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01 - Rekonstrukce stávají..." sheetId="2" r:id="rId2"/>
    <sheet name="02 - Venkovní úpravy" sheetId="3" r:id="rId3"/>
    <sheet name="03 - Vedlejší a ostatní n..." sheetId="4" r:id="rId4"/>
    <sheet name="Pokyny pro vyplnění" sheetId="5" r:id="rId5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'01 - Rekonstrukce stávají...'!$C$126:$K$3533</definedName>
    <definedName name="_xlnm.Print_Area" localSheetId="1">'01 - Rekonstrukce stávají...'!$C$4:$J$39,'01 - Rekonstrukce stávají...'!$C$45:$J$108,'01 - Rekonstrukce stávají...'!$C$114:$K$3533</definedName>
    <definedName name="_xlnm.Print_Titles" localSheetId="1">'01 - Rekonstrukce stávají...'!$126:$126</definedName>
    <definedName name="_xlnm._FilterDatabase" localSheetId="2" hidden="1">'02 - Venkovní úpravy'!$C$83:$K$102</definedName>
    <definedName name="_xlnm.Print_Area" localSheetId="2">'02 - Venkovní úpravy'!$C$4:$J$39,'02 - Venkovní úpravy'!$C$45:$J$65,'02 - Venkovní úpravy'!$C$71:$K$102</definedName>
    <definedName name="_xlnm.Print_Titles" localSheetId="2">'02 - Venkovní úpravy'!$83:$83</definedName>
    <definedName name="_xlnm._FilterDatabase" localSheetId="3" hidden="1">'03 - Vedlejší a ostatní n...'!$C$79:$K$83</definedName>
    <definedName name="_xlnm.Print_Area" localSheetId="3">'03 - Vedlejší a ostatní n...'!$C$4:$J$39,'03 - Vedlejší a ostatní n...'!$C$45:$J$61,'03 - Vedlejší a ostatní n...'!$C$67:$K$83</definedName>
    <definedName name="_xlnm.Print_Titles" localSheetId="3">'03 - Vedlejší a ostatní n...'!$79:$79</definedName>
    <definedName name="_xlnm.Print_Area" localSheetId="4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4" r="J37"/>
  <c r="J36"/>
  <c i="1" r="AY57"/>
  <c i="4" r="J35"/>
  <c i="1" r="AX57"/>
  <c i="4" r="BI83"/>
  <c r="BH83"/>
  <c r="BG83"/>
  <c r="BF83"/>
  <c r="T83"/>
  <c r="R83"/>
  <c r="P83"/>
  <c r="BK83"/>
  <c r="J83"/>
  <c r="BE83"/>
  <c r="BI82"/>
  <c r="F37"/>
  <c i="1" r="BD57"/>
  <c i="4" r="BH82"/>
  <c r="F36"/>
  <c i="1" r="BC57"/>
  <c i="4" r="BG82"/>
  <c r="F35"/>
  <c i="1" r="BB57"/>
  <c i="4" r="BF82"/>
  <c r="J34"/>
  <c i="1" r="AW57"/>
  <c i="4" r="F34"/>
  <c i="1" r="BA57"/>
  <c i="4" r="T82"/>
  <c r="T81"/>
  <c r="T80"/>
  <c r="R82"/>
  <c r="R81"/>
  <c r="R80"/>
  <c r="P82"/>
  <c r="P81"/>
  <c r="P80"/>
  <c i="1" r="AU57"/>
  <c i="4" r="BK82"/>
  <c r="BK81"/>
  <c r="J81"/>
  <c r="BK80"/>
  <c r="J80"/>
  <c r="J59"/>
  <c r="J30"/>
  <c i="1" r="AG57"/>
  <c i="4" r="J82"/>
  <c r="BE82"/>
  <c r="J33"/>
  <c i="1" r="AV57"/>
  <c i="4" r="F33"/>
  <c i="1" r="AZ57"/>
  <c i="4" r="J60"/>
  <c r="J76"/>
  <c r="F76"/>
  <c r="F74"/>
  <c r="E72"/>
  <c r="J54"/>
  <c r="F54"/>
  <c r="F52"/>
  <c r="E50"/>
  <c r="J39"/>
  <c r="J24"/>
  <c r="E24"/>
  <c r="J77"/>
  <c r="J55"/>
  <c r="J23"/>
  <c r="J18"/>
  <c r="E18"/>
  <c r="F77"/>
  <c r="F55"/>
  <c r="J17"/>
  <c r="J12"/>
  <c r="J74"/>
  <c r="J52"/>
  <c r="E7"/>
  <c r="E70"/>
  <c r="E48"/>
  <c i="3" r="J37"/>
  <c r="J36"/>
  <c i="1" r="AY56"/>
  <c i="3" r="J35"/>
  <c i="1" r="AX56"/>
  <c i="3" r="BI101"/>
  <c r="BH101"/>
  <c r="BG101"/>
  <c r="BF101"/>
  <c r="T101"/>
  <c r="T100"/>
  <c r="R101"/>
  <c r="R100"/>
  <c r="P101"/>
  <c r="P100"/>
  <c r="BK101"/>
  <c r="BK100"/>
  <c r="J100"/>
  <c r="J101"/>
  <c r="BE101"/>
  <c r="J64"/>
  <c r="BI98"/>
  <c r="BH98"/>
  <c r="BG98"/>
  <c r="BF98"/>
  <c r="T98"/>
  <c r="T97"/>
  <c r="R98"/>
  <c r="R97"/>
  <c r="P98"/>
  <c r="P97"/>
  <c r="BK98"/>
  <c r="BK97"/>
  <c r="J97"/>
  <c r="J98"/>
  <c r="BE98"/>
  <c r="J63"/>
  <c r="BI94"/>
  <c r="BH94"/>
  <c r="BG94"/>
  <c r="BF94"/>
  <c r="T94"/>
  <c r="T93"/>
  <c r="R94"/>
  <c r="R93"/>
  <c r="P94"/>
  <c r="P93"/>
  <c r="BK94"/>
  <c r="BK93"/>
  <c r="J93"/>
  <c r="J94"/>
  <c r="BE94"/>
  <c r="J62"/>
  <c r="BI90"/>
  <c r="BH90"/>
  <c r="BG90"/>
  <c r="BF90"/>
  <c r="T90"/>
  <c r="T89"/>
  <c r="R90"/>
  <c r="R89"/>
  <c r="P90"/>
  <c r="P89"/>
  <c r="BK90"/>
  <c r="BK89"/>
  <c r="J89"/>
  <c r="J90"/>
  <c r="BE90"/>
  <c r="J61"/>
  <c r="BI86"/>
  <c r="F37"/>
  <c i="1" r="BD56"/>
  <c i="3" r="BH86"/>
  <c r="F36"/>
  <c i="1" r="BC56"/>
  <c i="3" r="BG86"/>
  <c r="F35"/>
  <c i="1" r="BB56"/>
  <c i="3" r="BF86"/>
  <c r="J34"/>
  <c i="1" r="AW56"/>
  <c i="3" r="F34"/>
  <c i="1" r="BA56"/>
  <c i="3" r="T86"/>
  <c r="T85"/>
  <c r="T84"/>
  <c r="R86"/>
  <c r="R85"/>
  <c r="R84"/>
  <c r="P86"/>
  <c r="P85"/>
  <c r="P84"/>
  <c i="1" r="AU56"/>
  <c i="3" r="BK86"/>
  <c r="BK85"/>
  <c r="J85"/>
  <c r="BK84"/>
  <c r="J84"/>
  <c r="J59"/>
  <c r="J30"/>
  <c i="1" r="AG56"/>
  <c i="3" r="J86"/>
  <c r="BE86"/>
  <c r="J33"/>
  <c i="1" r="AV56"/>
  <c i="3" r="F33"/>
  <c i="1" r="AZ56"/>
  <c i="3" r="J60"/>
  <c r="J80"/>
  <c r="F80"/>
  <c r="F78"/>
  <c r="E76"/>
  <c r="J54"/>
  <c r="F54"/>
  <c r="F52"/>
  <c r="E50"/>
  <c r="J39"/>
  <c r="J24"/>
  <c r="E24"/>
  <c r="J81"/>
  <c r="J55"/>
  <c r="J23"/>
  <c r="J18"/>
  <c r="E18"/>
  <c r="F81"/>
  <c r="F55"/>
  <c r="J17"/>
  <c r="J12"/>
  <c r="J78"/>
  <c r="J52"/>
  <c r="E7"/>
  <c r="E74"/>
  <c r="E48"/>
  <c i="2" r="J37"/>
  <c r="J36"/>
  <c i="1" r="AY55"/>
  <c i="2" r="J35"/>
  <c i="1" r="AX55"/>
  <c i="2" r="BI3530"/>
  <c r="BH3530"/>
  <c r="BG3530"/>
  <c r="BF3530"/>
  <c r="T3530"/>
  <c r="R3530"/>
  <c r="P3530"/>
  <c r="BK3530"/>
  <c r="J3530"/>
  <c r="BE3530"/>
  <c r="BI3525"/>
  <c r="BH3525"/>
  <c r="BG3525"/>
  <c r="BF3525"/>
  <c r="T3525"/>
  <c r="R3525"/>
  <c r="P3525"/>
  <c r="BK3525"/>
  <c r="J3525"/>
  <c r="BE3525"/>
  <c r="BI3521"/>
  <c r="BH3521"/>
  <c r="BG3521"/>
  <c r="BF3521"/>
  <c r="T3521"/>
  <c r="R3521"/>
  <c r="P3521"/>
  <c r="BK3521"/>
  <c r="J3521"/>
  <c r="BE3521"/>
  <c r="BI3519"/>
  <c r="BH3519"/>
  <c r="BG3519"/>
  <c r="BF3519"/>
  <c r="T3519"/>
  <c r="R3519"/>
  <c r="P3519"/>
  <c r="BK3519"/>
  <c r="J3519"/>
  <c r="BE3519"/>
  <c r="BI3517"/>
  <c r="BH3517"/>
  <c r="BG3517"/>
  <c r="BF3517"/>
  <c r="T3517"/>
  <c r="R3517"/>
  <c r="P3517"/>
  <c r="BK3517"/>
  <c r="J3517"/>
  <c r="BE3517"/>
  <c r="BI3515"/>
  <c r="BH3515"/>
  <c r="BG3515"/>
  <c r="BF3515"/>
  <c r="T3515"/>
  <c r="R3515"/>
  <c r="P3515"/>
  <c r="BK3515"/>
  <c r="J3515"/>
  <c r="BE3515"/>
  <c r="BI3513"/>
  <c r="BH3513"/>
  <c r="BG3513"/>
  <c r="BF3513"/>
  <c r="T3513"/>
  <c r="R3513"/>
  <c r="P3513"/>
  <c r="BK3513"/>
  <c r="J3513"/>
  <c r="BE3513"/>
  <c r="BI3510"/>
  <c r="BH3510"/>
  <c r="BG3510"/>
  <c r="BF3510"/>
  <c r="T3510"/>
  <c r="R3510"/>
  <c r="P3510"/>
  <c r="BK3510"/>
  <c r="J3510"/>
  <c r="BE3510"/>
  <c r="BI3507"/>
  <c r="BH3507"/>
  <c r="BG3507"/>
  <c r="BF3507"/>
  <c r="T3507"/>
  <c r="R3507"/>
  <c r="P3507"/>
  <c r="BK3507"/>
  <c r="J3507"/>
  <c r="BE3507"/>
  <c r="BI3501"/>
  <c r="BH3501"/>
  <c r="BG3501"/>
  <c r="BF3501"/>
  <c r="T3501"/>
  <c r="R3501"/>
  <c r="P3501"/>
  <c r="BK3501"/>
  <c r="J3501"/>
  <c r="BE3501"/>
  <c r="BI3495"/>
  <c r="BH3495"/>
  <c r="BG3495"/>
  <c r="BF3495"/>
  <c r="T3495"/>
  <c r="R3495"/>
  <c r="P3495"/>
  <c r="BK3495"/>
  <c r="J3495"/>
  <c r="BE3495"/>
  <c r="BI3491"/>
  <c r="BH3491"/>
  <c r="BG3491"/>
  <c r="BF3491"/>
  <c r="T3491"/>
  <c r="R3491"/>
  <c r="P3491"/>
  <c r="BK3491"/>
  <c r="J3491"/>
  <c r="BE3491"/>
  <c r="BI3487"/>
  <c r="BH3487"/>
  <c r="BG3487"/>
  <c r="BF3487"/>
  <c r="T3487"/>
  <c r="T3486"/>
  <c r="R3487"/>
  <c r="R3486"/>
  <c r="P3487"/>
  <c r="P3486"/>
  <c r="BK3487"/>
  <c r="BK3486"/>
  <c r="J3486"/>
  <c r="J3487"/>
  <c r="BE3487"/>
  <c r="J107"/>
  <c r="BI3484"/>
  <c r="BH3484"/>
  <c r="BG3484"/>
  <c r="BF3484"/>
  <c r="T3484"/>
  <c r="R3484"/>
  <c r="P3484"/>
  <c r="BK3484"/>
  <c r="J3484"/>
  <c r="BE3484"/>
  <c r="BI3467"/>
  <c r="BH3467"/>
  <c r="BG3467"/>
  <c r="BF3467"/>
  <c r="T3467"/>
  <c r="R3467"/>
  <c r="P3467"/>
  <c r="BK3467"/>
  <c r="J3467"/>
  <c r="BE3467"/>
  <c r="BI3465"/>
  <c r="BH3465"/>
  <c r="BG3465"/>
  <c r="BF3465"/>
  <c r="T3465"/>
  <c r="R3465"/>
  <c r="P3465"/>
  <c r="BK3465"/>
  <c r="J3465"/>
  <c r="BE3465"/>
  <c r="BI3407"/>
  <c r="BH3407"/>
  <c r="BG3407"/>
  <c r="BF3407"/>
  <c r="T3407"/>
  <c r="T3406"/>
  <c r="R3407"/>
  <c r="R3406"/>
  <c r="P3407"/>
  <c r="P3406"/>
  <c r="BK3407"/>
  <c r="BK3406"/>
  <c r="J3406"/>
  <c r="J3407"/>
  <c r="BE3407"/>
  <c r="J106"/>
  <c r="BI3404"/>
  <c r="BH3404"/>
  <c r="BG3404"/>
  <c r="BF3404"/>
  <c r="T3404"/>
  <c r="R3404"/>
  <c r="P3404"/>
  <c r="BK3404"/>
  <c r="J3404"/>
  <c r="BE3404"/>
  <c r="BI3394"/>
  <c r="BH3394"/>
  <c r="BG3394"/>
  <c r="BF3394"/>
  <c r="T3394"/>
  <c r="R3394"/>
  <c r="P3394"/>
  <c r="BK3394"/>
  <c r="J3394"/>
  <c r="BE3394"/>
  <c r="BI3390"/>
  <c r="BH3390"/>
  <c r="BG3390"/>
  <c r="BF3390"/>
  <c r="T3390"/>
  <c r="R3390"/>
  <c r="P3390"/>
  <c r="BK3390"/>
  <c r="J3390"/>
  <c r="BE3390"/>
  <c r="BI3386"/>
  <c r="BH3386"/>
  <c r="BG3386"/>
  <c r="BF3386"/>
  <c r="T3386"/>
  <c r="R3386"/>
  <c r="P3386"/>
  <c r="BK3386"/>
  <c r="J3386"/>
  <c r="BE3386"/>
  <c r="BI3342"/>
  <c r="BH3342"/>
  <c r="BG3342"/>
  <c r="BF3342"/>
  <c r="T3342"/>
  <c r="R3342"/>
  <c r="P3342"/>
  <c r="BK3342"/>
  <c r="J3342"/>
  <c r="BE3342"/>
  <c r="BI3334"/>
  <c r="BH3334"/>
  <c r="BG3334"/>
  <c r="BF3334"/>
  <c r="T3334"/>
  <c r="T3333"/>
  <c r="R3334"/>
  <c r="R3333"/>
  <c r="P3334"/>
  <c r="P3333"/>
  <c r="BK3334"/>
  <c r="BK3333"/>
  <c r="J3333"/>
  <c r="J3334"/>
  <c r="BE3334"/>
  <c r="J105"/>
  <c r="BI3331"/>
  <c r="BH3331"/>
  <c r="BG3331"/>
  <c r="BF3331"/>
  <c r="T3331"/>
  <c r="R3331"/>
  <c r="P3331"/>
  <c r="BK3331"/>
  <c r="J3331"/>
  <c r="BE3331"/>
  <c r="BI3329"/>
  <c r="BH3329"/>
  <c r="BG3329"/>
  <c r="BF3329"/>
  <c r="T3329"/>
  <c r="R3329"/>
  <c r="P3329"/>
  <c r="BK3329"/>
  <c r="J3329"/>
  <c r="BE3329"/>
  <c r="BI3320"/>
  <c r="BH3320"/>
  <c r="BG3320"/>
  <c r="BF3320"/>
  <c r="T3320"/>
  <c r="T3319"/>
  <c r="R3320"/>
  <c r="R3319"/>
  <c r="P3320"/>
  <c r="P3319"/>
  <c r="BK3320"/>
  <c r="BK3319"/>
  <c r="J3319"/>
  <c r="J3320"/>
  <c r="BE3320"/>
  <c r="J104"/>
  <c r="BI3317"/>
  <c r="BH3317"/>
  <c r="BG3317"/>
  <c r="BF3317"/>
  <c r="T3317"/>
  <c r="R3317"/>
  <c r="P3317"/>
  <c r="BK3317"/>
  <c r="J3317"/>
  <c r="BE3317"/>
  <c r="BI3315"/>
  <c r="BH3315"/>
  <c r="BG3315"/>
  <c r="BF3315"/>
  <c r="T3315"/>
  <c r="R3315"/>
  <c r="P3315"/>
  <c r="BK3315"/>
  <c r="J3315"/>
  <c r="BE3315"/>
  <c r="BI3312"/>
  <c r="BH3312"/>
  <c r="BG3312"/>
  <c r="BF3312"/>
  <c r="T3312"/>
  <c r="R3312"/>
  <c r="P3312"/>
  <c r="BK3312"/>
  <c r="J3312"/>
  <c r="BE3312"/>
  <c r="BI3303"/>
  <c r="BH3303"/>
  <c r="BG3303"/>
  <c r="BF3303"/>
  <c r="T3303"/>
  <c r="R3303"/>
  <c r="P3303"/>
  <c r="BK3303"/>
  <c r="J3303"/>
  <c r="BE3303"/>
  <c r="BI3301"/>
  <c r="BH3301"/>
  <c r="BG3301"/>
  <c r="BF3301"/>
  <c r="T3301"/>
  <c r="R3301"/>
  <c r="P3301"/>
  <c r="BK3301"/>
  <c r="J3301"/>
  <c r="BE3301"/>
  <c r="BI3298"/>
  <c r="BH3298"/>
  <c r="BG3298"/>
  <c r="BF3298"/>
  <c r="T3298"/>
  <c r="R3298"/>
  <c r="P3298"/>
  <c r="BK3298"/>
  <c r="J3298"/>
  <c r="BE3298"/>
  <c r="BI3259"/>
  <c r="BH3259"/>
  <c r="BG3259"/>
  <c r="BF3259"/>
  <c r="T3259"/>
  <c r="T3258"/>
  <c r="R3259"/>
  <c r="R3258"/>
  <c r="P3259"/>
  <c r="P3258"/>
  <c r="BK3259"/>
  <c r="BK3258"/>
  <c r="J3258"/>
  <c r="J3259"/>
  <c r="BE3259"/>
  <c r="J103"/>
  <c r="BI3256"/>
  <c r="BH3256"/>
  <c r="BG3256"/>
  <c r="BF3256"/>
  <c r="T3256"/>
  <c r="R3256"/>
  <c r="P3256"/>
  <c r="BK3256"/>
  <c r="J3256"/>
  <c r="BE3256"/>
  <c r="BI3254"/>
  <c r="BH3254"/>
  <c r="BG3254"/>
  <c r="BF3254"/>
  <c r="T3254"/>
  <c r="R3254"/>
  <c r="P3254"/>
  <c r="BK3254"/>
  <c r="J3254"/>
  <c r="BE3254"/>
  <c r="BI3245"/>
  <c r="BH3245"/>
  <c r="BG3245"/>
  <c r="BF3245"/>
  <c r="T3245"/>
  <c r="T3244"/>
  <c r="R3245"/>
  <c r="R3244"/>
  <c r="P3245"/>
  <c r="P3244"/>
  <c r="BK3245"/>
  <c r="BK3244"/>
  <c r="J3244"/>
  <c r="J3245"/>
  <c r="BE3245"/>
  <c r="J102"/>
  <c r="BI3242"/>
  <c r="BH3242"/>
  <c r="BG3242"/>
  <c r="BF3242"/>
  <c r="T3242"/>
  <c r="R3242"/>
  <c r="P3242"/>
  <c r="BK3242"/>
  <c r="J3242"/>
  <c r="BE3242"/>
  <c r="BI3240"/>
  <c r="BH3240"/>
  <c r="BG3240"/>
  <c r="BF3240"/>
  <c r="T3240"/>
  <c r="R3240"/>
  <c r="P3240"/>
  <c r="BK3240"/>
  <c r="J3240"/>
  <c r="BE3240"/>
  <c r="BI3237"/>
  <c r="BH3237"/>
  <c r="BG3237"/>
  <c r="BF3237"/>
  <c r="T3237"/>
  <c r="R3237"/>
  <c r="P3237"/>
  <c r="BK3237"/>
  <c r="J3237"/>
  <c r="BE3237"/>
  <c r="BI3231"/>
  <c r="BH3231"/>
  <c r="BG3231"/>
  <c r="BF3231"/>
  <c r="T3231"/>
  <c r="R3231"/>
  <c r="P3231"/>
  <c r="BK3231"/>
  <c r="J3231"/>
  <c r="BE3231"/>
  <c r="BI3228"/>
  <c r="BH3228"/>
  <c r="BG3228"/>
  <c r="BF3228"/>
  <c r="T3228"/>
  <c r="R3228"/>
  <c r="P3228"/>
  <c r="BK3228"/>
  <c r="J3228"/>
  <c r="BE3228"/>
  <c r="BI3222"/>
  <c r="BH3222"/>
  <c r="BG3222"/>
  <c r="BF3222"/>
  <c r="T3222"/>
  <c r="T3221"/>
  <c r="R3222"/>
  <c r="R3221"/>
  <c r="P3222"/>
  <c r="P3221"/>
  <c r="BK3222"/>
  <c r="BK3221"/>
  <c r="J3221"/>
  <c r="J3222"/>
  <c r="BE3222"/>
  <c r="J101"/>
  <c r="BI3219"/>
  <c r="BH3219"/>
  <c r="BG3219"/>
  <c r="BF3219"/>
  <c r="T3219"/>
  <c r="R3219"/>
  <c r="P3219"/>
  <c r="BK3219"/>
  <c r="J3219"/>
  <c r="BE3219"/>
  <c r="BI3206"/>
  <c r="BH3206"/>
  <c r="BG3206"/>
  <c r="BF3206"/>
  <c r="T3206"/>
  <c r="R3206"/>
  <c r="P3206"/>
  <c r="BK3206"/>
  <c r="J3206"/>
  <c r="BE3206"/>
  <c r="BI3196"/>
  <c r="BH3196"/>
  <c r="BG3196"/>
  <c r="BF3196"/>
  <c r="T3196"/>
  <c r="R3196"/>
  <c r="P3196"/>
  <c r="BK3196"/>
  <c r="J3196"/>
  <c r="BE3196"/>
  <c r="BI3190"/>
  <c r="BH3190"/>
  <c r="BG3190"/>
  <c r="BF3190"/>
  <c r="T3190"/>
  <c r="R3190"/>
  <c r="P3190"/>
  <c r="BK3190"/>
  <c r="J3190"/>
  <c r="BE3190"/>
  <c r="BI3187"/>
  <c r="BH3187"/>
  <c r="BG3187"/>
  <c r="BF3187"/>
  <c r="T3187"/>
  <c r="R3187"/>
  <c r="P3187"/>
  <c r="BK3187"/>
  <c r="J3187"/>
  <c r="BE3187"/>
  <c r="BI3177"/>
  <c r="BH3177"/>
  <c r="BG3177"/>
  <c r="BF3177"/>
  <c r="T3177"/>
  <c r="T3176"/>
  <c r="R3177"/>
  <c r="R3176"/>
  <c r="P3177"/>
  <c r="P3176"/>
  <c r="BK3177"/>
  <c r="BK3176"/>
  <c r="J3176"/>
  <c r="J3177"/>
  <c r="BE3177"/>
  <c r="J100"/>
  <c r="BI3174"/>
  <c r="BH3174"/>
  <c r="BG3174"/>
  <c r="BF3174"/>
  <c r="T3174"/>
  <c r="R3174"/>
  <c r="P3174"/>
  <c r="BK3174"/>
  <c r="J3174"/>
  <c r="BE3174"/>
  <c r="BI3171"/>
  <c r="BH3171"/>
  <c r="BG3171"/>
  <c r="BF3171"/>
  <c r="T3171"/>
  <c r="R3171"/>
  <c r="P3171"/>
  <c r="BK3171"/>
  <c r="J3171"/>
  <c r="BE3171"/>
  <c r="BI3167"/>
  <c r="BH3167"/>
  <c r="BG3167"/>
  <c r="BF3167"/>
  <c r="T3167"/>
  <c r="R3167"/>
  <c r="P3167"/>
  <c r="BK3167"/>
  <c r="J3167"/>
  <c r="BE3167"/>
  <c r="BI3124"/>
  <c r="BH3124"/>
  <c r="BG3124"/>
  <c r="BF3124"/>
  <c r="T3124"/>
  <c r="R3124"/>
  <c r="P3124"/>
  <c r="BK3124"/>
  <c r="J3124"/>
  <c r="BE3124"/>
  <c r="BI3121"/>
  <c r="BH3121"/>
  <c r="BG3121"/>
  <c r="BF3121"/>
  <c r="T3121"/>
  <c r="R3121"/>
  <c r="P3121"/>
  <c r="BK3121"/>
  <c r="J3121"/>
  <c r="BE3121"/>
  <c r="BI3117"/>
  <c r="BH3117"/>
  <c r="BG3117"/>
  <c r="BF3117"/>
  <c r="T3117"/>
  <c r="R3117"/>
  <c r="P3117"/>
  <c r="BK3117"/>
  <c r="J3117"/>
  <c r="BE3117"/>
  <c r="BI3083"/>
  <c r="BH3083"/>
  <c r="BG3083"/>
  <c r="BF3083"/>
  <c r="T3083"/>
  <c r="T3082"/>
  <c r="R3083"/>
  <c r="R3082"/>
  <c r="P3083"/>
  <c r="P3082"/>
  <c r="BK3083"/>
  <c r="BK3082"/>
  <c r="J3082"/>
  <c r="J3083"/>
  <c r="BE3083"/>
  <c r="J99"/>
  <c r="BI3080"/>
  <c r="BH3080"/>
  <c r="BG3080"/>
  <c r="BF3080"/>
  <c r="T3080"/>
  <c r="R3080"/>
  <c r="P3080"/>
  <c r="BK3080"/>
  <c r="J3080"/>
  <c r="BE3080"/>
  <c r="BI3078"/>
  <c r="BH3078"/>
  <c r="BG3078"/>
  <c r="BF3078"/>
  <c r="T3078"/>
  <c r="R3078"/>
  <c r="P3078"/>
  <c r="BK3078"/>
  <c r="J3078"/>
  <c r="BE3078"/>
  <c r="BI3067"/>
  <c r="BH3067"/>
  <c r="BG3067"/>
  <c r="BF3067"/>
  <c r="T3067"/>
  <c r="R3067"/>
  <c r="P3067"/>
  <c r="BK3067"/>
  <c r="J3067"/>
  <c r="BE3067"/>
  <c r="BI3055"/>
  <c r="BH3055"/>
  <c r="BG3055"/>
  <c r="BF3055"/>
  <c r="T3055"/>
  <c r="R3055"/>
  <c r="P3055"/>
  <c r="BK3055"/>
  <c r="J3055"/>
  <c r="BE3055"/>
  <c r="BI3045"/>
  <c r="BH3045"/>
  <c r="BG3045"/>
  <c r="BF3045"/>
  <c r="T3045"/>
  <c r="R3045"/>
  <c r="P3045"/>
  <c r="BK3045"/>
  <c r="J3045"/>
  <c r="BE3045"/>
  <c r="BI3032"/>
  <c r="BH3032"/>
  <c r="BG3032"/>
  <c r="BF3032"/>
  <c r="T3032"/>
  <c r="R3032"/>
  <c r="P3032"/>
  <c r="BK3032"/>
  <c r="J3032"/>
  <c r="BE3032"/>
  <c r="BI3015"/>
  <c r="BH3015"/>
  <c r="BG3015"/>
  <c r="BF3015"/>
  <c r="T3015"/>
  <c r="T3014"/>
  <c r="R3015"/>
  <c r="R3014"/>
  <c r="P3015"/>
  <c r="P3014"/>
  <c r="BK3015"/>
  <c r="BK3014"/>
  <c r="J3014"/>
  <c r="J3015"/>
  <c r="BE3015"/>
  <c r="J98"/>
  <c r="BI3012"/>
  <c r="BH3012"/>
  <c r="BG3012"/>
  <c r="BF3012"/>
  <c r="T3012"/>
  <c r="R3012"/>
  <c r="P3012"/>
  <c r="BK3012"/>
  <c r="J3012"/>
  <c r="BE3012"/>
  <c r="BI3010"/>
  <c r="BH3010"/>
  <c r="BG3010"/>
  <c r="BF3010"/>
  <c r="T3010"/>
  <c r="R3010"/>
  <c r="P3010"/>
  <c r="BK3010"/>
  <c r="J3010"/>
  <c r="BE3010"/>
  <c r="BI3007"/>
  <c r="BH3007"/>
  <c r="BG3007"/>
  <c r="BF3007"/>
  <c r="T3007"/>
  <c r="R3007"/>
  <c r="P3007"/>
  <c r="BK3007"/>
  <c r="J3007"/>
  <c r="BE3007"/>
  <c r="BI3004"/>
  <c r="BH3004"/>
  <c r="BG3004"/>
  <c r="BF3004"/>
  <c r="T3004"/>
  <c r="R3004"/>
  <c r="P3004"/>
  <c r="BK3004"/>
  <c r="J3004"/>
  <c r="BE3004"/>
  <c r="BI3001"/>
  <c r="BH3001"/>
  <c r="BG3001"/>
  <c r="BF3001"/>
  <c r="T3001"/>
  <c r="R3001"/>
  <c r="P3001"/>
  <c r="BK3001"/>
  <c r="J3001"/>
  <c r="BE3001"/>
  <c r="BI2998"/>
  <c r="BH2998"/>
  <c r="BG2998"/>
  <c r="BF2998"/>
  <c r="T2998"/>
  <c r="R2998"/>
  <c r="P2998"/>
  <c r="BK2998"/>
  <c r="J2998"/>
  <c r="BE2998"/>
  <c r="BI2995"/>
  <c r="BH2995"/>
  <c r="BG2995"/>
  <c r="BF2995"/>
  <c r="T2995"/>
  <c r="R2995"/>
  <c r="P2995"/>
  <c r="BK2995"/>
  <c r="J2995"/>
  <c r="BE2995"/>
  <c r="BI2992"/>
  <c r="BH2992"/>
  <c r="BG2992"/>
  <c r="BF2992"/>
  <c r="T2992"/>
  <c r="R2992"/>
  <c r="P2992"/>
  <c r="BK2992"/>
  <c r="J2992"/>
  <c r="BE2992"/>
  <c r="BI2989"/>
  <c r="BH2989"/>
  <c r="BG2989"/>
  <c r="BF2989"/>
  <c r="T2989"/>
  <c r="R2989"/>
  <c r="P2989"/>
  <c r="BK2989"/>
  <c r="J2989"/>
  <c r="BE2989"/>
  <c r="BI2986"/>
  <c r="BH2986"/>
  <c r="BG2986"/>
  <c r="BF2986"/>
  <c r="T2986"/>
  <c r="R2986"/>
  <c r="P2986"/>
  <c r="BK2986"/>
  <c r="J2986"/>
  <c r="BE2986"/>
  <c r="BI2979"/>
  <c r="BH2979"/>
  <c r="BG2979"/>
  <c r="BF2979"/>
  <c r="T2979"/>
  <c r="R2979"/>
  <c r="P2979"/>
  <c r="BK2979"/>
  <c r="J2979"/>
  <c r="BE2979"/>
  <c r="BI2975"/>
  <c r="BH2975"/>
  <c r="BG2975"/>
  <c r="BF2975"/>
  <c r="T2975"/>
  <c r="R2975"/>
  <c r="P2975"/>
  <c r="BK2975"/>
  <c r="J2975"/>
  <c r="BE2975"/>
  <c r="BI2970"/>
  <c r="BH2970"/>
  <c r="BG2970"/>
  <c r="BF2970"/>
  <c r="T2970"/>
  <c r="R2970"/>
  <c r="P2970"/>
  <c r="BK2970"/>
  <c r="J2970"/>
  <c r="BE2970"/>
  <c r="BI2967"/>
  <c r="BH2967"/>
  <c r="BG2967"/>
  <c r="BF2967"/>
  <c r="T2967"/>
  <c r="R2967"/>
  <c r="P2967"/>
  <c r="BK2967"/>
  <c r="J2967"/>
  <c r="BE2967"/>
  <c r="BI2960"/>
  <c r="BH2960"/>
  <c r="BG2960"/>
  <c r="BF2960"/>
  <c r="T2960"/>
  <c r="R2960"/>
  <c r="P2960"/>
  <c r="BK2960"/>
  <c r="J2960"/>
  <c r="BE2960"/>
  <c r="BI2958"/>
  <c r="BH2958"/>
  <c r="BG2958"/>
  <c r="BF2958"/>
  <c r="T2958"/>
  <c r="R2958"/>
  <c r="P2958"/>
  <c r="BK2958"/>
  <c r="J2958"/>
  <c r="BE2958"/>
  <c r="BI2956"/>
  <c r="BH2956"/>
  <c r="BG2956"/>
  <c r="BF2956"/>
  <c r="T2956"/>
  <c r="R2956"/>
  <c r="P2956"/>
  <c r="BK2956"/>
  <c r="J2956"/>
  <c r="BE2956"/>
  <c r="BI2950"/>
  <c r="BH2950"/>
  <c r="BG2950"/>
  <c r="BF2950"/>
  <c r="T2950"/>
  <c r="T2949"/>
  <c r="R2950"/>
  <c r="R2949"/>
  <c r="P2950"/>
  <c r="P2949"/>
  <c r="BK2950"/>
  <c r="BK2949"/>
  <c r="J2949"/>
  <c r="J2950"/>
  <c r="BE2950"/>
  <c r="J97"/>
  <c r="BI2947"/>
  <c r="BH2947"/>
  <c r="BG2947"/>
  <c r="BF2947"/>
  <c r="T2947"/>
  <c r="R2947"/>
  <c r="P2947"/>
  <c r="BK2947"/>
  <c r="J2947"/>
  <c r="BE2947"/>
  <c r="BI2945"/>
  <c r="BH2945"/>
  <c r="BG2945"/>
  <c r="BF2945"/>
  <c r="T2945"/>
  <c r="R2945"/>
  <c r="P2945"/>
  <c r="BK2945"/>
  <c r="J2945"/>
  <c r="BE2945"/>
  <c r="BI2938"/>
  <c r="BH2938"/>
  <c r="BG2938"/>
  <c r="BF2938"/>
  <c r="T2938"/>
  <c r="R2938"/>
  <c r="P2938"/>
  <c r="BK2938"/>
  <c r="J2938"/>
  <c r="BE2938"/>
  <c r="BI2933"/>
  <c r="BH2933"/>
  <c r="BG2933"/>
  <c r="BF2933"/>
  <c r="T2933"/>
  <c r="R2933"/>
  <c r="P2933"/>
  <c r="BK2933"/>
  <c r="J2933"/>
  <c r="BE2933"/>
  <c r="BI2928"/>
  <c r="BH2928"/>
  <c r="BG2928"/>
  <c r="BF2928"/>
  <c r="T2928"/>
  <c r="R2928"/>
  <c r="P2928"/>
  <c r="BK2928"/>
  <c r="J2928"/>
  <c r="BE2928"/>
  <c r="BI2919"/>
  <c r="BH2919"/>
  <c r="BG2919"/>
  <c r="BF2919"/>
  <c r="T2919"/>
  <c r="R2919"/>
  <c r="P2919"/>
  <c r="BK2919"/>
  <c r="J2919"/>
  <c r="BE2919"/>
  <c r="BI2912"/>
  <c r="BH2912"/>
  <c r="BG2912"/>
  <c r="BF2912"/>
  <c r="T2912"/>
  <c r="R2912"/>
  <c r="P2912"/>
  <c r="BK2912"/>
  <c r="J2912"/>
  <c r="BE2912"/>
  <c r="BI2904"/>
  <c r="BH2904"/>
  <c r="BG2904"/>
  <c r="BF2904"/>
  <c r="T2904"/>
  <c r="R2904"/>
  <c r="P2904"/>
  <c r="BK2904"/>
  <c r="J2904"/>
  <c r="BE2904"/>
  <c r="BI2896"/>
  <c r="BH2896"/>
  <c r="BG2896"/>
  <c r="BF2896"/>
  <c r="T2896"/>
  <c r="R2896"/>
  <c r="P2896"/>
  <c r="BK2896"/>
  <c r="J2896"/>
  <c r="BE2896"/>
  <c r="BI2888"/>
  <c r="BH2888"/>
  <c r="BG2888"/>
  <c r="BF2888"/>
  <c r="T2888"/>
  <c r="R2888"/>
  <c r="P2888"/>
  <c r="BK2888"/>
  <c r="J2888"/>
  <c r="BE2888"/>
  <c r="BI2881"/>
  <c r="BH2881"/>
  <c r="BG2881"/>
  <c r="BF2881"/>
  <c r="T2881"/>
  <c r="R2881"/>
  <c r="P2881"/>
  <c r="BK2881"/>
  <c r="J2881"/>
  <c r="BE2881"/>
  <c r="BI2875"/>
  <c r="BH2875"/>
  <c r="BG2875"/>
  <c r="BF2875"/>
  <c r="T2875"/>
  <c r="R2875"/>
  <c r="P2875"/>
  <c r="BK2875"/>
  <c r="J2875"/>
  <c r="BE2875"/>
  <c r="BI2868"/>
  <c r="BH2868"/>
  <c r="BG2868"/>
  <c r="BF2868"/>
  <c r="T2868"/>
  <c r="R2868"/>
  <c r="P2868"/>
  <c r="BK2868"/>
  <c r="J2868"/>
  <c r="BE2868"/>
  <c r="BI2862"/>
  <c r="BH2862"/>
  <c r="BG2862"/>
  <c r="BF2862"/>
  <c r="T2862"/>
  <c r="R2862"/>
  <c r="P2862"/>
  <c r="BK2862"/>
  <c r="J2862"/>
  <c r="BE2862"/>
  <c r="BI2855"/>
  <c r="BH2855"/>
  <c r="BG2855"/>
  <c r="BF2855"/>
  <c r="T2855"/>
  <c r="R2855"/>
  <c r="P2855"/>
  <c r="BK2855"/>
  <c r="J2855"/>
  <c r="BE2855"/>
  <c r="BI2848"/>
  <c r="BH2848"/>
  <c r="BG2848"/>
  <c r="BF2848"/>
  <c r="T2848"/>
  <c r="R2848"/>
  <c r="P2848"/>
  <c r="BK2848"/>
  <c r="J2848"/>
  <c r="BE2848"/>
  <c r="BI2842"/>
  <c r="BH2842"/>
  <c r="BG2842"/>
  <c r="BF2842"/>
  <c r="T2842"/>
  <c r="R2842"/>
  <c r="P2842"/>
  <c r="BK2842"/>
  <c r="J2842"/>
  <c r="BE2842"/>
  <c r="BI2835"/>
  <c r="BH2835"/>
  <c r="BG2835"/>
  <c r="BF2835"/>
  <c r="T2835"/>
  <c r="R2835"/>
  <c r="P2835"/>
  <c r="BK2835"/>
  <c r="J2835"/>
  <c r="BE2835"/>
  <c r="BI2828"/>
  <c r="BH2828"/>
  <c r="BG2828"/>
  <c r="BF2828"/>
  <c r="T2828"/>
  <c r="R2828"/>
  <c r="P2828"/>
  <c r="BK2828"/>
  <c r="J2828"/>
  <c r="BE2828"/>
  <c r="BI2822"/>
  <c r="BH2822"/>
  <c r="BG2822"/>
  <c r="BF2822"/>
  <c r="T2822"/>
  <c r="R2822"/>
  <c r="P2822"/>
  <c r="BK2822"/>
  <c r="J2822"/>
  <c r="BE2822"/>
  <c r="BI2816"/>
  <c r="BH2816"/>
  <c r="BG2816"/>
  <c r="BF2816"/>
  <c r="T2816"/>
  <c r="R2816"/>
  <c r="P2816"/>
  <c r="BK2816"/>
  <c r="J2816"/>
  <c r="BE2816"/>
  <c r="BI2808"/>
  <c r="BH2808"/>
  <c r="BG2808"/>
  <c r="BF2808"/>
  <c r="T2808"/>
  <c r="R2808"/>
  <c r="P2808"/>
  <c r="BK2808"/>
  <c r="J2808"/>
  <c r="BE2808"/>
  <c r="BI2803"/>
  <c r="BH2803"/>
  <c r="BG2803"/>
  <c r="BF2803"/>
  <c r="T2803"/>
  <c r="R2803"/>
  <c r="P2803"/>
  <c r="BK2803"/>
  <c r="J2803"/>
  <c r="BE2803"/>
  <c r="BI2791"/>
  <c r="BH2791"/>
  <c r="BG2791"/>
  <c r="BF2791"/>
  <c r="T2791"/>
  <c r="R2791"/>
  <c r="P2791"/>
  <c r="BK2791"/>
  <c r="J2791"/>
  <c r="BE2791"/>
  <c r="BI2779"/>
  <c r="BH2779"/>
  <c r="BG2779"/>
  <c r="BF2779"/>
  <c r="T2779"/>
  <c r="R2779"/>
  <c r="P2779"/>
  <c r="BK2779"/>
  <c r="J2779"/>
  <c r="BE2779"/>
  <c r="BI2767"/>
  <c r="BH2767"/>
  <c r="BG2767"/>
  <c r="BF2767"/>
  <c r="T2767"/>
  <c r="R2767"/>
  <c r="P2767"/>
  <c r="BK2767"/>
  <c r="J2767"/>
  <c r="BE2767"/>
  <c r="BI2754"/>
  <c r="BH2754"/>
  <c r="BG2754"/>
  <c r="BF2754"/>
  <c r="T2754"/>
  <c r="R2754"/>
  <c r="P2754"/>
  <c r="BK2754"/>
  <c r="J2754"/>
  <c r="BE2754"/>
  <c r="BI2742"/>
  <c r="BH2742"/>
  <c r="BG2742"/>
  <c r="BF2742"/>
  <c r="T2742"/>
  <c r="R2742"/>
  <c r="P2742"/>
  <c r="BK2742"/>
  <c r="J2742"/>
  <c r="BE2742"/>
  <c r="BI2730"/>
  <c r="BH2730"/>
  <c r="BG2730"/>
  <c r="BF2730"/>
  <c r="T2730"/>
  <c r="R2730"/>
  <c r="P2730"/>
  <c r="BK2730"/>
  <c r="J2730"/>
  <c r="BE2730"/>
  <c r="BI2718"/>
  <c r="BH2718"/>
  <c r="BG2718"/>
  <c r="BF2718"/>
  <c r="T2718"/>
  <c r="R2718"/>
  <c r="P2718"/>
  <c r="BK2718"/>
  <c r="J2718"/>
  <c r="BE2718"/>
  <c r="BI2701"/>
  <c r="BH2701"/>
  <c r="BG2701"/>
  <c r="BF2701"/>
  <c r="T2701"/>
  <c r="T2700"/>
  <c r="R2701"/>
  <c r="R2700"/>
  <c r="P2701"/>
  <c r="P2700"/>
  <c r="BK2701"/>
  <c r="BK2700"/>
  <c r="J2700"/>
  <c r="J2701"/>
  <c r="BE2701"/>
  <c r="J96"/>
  <c r="BI2698"/>
  <c r="BH2698"/>
  <c r="BG2698"/>
  <c r="BF2698"/>
  <c r="T2698"/>
  <c r="R2698"/>
  <c r="P2698"/>
  <c r="BK2698"/>
  <c r="J2698"/>
  <c r="BE2698"/>
  <c r="BI2696"/>
  <c r="BH2696"/>
  <c r="BG2696"/>
  <c r="BF2696"/>
  <c r="T2696"/>
  <c r="R2696"/>
  <c r="P2696"/>
  <c r="BK2696"/>
  <c r="J2696"/>
  <c r="BE2696"/>
  <c r="BI2693"/>
  <c r="BH2693"/>
  <c r="BG2693"/>
  <c r="BF2693"/>
  <c r="T2693"/>
  <c r="R2693"/>
  <c r="P2693"/>
  <c r="BK2693"/>
  <c r="J2693"/>
  <c r="BE2693"/>
  <c r="BI2690"/>
  <c r="BH2690"/>
  <c r="BG2690"/>
  <c r="BF2690"/>
  <c r="T2690"/>
  <c r="R2690"/>
  <c r="P2690"/>
  <c r="BK2690"/>
  <c r="J2690"/>
  <c r="BE2690"/>
  <c r="BI2687"/>
  <c r="BH2687"/>
  <c r="BG2687"/>
  <c r="BF2687"/>
  <c r="T2687"/>
  <c r="R2687"/>
  <c r="P2687"/>
  <c r="BK2687"/>
  <c r="J2687"/>
  <c r="BE2687"/>
  <c r="BI2684"/>
  <c r="BH2684"/>
  <c r="BG2684"/>
  <c r="BF2684"/>
  <c r="T2684"/>
  <c r="R2684"/>
  <c r="P2684"/>
  <c r="BK2684"/>
  <c r="J2684"/>
  <c r="BE2684"/>
  <c r="BI2682"/>
  <c r="BH2682"/>
  <c r="BG2682"/>
  <c r="BF2682"/>
  <c r="T2682"/>
  <c r="R2682"/>
  <c r="P2682"/>
  <c r="BK2682"/>
  <c r="J2682"/>
  <c r="BE2682"/>
  <c r="BI2678"/>
  <c r="BH2678"/>
  <c r="BG2678"/>
  <c r="BF2678"/>
  <c r="T2678"/>
  <c r="R2678"/>
  <c r="P2678"/>
  <c r="BK2678"/>
  <c r="J2678"/>
  <c r="BE2678"/>
  <c r="BI2676"/>
  <c r="BH2676"/>
  <c r="BG2676"/>
  <c r="BF2676"/>
  <c r="T2676"/>
  <c r="R2676"/>
  <c r="P2676"/>
  <c r="BK2676"/>
  <c r="J2676"/>
  <c r="BE2676"/>
  <c r="BI2674"/>
  <c r="BH2674"/>
  <c r="BG2674"/>
  <c r="BF2674"/>
  <c r="T2674"/>
  <c r="R2674"/>
  <c r="P2674"/>
  <c r="BK2674"/>
  <c r="J2674"/>
  <c r="BE2674"/>
  <c r="BI2672"/>
  <c r="BH2672"/>
  <c r="BG2672"/>
  <c r="BF2672"/>
  <c r="T2672"/>
  <c r="R2672"/>
  <c r="P2672"/>
  <c r="BK2672"/>
  <c r="J2672"/>
  <c r="BE2672"/>
  <c r="BI2668"/>
  <c r="BH2668"/>
  <c r="BG2668"/>
  <c r="BF2668"/>
  <c r="T2668"/>
  <c r="R2668"/>
  <c r="P2668"/>
  <c r="BK2668"/>
  <c r="J2668"/>
  <c r="BE2668"/>
  <c r="BI2666"/>
  <c r="BH2666"/>
  <c r="BG2666"/>
  <c r="BF2666"/>
  <c r="T2666"/>
  <c r="R2666"/>
  <c r="P2666"/>
  <c r="BK2666"/>
  <c r="J2666"/>
  <c r="BE2666"/>
  <c r="BI2663"/>
  <c r="BH2663"/>
  <c r="BG2663"/>
  <c r="BF2663"/>
  <c r="T2663"/>
  <c r="R2663"/>
  <c r="P2663"/>
  <c r="BK2663"/>
  <c r="J2663"/>
  <c r="BE2663"/>
  <c r="BI2661"/>
  <c r="BH2661"/>
  <c r="BG2661"/>
  <c r="BF2661"/>
  <c r="T2661"/>
  <c r="R2661"/>
  <c r="P2661"/>
  <c r="BK2661"/>
  <c r="J2661"/>
  <c r="BE2661"/>
  <c r="BI2652"/>
  <c r="BH2652"/>
  <c r="BG2652"/>
  <c r="BF2652"/>
  <c r="T2652"/>
  <c r="T2651"/>
  <c r="R2652"/>
  <c r="R2651"/>
  <c r="P2652"/>
  <c r="P2651"/>
  <c r="BK2652"/>
  <c r="BK2651"/>
  <c r="J2651"/>
  <c r="J2652"/>
  <c r="BE2652"/>
  <c r="J95"/>
  <c r="BI2649"/>
  <c r="BH2649"/>
  <c r="BG2649"/>
  <c r="BF2649"/>
  <c r="T2649"/>
  <c r="R2649"/>
  <c r="P2649"/>
  <c r="BK2649"/>
  <c r="J2649"/>
  <c r="BE2649"/>
  <c r="BI2647"/>
  <c r="BH2647"/>
  <c r="BG2647"/>
  <c r="BF2647"/>
  <c r="T2647"/>
  <c r="R2647"/>
  <c r="P2647"/>
  <c r="BK2647"/>
  <c r="J2647"/>
  <c r="BE2647"/>
  <c r="BI2645"/>
  <c r="BH2645"/>
  <c r="BG2645"/>
  <c r="BF2645"/>
  <c r="T2645"/>
  <c r="R2645"/>
  <c r="P2645"/>
  <c r="BK2645"/>
  <c r="J2645"/>
  <c r="BE2645"/>
  <c r="BI2643"/>
  <c r="BH2643"/>
  <c r="BG2643"/>
  <c r="BF2643"/>
  <c r="T2643"/>
  <c r="R2643"/>
  <c r="P2643"/>
  <c r="BK2643"/>
  <c r="J2643"/>
  <c r="BE2643"/>
  <c r="BI2641"/>
  <c r="BH2641"/>
  <c r="BG2641"/>
  <c r="BF2641"/>
  <c r="T2641"/>
  <c r="R2641"/>
  <c r="P2641"/>
  <c r="BK2641"/>
  <c r="J2641"/>
  <c r="BE2641"/>
  <c r="BI2639"/>
  <c r="BH2639"/>
  <c r="BG2639"/>
  <c r="BF2639"/>
  <c r="T2639"/>
  <c r="R2639"/>
  <c r="P2639"/>
  <c r="BK2639"/>
  <c r="J2639"/>
  <c r="BE2639"/>
  <c r="BI2637"/>
  <c r="BH2637"/>
  <c r="BG2637"/>
  <c r="BF2637"/>
  <c r="T2637"/>
  <c r="R2637"/>
  <c r="P2637"/>
  <c r="BK2637"/>
  <c r="J2637"/>
  <c r="BE2637"/>
  <c r="BI2635"/>
  <c r="BH2635"/>
  <c r="BG2635"/>
  <c r="BF2635"/>
  <c r="T2635"/>
  <c r="R2635"/>
  <c r="P2635"/>
  <c r="BK2635"/>
  <c r="J2635"/>
  <c r="BE2635"/>
  <c r="BI2632"/>
  <c r="BH2632"/>
  <c r="BG2632"/>
  <c r="BF2632"/>
  <c r="T2632"/>
  <c r="R2632"/>
  <c r="P2632"/>
  <c r="BK2632"/>
  <c r="J2632"/>
  <c r="BE2632"/>
  <c r="BI2630"/>
  <c r="BH2630"/>
  <c r="BG2630"/>
  <c r="BF2630"/>
  <c r="T2630"/>
  <c r="R2630"/>
  <c r="P2630"/>
  <c r="BK2630"/>
  <c r="J2630"/>
  <c r="BE2630"/>
  <c r="BI2619"/>
  <c r="BH2619"/>
  <c r="BG2619"/>
  <c r="BF2619"/>
  <c r="T2619"/>
  <c r="R2619"/>
  <c r="P2619"/>
  <c r="BK2619"/>
  <c r="J2619"/>
  <c r="BE2619"/>
  <c r="BI2610"/>
  <c r="BH2610"/>
  <c r="BG2610"/>
  <c r="BF2610"/>
  <c r="T2610"/>
  <c r="T2609"/>
  <c r="R2610"/>
  <c r="R2609"/>
  <c r="P2610"/>
  <c r="P2609"/>
  <c r="BK2610"/>
  <c r="BK2609"/>
  <c r="J2609"/>
  <c r="J2610"/>
  <c r="BE2610"/>
  <c r="J94"/>
  <c r="BI2607"/>
  <c r="BH2607"/>
  <c r="BG2607"/>
  <c r="BF2607"/>
  <c r="T2607"/>
  <c r="R2607"/>
  <c r="P2607"/>
  <c r="BK2607"/>
  <c r="J2607"/>
  <c r="BE2607"/>
  <c r="BI2605"/>
  <c r="BH2605"/>
  <c r="BG2605"/>
  <c r="BF2605"/>
  <c r="T2605"/>
  <c r="R2605"/>
  <c r="P2605"/>
  <c r="BK2605"/>
  <c r="J2605"/>
  <c r="BE2605"/>
  <c r="BI2601"/>
  <c r="BH2601"/>
  <c r="BG2601"/>
  <c r="BF2601"/>
  <c r="T2601"/>
  <c r="R2601"/>
  <c r="P2601"/>
  <c r="BK2601"/>
  <c r="J2601"/>
  <c r="BE2601"/>
  <c r="BI2598"/>
  <c r="BH2598"/>
  <c r="BG2598"/>
  <c r="BF2598"/>
  <c r="T2598"/>
  <c r="R2598"/>
  <c r="P2598"/>
  <c r="BK2598"/>
  <c r="J2598"/>
  <c r="BE2598"/>
  <c r="BI2594"/>
  <c r="BH2594"/>
  <c r="BG2594"/>
  <c r="BF2594"/>
  <c r="T2594"/>
  <c r="R2594"/>
  <c r="P2594"/>
  <c r="BK2594"/>
  <c r="J2594"/>
  <c r="BE2594"/>
  <c r="BI2589"/>
  <c r="BH2589"/>
  <c r="BG2589"/>
  <c r="BF2589"/>
  <c r="T2589"/>
  <c r="R2589"/>
  <c r="P2589"/>
  <c r="BK2589"/>
  <c r="J2589"/>
  <c r="BE2589"/>
  <c r="BI2586"/>
  <c r="BH2586"/>
  <c r="BG2586"/>
  <c r="BF2586"/>
  <c r="T2586"/>
  <c r="R2586"/>
  <c r="P2586"/>
  <c r="BK2586"/>
  <c r="J2586"/>
  <c r="BE2586"/>
  <c r="BI2580"/>
  <c r="BH2580"/>
  <c r="BG2580"/>
  <c r="BF2580"/>
  <c r="T2580"/>
  <c r="R2580"/>
  <c r="P2580"/>
  <c r="BK2580"/>
  <c r="J2580"/>
  <c r="BE2580"/>
  <c r="BI2572"/>
  <c r="BH2572"/>
  <c r="BG2572"/>
  <c r="BF2572"/>
  <c r="T2572"/>
  <c r="R2572"/>
  <c r="P2572"/>
  <c r="BK2572"/>
  <c r="J2572"/>
  <c r="BE2572"/>
  <c r="BI2561"/>
  <c r="BH2561"/>
  <c r="BG2561"/>
  <c r="BF2561"/>
  <c r="T2561"/>
  <c r="R2561"/>
  <c r="P2561"/>
  <c r="BK2561"/>
  <c r="J2561"/>
  <c r="BE2561"/>
  <c r="BI2556"/>
  <c r="BH2556"/>
  <c r="BG2556"/>
  <c r="BF2556"/>
  <c r="T2556"/>
  <c r="R2556"/>
  <c r="P2556"/>
  <c r="BK2556"/>
  <c r="J2556"/>
  <c r="BE2556"/>
  <c r="BI2553"/>
  <c r="BH2553"/>
  <c r="BG2553"/>
  <c r="BF2553"/>
  <c r="T2553"/>
  <c r="R2553"/>
  <c r="P2553"/>
  <c r="BK2553"/>
  <c r="J2553"/>
  <c r="BE2553"/>
  <c r="BI2543"/>
  <c r="BH2543"/>
  <c r="BG2543"/>
  <c r="BF2543"/>
  <c r="T2543"/>
  <c r="R2543"/>
  <c r="P2543"/>
  <c r="BK2543"/>
  <c r="J2543"/>
  <c r="BE2543"/>
  <c r="BI2534"/>
  <c r="BH2534"/>
  <c r="BG2534"/>
  <c r="BF2534"/>
  <c r="T2534"/>
  <c r="R2534"/>
  <c r="P2534"/>
  <c r="BK2534"/>
  <c r="J2534"/>
  <c r="BE2534"/>
  <c r="BI2521"/>
  <c r="BH2521"/>
  <c r="BG2521"/>
  <c r="BF2521"/>
  <c r="T2521"/>
  <c r="R2521"/>
  <c r="P2521"/>
  <c r="BK2521"/>
  <c r="J2521"/>
  <c r="BE2521"/>
  <c r="BI2506"/>
  <c r="BH2506"/>
  <c r="BG2506"/>
  <c r="BF2506"/>
  <c r="T2506"/>
  <c r="R2506"/>
  <c r="P2506"/>
  <c r="BK2506"/>
  <c r="J2506"/>
  <c r="BE2506"/>
  <c r="BI2501"/>
  <c r="BH2501"/>
  <c r="BG2501"/>
  <c r="BF2501"/>
  <c r="T2501"/>
  <c r="T2500"/>
  <c r="R2501"/>
  <c r="R2500"/>
  <c r="P2501"/>
  <c r="P2500"/>
  <c r="BK2501"/>
  <c r="BK2500"/>
  <c r="J2500"/>
  <c r="J2501"/>
  <c r="BE2501"/>
  <c r="J93"/>
  <c r="BI2498"/>
  <c r="BH2498"/>
  <c r="BG2498"/>
  <c r="BF2498"/>
  <c r="T2498"/>
  <c r="R2498"/>
  <c r="P2498"/>
  <c r="BK2498"/>
  <c r="J2498"/>
  <c r="BE2498"/>
  <c r="BI2496"/>
  <c r="BH2496"/>
  <c r="BG2496"/>
  <c r="BF2496"/>
  <c r="T2496"/>
  <c r="R2496"/>
  <c r="P2496"/>
  <c r="BK2496"/>
  <c r="J2496"/>
  <c r="BE2496"/>
  <c r="BI2489"/>
  <c r="BH2489"/>
  <c r="BG2489"/>
  <c r="BF2489"/>
  <c r="T2489"/>
  <c r="R2489"/>
  <c r="P2489"/>
  <c r="BK2489"/>
  <c r="J2489"/>
  <c r="BE2489"/>
  <c r="BI2485"/>
  <c r="BH2485"/>
  <c r="BG2485"/>
  <c r="BF2485"/>
  <c r="T2485"/>
  <c r="R2485"/>
  <c r="P2485"/>
  <c r="BK2485"/>
  <c r="J2485"/>
  <c r="BE2485"/>
  <c r="BI2481"/>
  <c r="BH2481"/>
  <c r="BG2481"/>
  <c r="BF2481"/>
  <c r="T2481"/>
  <c r="R2481"/>
  <c r="P2481"/>
  <c r="BK2481"/>
  <c r="J2481"/>
  <c r="BE2481"/>
  <c r="BI2478"/>
  <c r="BH2478"/>
  <c r="BG2478"/>
  <c r="BF2478"/>
  <c r="T2478"/>
  <c r="R2478"/>
  <c r="P2478"/>
  <c r="BK2478"/>
  <c r="J2478"/>
  <c r="BE2478"/>
  <c r="BI2468"/>
  <c r="BH2468"/>
  <c r="BG2468"/>
  <c r="BF2468"/>
  <c r="T2468"/>
  <c r="R2468"/>
  <c r="P2468"/>
  <c r="BK2468"/>
  <c r="J2468"/>
  <c r="BE2468"/>
  <c r="BI2460"/>
  <c r="BH2460"/>
  <c r="BG2460"/>
  <c r="BF2460"/>
  <c r="T2460"/>
  <c r="R2460"/>
  <c r="P2460"/>
  <c r="BK2460"/>
  <c r="J2460"/>
  <c r="BE2460"/>
  <c r="BI2449"/>
  <c r="BH2449"/>
  <c r="BG2449"/>
  <c r="BF2449"/>
  <c r="T2449"/>
  <c r="R2449"/>
  <c r="P2449"/>
  <c r="BK2449"/>
  <c r="J2449"/>
  <c r="BE2449"/>
  <c r="BI2440"/>
  <c r="BH2440"/>
  <c r="BG2440"/>
  <c r="BF2440"/>
  <c r="T2440"/>
  <c r="R2440"/>
  <c r="P2440"/>
  <c r="BK2440"/>
  <c r="J2440"/>
  <c r="BE2440"/>
  <c r="BI2438"/>
  <c r="BH2438"/>
  <c r="BG2438"/>
  <c r="BF2438"/>
  <c r="T2438"/>
  <c r="R2438"/>
  <c r="P2438"/>
  <c r="BK2438"/>
  <c r="J2438"/>
  <c r="BE2438"/>
  <c r="BI2436"/>
  <c r="BH2436"/>
  <c r="BG2436"/>
  <c r="BF2436"/>
  <c r="T2436"/>
  <c r="R2436"/>
  <c r="P2436"/>
  <c r="BK2436"/>
  <c r="J2436"/>
  <c r="BE2436"/>
  <c r="BI2431"/>
  <c r="BH2431"/>
  <c r="BG2431"/>
  <c r="BF2431"/>
  <c r="T2431"/>
  <c r="R2431"/>
  <c r="P2431"/>
  <c r="BK2431"/>
  <c r="J2431"/>
  <c r="BE2431"/>
  <c r="BI2429"/>
  <c r="BH2429"/>
  <c r="BG2429"/>
  <c r="BF2429"/>
  <c r="T2429"/>
  <c r="R2429"/>
  <c r="P2429"/>
  <c r="BK2429"/>
  <c r="J2429"/>
  <c r="BE2429"/>
  <c r="BI2426"/>
  <c r="BH2426"/>
  <c r="BG2426"/>
  <c r="BF2426"/>
  <c r="T2426"/>
  <c r="R2426"/>
  <c r="P2426"/>
  <c r="BK2426"/>
  <c r="J2426"/>
  <c r="BE2426"/>
  <c r="BI2413"/>
  <c r="BH2413"/>
  <c r="BG2413"/>
  <c r="BF2413"/>
  <c r="T2413"/>
  <c r="R2413"/>
  <c r="P2413"/>
  <c r="BK2413"/>
  <c r="J2413"/>
  <c r="BE2413"/>
  <c r="BI2410"/>
  <c r="BH2410"/>
  <c r="BG2410"/>
  <c r="BF2410"/>
  <c r="T2410"/>
  <c r="R2410"/>
  <c r="P2410"/>
  <c r="BK2410"/>
  <c r="J2410"/>
  <c r="BE2410"/>
  <c r="BI2395"/>
  <c r="BH2395"/>
  <c r="BG2395"/>
  <c r="BF2395"/>
  <c r="T2395"/>
  <c r="R2395"/>
  <c r="P2395"/>
  <c r="BK2395"/>
  <c r="J2395"/>
  <c r="BE2395"/>
  <c r="BI2392"/>
  <c r="BH2392"/>
  <c r="BG2392"/>
  <c r="BF2392"/>
  <c r="T2392"/>
  <c r="R2392"/>
  <c r="P2392"/>
  <c r="BK2392"/>
  <c r="J2392"/>
  <c r="BE2392"/>
  <c r="BI2379"/>
  <c r="BH2379"/>
  <c r="BG2379"/>
  <c r="BF2379"/>
  <c r="T2379"/>
  <c r="R2379"/>
  <c r="P2379"/>
  <c r="BK2379"/>
  <c r="J2379"/>
  <c r="BE2379"/>
  <c r="BI2375"/>
  <c r="BH2375"/>
  <c r="BG2375"/>
  <c r="BF2375"/>
  <c r="T2375"/>
  <c r="R2375"/>
  <c r="P2375"/>
  <c r="BK2375"/>
  <c r="J2375"/>
  <c r="BE2375"/>
  <c r="BI2371"/>
  <c r="BH2371"/>
  <c r="BG2371"/>
  <c r="BF2371"/>
  <c r="T2371"/>
  <c r="R2371"/>
  <c r="P2371"/>
  <c r="BK2371"/>
  <c r="J2371"/>
  <c r="BE2371"/>
  <c r="BI2362"/>
  <c r="BH2362"/>
  <c r="BG2362"/>
  <c r="BF2362"/>
  <c r="T2362"/>
  <c r="R2362"/>
  <c r="P2362"/>
  <c r="BK2362"/>
  <c r="J2362"/>
  <c r="BE2362"/>
  <c r="BI2356"/>
  <c r="BH2356"/>
  <c r="BG2356"/>
  <c r="BF2356"/>
  <c r="T2356"/>
  <c r="R2356"/>
  <c r="P2356"/>
  <c r="BK2356"/>
  <c r="J2356"/>
  <c r="BE2356"/>
  <c r="BI2352"/>
  <c r="BH2352"/>
  <c r="BG2352"/>
  <c r="BF2352"/>
  <c r="T2352"/>
  <c r="R2352"/>
  <c r="P2352"/>
  <c r="BK2352"/>
  <c r="J2352"/>
  <c r="BE2352"/>
  <c r="BI2348"/>
  <c r="BH2348"/>
  <c r="BG2348"/>
  <c r="BF2348"/>
  <c r="T2348"/>
  <c r="R2348"/>
  <c r="P2348"/>
  <c r="BK2348"/>
  <c r="J2348"/>
  <c r="BE2348"/>
  <c r="BI2344"/>
  <c r="BH2344"/>
  <c r="BG2344"/>
  <c r="BF2344"/>
  <c r="T2344"/>
  <c r="R2344"/>
  <c r="P2344"/>
  <c r="BK2344"/>
  <c r="J2344"/>
  <c r="BE2344"/>
  <c r="BI2335"/>
  <c r="BH2335"/>
  <c r="BG2335"/>
  <c r="BF2335"/>
  <c r="T2335"/>
  <c r="R2335"/>
  <c r="P2335"/>
  <c r="BK2335"/>
  <c r="J2335"/>
  <c r="BE2335"/>
  <c r="BI2328"/>
  <c r="BH2328"/>
  <c r="BG2328"/>
  <c r="BF2328"/>
  <c r="T2328"/>
  <c r="R2328"/>
  <c r="P2328"/>
  <c r="BK2328"/>
  <c r="J2328"/>
  <c r="BE2328"/>
  <c r="BI2313"/>
  <c r="BH2313"/>
  <c r="BG2313"/>
  <c r="BF2313"/>
  <c r="T2313"/>
  <c r="R2313"/>
  <c r="P2313"/>
  <c r="BK2313"/>
  <c r="J2313"/>
  <c r="BE2313"/>
  <c r="BI2300"/>
  <c r="BH2300"/>
  <c r="BG2300"/>
  <c r="BF2300"/>
  <c r="T2300"/>
  <c r="R2300"/>
  <c r="P2300"/>
  <c r="BK2300"/>
  <c r="J2300"/>
  <c r="BE2300"/>
  <c r="BI2297"/>
  <c r="BH2297"/>
  <c r="BG2297"/>
  <c r="BF2297"/>
  <c r="T2297"/>
  <c r="R2297"/>
  <c r="P2297"/>
  <c r="BK2297"/>
  <c r="J2297"/>
  <c r="BE2297"/>
  <c r="BI2289"/>
  <c r="BH2289"/>
  <c r="BG2289"/>
  <c r="BF2289"/>
  <c r="T2289"/>
  <c r="R2289"/>
  <c r="P2289"/>
  <c r="BK2289"/>
  <c r="J2289"/>
  <c r="BE2289"/>
  <c r="BI2283"/>
  <c r="BH2283"/>
  <c r="BG2283"/>
  <c r="BF2283"/>
  <c r="T2283"/>
  <c r="R2283"/>
  <c r="P2283"/>
  <c r="BK2283"/>
  <c r="J2283"/>
  <c r="BE2283"/>
  <c r="BI2275"/>
  <c r="BH2275"/>
  <c r="BG2275"/>
  <c r="BF2275"/>
  <c r="T2275"/>
  <c r="R2275"/>
  <c r="P2275"/>
  <c r="BK2275"/>
  <c r="J2275"/>
  <c r="BE2275"/>
  <c r="BI2270"/>
  <c r="BH2270"/>
  <c r="BG2270"/>
  <c r="BF2270"/>
  <c r="T2270"/>
  <c r="R2270"/>
  <c r="P2270"/>
  <c r="BK2270"/>
  <c r="J2270"/>
  <c r="BE2270"/>
  <c r="BI2260"/>
  <c r="BH2260"/>
  <c r="BG2260"/>
  <c r="BF2260"/>
  <c r="T2260"/>
  <c r="R2260"/>
  <c r="P2260"/>
  <c r="BK2260"/>
  <c r="J2260"/>
  <c r="BE2260"/>
  <c r="BI2254"/>
  <c r="BH2254"/>
  <c r="BG2254"/>
  <c r="BF2254"/>
  <c r="T2254"/>
  <c r="R2254"/>
  <c r="P2254"/>
  <c r="BK2254"/>
  <c r="J2254"/>
  <c r="BE2254"/>
  <c r="BI2247"/>
  <c r="BH2247"/>
  <c r="BG2247"/>
  <c r="BF2247"/>
  <c r="T2247"/>
  <c r="R2247"/>
  <c r="P2247"/>
  <c r="BK2247"/>
  <c r="J2247"/>
  <c r="BE2247"/>
  <c r="BI2242"/>
  <c r="BH2242"/>
  <c r="BG2242"/>
  <c r="BF2242"/>
  <c r="T2242"/>
  <c r="R2242"/>
  <c r="P2242"/>
  <c r="BK2242"/>
  <c r="J2242"/>
  <c r="BE2242"/>
  <c r="BI2238"/>
  <c r="BH2238"/>
  <c r="BG2238"/>
  <c r="BF2238"/>
  <c r="T2238"/>
  <c r="R2238"/>
  <c r="P2238"/>
  <c r="BK2238"/>
  <c r="J2238"/>
  <c r="BE2238"/>
  <c r="BI2222"/>
  <c r="BH2222"/>
  <c r="BG2222"/>
  <c r="BF2222"/>
  <c r="T2222"/>
  <c r="R2222"/>
  <c r="P2222"/>
  <c r="BK2222"/>
  <c r="J2222"/>
  <c r="BE2222"/>
  <c r="BI2216"/>
  <c r="BH2216"/>
  <c r="BG2216"/>
  <c r="BF2216"/>
  <c r="T2216"/>
  <c r="R2216"/>
  <c r="P2216"/>
  <c r="BK2216"/>
  <c r="J2216"/>
  <c r="BE2216"/>
  <c r="BI2213"/>
  <c r="BH2213"/>
  <c r="BG2213"/>
  <c r="BF2213"/>
  <c r="T2213"/>
  <c r="T2212"/>
  <c r="R2213"/>
  <c r="R2212"/>
  <c r="P2213"/>
  <c r="P2212"/>
  <c r="BK2213"/>
  <c r="BK2212"/>
  <c r="J2212"/>
  <c r="J2213"/>
  <c r="BE2213"/>
  <c r="J92"/>
  <c r="BI2211"/>
  <c r="BH2211"/>
  <c r="BG2211"/>
  <c r="BF2211"/>
  <c r="T2211"/>
  <c r="R2211"/>
  <c r="P2211"/>
  <c r="BK2211"/>
  <c r="J2211"/>
  <c r="BE2211"/>
  <c r="BI2209"/>
  <c r="BH2209"/>
  <c r="BG2209"/>
  <c r="BF2209"/>
  <c r="T2209"/>
  <c r="T2208"/>
  <c r="R2209"/>
  <c r="R2208"/>
  <c r="P2209"/>
  <c r="P2208"/>
  <c r="BK2209"/>
  <c r="BK2208"/>
  <c r="J2208"/>
  <c r="J2209"/>
  <c r="BE2209"/>
  <c r="J91"/>
  <c r="BI2206"/>
  <c r="BH2206"/>
  <c r="BG2206"/>
  <c r="BF2206"/>
  <c r="T2206"/>
  <c r="T2205"/>
  <c r="R2206"/>
  <c r="R2205"/>
  <c r="P2206"/>
  <c r="P2205"/>
  <c r="BK2206"/>
  <c r="BK2205"/>
  <c r="J2205"/>
  <c r="J2206"/>
  <c r="BE2206"/>
  <c r="J90"/>
  <c r="BI2204"/>
  <c r="BH2204"/>
  <c r="BG2204"/>
  <c r="BF2204"/>
  <c r="T2204"/>
  <c r="R2204"/>
  <c r="P2204"/>
  <c r="BK2204"/>
  <c r="J2204"/>
  <c r="BE2204"/>
  <c r="BI2202"/>
  <c r="BH2202"/>
  <c r="BG2202"/>
  <c r="BF2202"/>
  <c r="T2202"/>
  <c r="T2201"/>
  <c r="R2202"/>
  <c r="R2201"/>
  <c r="P2202"/>
  <c r="P2201"/>
  <c r="BK2202"/>
  <c r="BK2201"/>
  <c r="J2201"/>
  <c r="J2202"/>
  <c r="BE2202"/>
  <c r="J89"/>
  <c r="BI2199"/>
  <c r="BH2199"/>
  <c r="BG2199"/>
  <c r="BF2199"/>
  <c r="T2199"/>
  <c r="T2198"/>
  <c r="R2199"/>
  <c r="R2198"/>
  <c r="P2199"/>
  <c r="P2198"/>
  <c r="BK2199"/>
  <c r="BK2198"/>
  <c r="J2198"/>
  <c r="J2199"/>
  <c r="BE2199"/>
  <c r="J88"/>
  <c r="BI2197"/>
  <c r="BH2197"/>
  <c r="BG2197"/>
  <c r="BF2197"/>
  <c r="T2197"/>
  <c r="R2197"/>
  <c r="P2197"/>
  <c r="BK2197"/>
  <c r="J2197"/>
  <c r="BE2197"/>
  <c r="BI2195"/>
  <c r="BH2195"/>
  <c r="BG2195"/>
  <c r="BF2195"/>
  <c r="T2195"/>
  <c r="T2194"/>
  <c r="R2195"/>
  <c r="R2194"/>
  <c r="P2195"/>
  <c r="P2194"/>
  <c r="BK2195"/>
  <c r="BK2194"/>
  <c r="J2194"/>
  <c r="J2195"/>
  <c r="BE2195"/>
  <c r="J87"/>
  <c r="BI2192"/>
  <c r="BH2192"/>
  <c r="BG2192"/>
  <c r="BF2192"/>
  <c r="T2192"/>
  <c r="R2192"/>
  <c r="P2192"/>
  <c r="BK2192"/>
  <c r="J2192"/>
  <c r="BE2192"/>
  <c r="BI2190"/>
  <c r="BH2190"/>
  <c r="BG2190"/>
  <c r="BF2190"/>
  <c r="T2190"/>
  <c r="R2190"/>
  <c r="P2190"/>
  <c r="BK2190"/>
  <c r="J2190"/>
  <c r="BE2190"/>
  <c r="BI2188"/>
  <c r="BH2188"/>
  <c r="BG2188"/>
  <c r="BF2188"/>
  <c r="T2188"/>
  <c r="R2188"/>
  <c r="P2188"/>
  <c r="BK2188"/>
  <c r="J2188"/>
  <c r="BE2188"/>
  <c r="BI2184"/>
  <c r="BH2184"/>
  <c r="BG2184"/>
  <c r="BF2184"/>
  <c r="T2184"/>
  <c r="R2184"/>
  <c r="P2184"/>
  <c r="BK2184"/>
  <c r="J2184"/>
  <c r="BE2184"/>
  <c r="BI2180"/>
  <c r="BH2180"/>
  <c r="BG2180"/>
  <c r="BF2180"/>
  <c r="T2180"/>
  <c r="R2180"/>
  <c r="P2180"/>
  <c r="BK2180"/>
  <c r="J2180"/>
  <c r="BE2180"/>
  <c r="BI2176"/>
  <c r="BH2176"/>
  <c r="BG2176"/>
  <c r="BF2176"/>
  <c r="T2176"/>
  <c r="R2176"/>
  <c r="P2176"/>
  <c r="BK2176"/>
  <c r="J2176"/>
  <c r="BE2176"/>
  <c r="BI2173"/>
  <c r="BH2173"/>
  <c r="BG2173"/>
  <c r="BF2173"/>
  <c r="T2173"/>
  <c r="R2173"/>
  <c r="P2173"/>
  <c r="BK2173"/>
  <c r="J2173"/>
  <c r="BE2173"/>
  <c r="BI2166"/>
  <c r="BH2166"/>
  <c r="BG2166"/>
  <c r="BF2166"/>
  <c r="T2166"/>
  <c r="R2166"/>
  <c r="P2166"/>
  <c r="BK2166"/>
  <c r="J2166"/>
  <c r="BE2166"/>
  <c r="BI2163"/>
  <c r="BH2163"/>
  <c r="BG2163"/>
  <c r="BF2163"/>
  <c r="T2163"/>
  <c r="R2163"/>
  <c r="P2163"/>
  <c r="BK2163"/>
  <c r="J2163"/>
  <c r="BE2163"/>
  <c r="BI2159"/>
  <c r="BH2159"/>
  <c r="BG2159"/>
  <c r="BF2159"/>
  <c r="T2159"/>
  <c r="R2159"/>
  <c r="P2159"/>
  <c r="BK2159"/>
  <c r="J2159"/>
  <c r="BE2159"/>
  <c r="BI2154"/>
  <c r="BH2154"/>
  <c r="BG2154"/>
  <c r="BF2154"/>
  <c r="T2154"/>
  <c r="R2154"/>
  <c r="P2154"/>
  <c r="BK2154"/>
  <c r="J2154"/>
  <c r="BE2154"/>
  <c r="BI2151"/>
  <c r="BH2151"/>
  <c r="BG2151"/>
  <c r="BF2151"/>
  <c r="T2151"/>
  <c r="R2151"/>
  <c r="P2151"/>
  <c r="BK2151"/>
  <c r="J2151"/>
  <c r="BE2151"/>
  <c r="BI2146"/>
  <c r="BH2146"/>
  <c r="BG2146"/>
  <c r="BF2146"/>
  <c r="T2146"/>
  <c r="R2146"/>
  <c r="P2146"/>
  <c r="BK2146"/>
  <c r="J2146"/>
  <c r="BE2146"/>
  <c r="BI2139"/>
  <c r="BH2139"/>
  <c r="BG2139"/>
  <c r="BF2139"/>
  <c r="T2139"/>
  <c r="R2139"/>
  <c r="P2139"/>
  <c r="BK2139"/>
  <c r="J2139"/>
  <c r="BE2139"/>
  <c r="BI2132"/>
  <c r="BH2132"/>
  <c r="BG2132"/>
  <c r="BF2132"/>
  <c r="T2132"/>
  <c r="R2132"/>
  <c r="P2132"/>
  <c r="BK2132"/>
  <c r="J2132"/>
  <c r="BE2132"/>
  <c r="BI2126"/>
  <c r="BH2126"/>
  <c r="BG2126"/>
  <c r="BF2126"/>
  <c r="T2126"/>
  <c r="R2126"/>
  <c r="P2126"/>
  <c r="BK2126"/>
  <c r="J2126"/>
  <c r="BE2126"/>
  <c r="BI2120"/>
  <c r="BH2120"/>
  <c r="BG2120"/>
  <c r="BF2120"/>
  <c r="T2120"/>
  <c r="R2120"/>
  <c r="P2120"/>
  <c r="BK2120"/>
  <c r="J2120"/>
  <c r="BE2120"/>
  <c r="BI2114"/>
  <c r="BH2114"/>
  <c r="BG2114"/>
  <c r="BF2114"/>
  <c r="T2114"/>
  <c r="R2114"/>
  <c r="P2114"/>
  <c r="BK2114"/>
  <c r="J2114"/>
  <c r="BE2114"/>
  <c r="BI2105"/>
  <c r="BH2105"/>
  <c r="BG2105"/>
  <c r="BF2105"/>
  <c r="T2105"/>
  <c r="R2105"/>
  <c r="P2105"/>
  <c r="BK2105"/>
  <c r="J2105"/>
  <c r="BE2105"/>
  <c r="BI2102"/>
  <c r="BH2102"/>
  <c r="BG2102"/>
  <c r="BF2102"/>
  <c r="T2102"/>
  <c r="R2102"/>
  <c r="P2102"/>
  <c r="BK2102"/>
  <c r="J2102"/>
  <c r="BE2102"/>
  <c r="BI2096"/>
  <c r="BH2096"/>
  <c r="BG2096"/>
  <c r="BF2096"/>
  <c r="T2096"/>
  <c r="R2096"/>
  <c r="P2096"/>
  <c r="BK2096"/>
  <c r="J2096"/>
  <c r="BE2096"/>
  <c r="BI2093"/>
  <c r="BH2093"/>
  <c r="BG2093"/>
  <c r="BF2093"/>
  <c r="T2093"/>
  <c r="R2093"/>
  <c r="P2093"/>
  <c r="BK2093"/>
  <c r="J2093"/>
  <c r="BE2093"/>
  <c r="BI2087"/>
  <c r="BH2087"/>
  <c r="BG2087"/>
  <c r="BF2087"/>
  <c r="T2087"/>
  <c r="R2087"/>
  <c r="P2087"/>
  <c r="BK2087"/>
  <c r="J2087"/>
  <c r="BE2087"/>
  <c r="BI2084"/>
  <c r="BH2084"/>
  <c r="BG2084"/>
  <c r="BF2084"/>
  <c r="T2084"/>
  <c r="R2084"/>
  <c r="P2084"/>
  <c r="BK2084"/>
  <c r="J2084"/>
  <c r="BE2084"/>
  <c r="BI2078"/>
  <c r="BH2078"/>
  <c r="BG2078"/>
  <c r="BF2078"/>
  <c r="T2078"/>
  <c r="R2078"/>
  <c r="P2078"/>
  <c r="BK2078"/>
  <c r="J2078"/>
  <c r="BE2078"/>
  <c r="BI2075"/>
  <c r="BH2075"/>
  <c r="BG2075"/>
  <c r="BF2075"/>
  <c r="T2075"/>
  <c r="R2075"/>
  <c r="P2075"/>
  <c r="BK2075"/>
  <c r="J2075"/>
  <c r="BE2075"/>
  <c r="BI2069"/>
  <c r="BH2069"/>
  <c r="BG2069"/>
  <c r="BF2069"/>
  <c r="T2069"/>
  <c r="R2069"/>
  <c r="P2069"/>
  <c r="BK2069"/>
  <c r="J2069"/>
  <c r="BE2069"/>
  <c r="BI2066"/>
  <c r="BH2066"/>
  <c r="BG2066"/>
  <c r="BF2066"/>
  <c r="T2066"/>
  <c r="R2066"/>
  <c r="P2066"/>
  <c r="BK2066"/>
  <c r="J2066"/>
  <c r="BE2066"/>
  <c r="BI2046"/>
  <c r="BH2046"/>
  <c r="BG2046"/>
  <c r="BF2046"/>
  <c r="T2046"/>
  <c r="R2046"/>
  <c r="P2046"/>
  <c r="BK2046"/>
  <c r="J2046"/>
  <c r="BE2046"/>
  <c r="BI2043"/>
  <c r="BH2043"/>
  <c r="BG2043"/>
  <c r="BF2043"/>
  <c r="T2043"/>
  <c r="R2043"/>
  <c r="P2043"/>
  <c r="BK2043"/>
  <c r="J2043"/>
  <c r="BE2043"/>
  <c r="BI2030"/>
  <c r="BH2030"/>
  <c r="BG2030"/>
  <c r="BF2030"/>
  <c r="T2030"/>
  <c r="T2029"/>
  <c r="R2030"/>
  <c r="R2029"/>
  <c r="P2030"/>
  <c r="P2029"/>
  <c r="BK2030"/>
  <c r="BK2029"/>
  <c r="J2029"/>
  <c r="J2030"/>
  <c r="BE2030"/>
  <c r="J86"/>
  <c r="BI2027"/>
  <c r="BH2027"/>
  <c r="BG2027"/>
  <c r="BF2027"/>
  <c r="T2027"/>
  <c r="R2027"/>
  <c r="P2027"/>
  <c r="BK2027"/>
  <c r="J2027"/>
  <c r="BE2027"/>
  <c r="BI2025"/>
  <c r="BH2025"/>
  <c r="BG2025"/>
  <c r="BF2025"/>
  <c r="T2025"/>
  <c r="R2025"/>
  <c r="P2025"/>
  <c r="BK2025"/>
  <c r="J2025"/>
  <c r="BE2025"/>
  <c r="BI2022"/>
  <c r="BH2022"/>
  <c r="BG2022"/>
  <c r="BF2022"/>
  <c r="T2022"/>
  <c r="R2022"/>
  <c r="P2022"/>
  <c r="BK2022"/>
  <c r="J2022"/>
  <c r="BE2022"/>
  <c r="BI2019"/>
  <c r="BH2019"/>
  <c r="BG2019"/>
  <c r="BF2019"/>
  <c r="T2019"/>
  <c r="R2019"/>
  <c r="P2019"/>
  <c r="BK2019"/>
  <c r="J2019"/>
  <c r="BE2019"/>
  <c r="BI2016"/>
  <c r="BH2016"/>
  <c r="BG2016"/>
  <c r="BF2016"/>
  <c r="T2016"/>
  <c r="R2016"/>
  <c r="P2016"/>
  <c r="BK2016"/>
  <c r="J2016"/>
  <c r="BE2016"/>
  <c r="BI2013"/>
  <c r="BH2013"/>
  <c r="BG2013"/>
  <c r="BF2013"/>
  <c r="T2013"/>
  <c r="R2013"/>
  <c r="P2013"/>
  <c r="BK2013"/>
  <c r="J2013"/>
  <c r="BE2013"/>
  <c r="BI2010"/>
  <c r="BH2010"/>
  <c r="BG2010"/>
  <c r="BF2010"/>
  <c r="T2010"/>
  <c r="R2010"/>
  <c r="P2010"/>
  <c r="BK2010"/>
  <c r="J2010"/>
  <c r="BE2010"/>
  <c r="BI2007"/>
  <c r="BH2007"/>
  <c r="BG2007"/>
  <c r="BF2007"/>
  <c r="T2007"/>
  <c r="R2007"/>
  <c r="P2007"/>
  <c r="BK2007"/>
  <c r="J2007"/>
  <c r="BE2007"/>
  <c r="BI2004"/>
  <c r="BH2004"/>
  <c r="BG2004"/>
  <c r="BF2004"/>
  <c r="T2004"/>
  <c r="R2004"/>
  <c r="P2004"/>
  <c r="BK2004"/>
  <c r="J2004"/>
  <c r="BE2004"/>
  <c r="BI1991"/>
  <c r="BH1991"/>
  <c r="BG1991"/>
  <c r="BF1991"/>
  <c r="T1991"/>
  <c r="R1991"/>
  <c r="P1991"/>
  <c r="BK1991"/>
  <c r="J1991"/>
  <c r="BE1991"/>
  <c r="BI1988"/>
  <c r="BH1988"/>
  <c r="BG1988"/>
  <c r="BF1988"/>
  <c r="T1988"/>
  <c r="R1988"/>
  <c r="P1988"/>
  <c r="BK1988"/>
  <c r="J1988"/>
  <c r="BE1988"/>
  <c r="BI1979"/>
  <c r="BH1979"/>
  <c r="BG1979"/>
  <c r="BF1979"/>
  <c r="T1979"/>
  <c r="T1978"/>
  <c r="R1979"/>
  <c r="R1978"/>
  <c r="P1979"/>
  <c r="P1978"/>
  <c r="BK1979"/>
  <c r="BK1978"/>
  <c r="J1978"/>
  <c r="J1979"/>
  <c r="BE1979"/>
  <c r="J85"/>
  <c r="BI1976"/>
  <c r="BH1976"/>
  <c r="BG1976"/>
  <c r="BF1976"/>
  <c r="T1976"/>
  <c r="R1976"/>
  <c r="P1976"/>
  <c r="BK1976"/>
  <c r="J1976"/>
  <c r="BE1976"/>
  <c r="BI1974"/>
  <c r="BH1974"/>
  <c r="BG1974"/>
  <c r="BF1974"/>
  <c r="T1974"/>
  <c r="R1974"/>
  <c r="P1974"/>
  <c r="BK1974"/>
  <c r="J1974"/>
  <c r="BE1974"/>
  <c r="BI1970"/>
  <c r="BH1970"/>
  <c r="BG1970"/>
  <c r="BF1970"/>
  <c r="T1970"/>
  <c r="R1970"/>
  <c r="P1970"/>
  <c r="BK1970"/>
  <c r="J1970"/>
  <c r="BE1970"/>
  <c r="BI1963"/>
  <c r="BH1963"/>
  <c r="BG1963"/>
  <c r="BF1963"/>
  <c r="T1963"/>
  <c r="R1963"/>
  <c r="P1963"/>
  <c r="BK1963"/>
  <c r="J1963"/>
  <c r="BE1963"/>
  <c r="BI1936"/>
  <c r="BH1936"/>
  <c r="BG1936"/>
  <c r="BF1936"/>
  <c r="T1936"/>
  <c r="R1936"/>
  <c r="P1936"/>
  <c r="BK1936"/>
  <c r="J1936"/>
  <c r="BE1936"/>
  <c r="BI1933"/>
  <c r="BH1933"/>
  <c r="BG1933"/>
  <c r="BF1933"/>
  <c r="T1933"/>
  <c r="R1933"/>
  <c r="P1933"/>
  <c r="BK1933"/>
  <c r="J1933"/>
  <c r="BE1933"/>
  <c r="BI1929"/>
  <c r="BH1929"/>
  <c r="BG1929"/>
  <c r="BF1929"/>
  <c r="T1929"/>
  <c r="R1929"/>
  <c r="P1929"/>
  <c r="BK1929"/>
  <c r="J1929"/>
  <c r="BE1929"/>
  <c r="BI1925"/>
  <c r="BH1925"/>
  <c r="BG1925"/>
  <c r="BF1925"/>
  <c r="T1925"/>
  <c r="R1925"/>
  <c r="P1925"/>
  <c r="BK1925"/>
  <c r="J1925"/>
  <c r="BE1925"/>
  <c r="BI1921"/>
  <c r="BH1921"/>
  <c r="BG1921"/>
  <c r="BF1921"/>
  <c r="T1921"/>
  <c r="R1921"/>
  <c r="P1921"/>
  <c r="BK1921"/>
  <c r="J1921"/>
  <c r="BE1921"/>
  <c r="BI1918"/>
  <c r="BH1918"/>
  <c r="BG1918"/>
  <c r="BF1918"/>
  <c r="T1918"/>
  <c r="R1918"/>
  <c r="P1918"/>
  <c r="BK1918"/>
  <c r="J1918"/>
  <c r="BE1918"/>
  <c r="BI1915"/>
  <c r="BH1915"/>
  <c r="BG1915"/>
  <c r="BF1915"/>
  <c r="T1915"/>
  <c r="R1915"/>
  <c r="P1915"/>
  <c r="BK1915"/>
  <c r="J1915"/>
  <c r="BE1915"/>
  <c r="BI1912"/>
  <c r="BH1912"/>
  <c r="BG1912"/>
  <c r="BF1912"/>
  <c r="T1912"/>
  <c r="R1912"/>
  <c r="P1912"/>
  <c r="BK1912"/>
  <c r="J1912"/>
  <c r="BE1912"/>
  <c r="BI1908"/>
  <c r="BH1908"/>
  <c r="BG1908"/>
  <c r="BF1908"/>
  <c r="T1908"/>
  <c r="R1908"/>
  <c r="P1908"/>
  <c r="BK1908"/>
  <c r="J1908"/>
  <c r="BE1908"/>
  <c r="BI1901"/>
  <c r="BH1901"/>
  <c r="BG1901"/>
  <c r="BF1901"/>
  <c r="T1901"/>
  <c r="R1901"/>
  <c r="P1901"/>
  <c r="BK1901"/>
  <c r="J1901"/>
  <c r="BE1901"/>
  <c r="BI1892"/>
  <c r="BH1892"/>
  <c r="BG1892"/>
  <c r="BF1892"/>
  <c r="T1892"/>
  <c r="T1891"/>
  <c r="T1890"/>
  <c r="R1892"/>
  <c r="R1891"/>
  <c r="R1890"/>
  <c r="P1892"/>
  <c r="P1891"/>
  <c r="P1890"/>
  <c r="BK1892"/>
  <c r="BK1891"/>
  <c r="J1891"/>
  <c r="BK1890"/>
  <c r="J1890"/>
  <c r="J1892"/>
  <c r="BE1892"/>
  <c r="J84"/>
  <c r="J83"/>
  <c r="BI1888"/>
  <c r="BH1888"/>
  <c r="BG1888"/>
  <c r="BF1888"/>
  <c r="T1888"/>
  <c r="T1887"/>
  <c r="R1888"/>
  <c r="R1887"/>
  <c r="P1888"/>
  <c r="P1887"/>
  <c r="BK1888"/>
  <c r="BK1887"/>
  <c r="J1887"/>
  <c r="J1888"/>
  <c r="BE1888"/>
  <c r="J82"/>
  <c r="BI1884"/>
  <c r="BH1884"/>
  <c r="BG1884"/>
  <c r="BF1884"/>
  <c r="T1884"/>
  <c r="R1884"/>
  <c r="P1884"/>
  <c r="BK1884"/>
  <c r="J1884"/>
  <c r="BE1884"/>
  <c r="BI1881"/>
  <c r="BH1881"/>
  <c r="BG1881"/>
  <c r="BF1881"/>
  <c r="T1881"/>
  <c r="R1881"/>
  <c r="P1881"/>
  <c r="BK1881"/>
  <c r="J1881"/>
  <c r="BE1881"/>
  <c r="BI1878"/>
  <c r="BH1878"/>
  <c r="BG1878"/>
  <c r="BF1878"/>
  <c r="T1878"/>
  <c r="R1878"/>
  <c r="P1878"/>
  <c r="BK1878"/>
  <c r="J1878"/>
  <c r="BE1878"/>
  <c r="BI1875"/>
  <c r="BH1875"/>
  <c r="BG1875"/>
  <c r="BF1875"/>
  <c r="T1875"/>
  <c r="R1875"/>
  <c r="P1875"/>
  <c r="BK1875"/>
  <c r="J1875"/>
  <c r="BE1875"/>
  <c r="BI1873"/>
  <c r="BH1873"/>
  <c r="BG1873"/>
  <c r="BF1873"/>
  <c r="T1873"/>
  <c r="R1873"/>
  <c r="P1873"/>
  <c r="BK1873"/>
  <c r="J1873"/>
  <c r="BE1873"/>
  <c r="BI1871"/>
  <c r="BH1871"/>
  <c r="BG1871"/>
  <c r="BF1871"/>
  <c r="T1871"/>
  <c r="R1871"/>
  <c r="P1871"/>
  <c r="BK1871"/>
  <c r="J1871"/>
  <c r="BE1871"/>
  <c r="BI1861"/>
  <c r="BH1861"/>
  <c r="BG1861"/>
  <c r="BF1861"/>
  <c r="T1861"/>
  <c r="T1860"/>
  <c r="R1861"/>
  <c r="R1860"/>
  <c r="P1861"/>
  <c r="P1860"/>
  <c r="BK1861"/>
  <c r="BK1860"/>
  <c r="J1860"/>
  <c r="J1861"/>
  <c r="BE1861"/>
  <c r="J81"/>
  <c r="BI1856"/>
  <c r="BH1856"/>
  <c r="BG1856"/>
  <c r="BF1856"/>
  <c r="T1856"/>
  <c r="R1856"/>
  <c r="P1856"/>
  <c r="BK1856"/>
  <c r="J1856"/>
  <c r="BE1856"/>
  <c r="BI1853"/>
  <c r="BH1853"/>
  <c r="BG1853"/>
  <c r="BF1853"/>
  <c r="T1853"/>
  <c r="R1853"/>
  <c r="P1853"/>
  <c r="BK1853"/>
  <c r="J1853"/>
  <c r="BE1853"/>
  <c r="BI1838"/>
  <c r="BH1838"/>
  <c r="BG1838"/>
  <c r="BF1838"/>
  <c r="T1838"/>
  <c r="R1838"/>
  <c r="P1838"/>
  <c r="BK1838"/>
  <c r="J1838"/>
  <c r="BE1838"/>
  <c r="BI1834"/>
  <c r="BH1834"/>
  <c r="BG1834"/>
  <c r="BF1834"/>
  <c r="T1834"/>
  <c r="R1834"/>
  <c r="P1834"/>
  <c r="BK1834"/>
  <c r="J1834"/>
  <c r="BE1834"/>
  <c r="BI1829"/>
  <c r="BH1829"/>
  <c r="BG1829"/>
  <c r="BF1829"/>
  <c r="T1829"/>
  <c r="R1829"/>
  <c r="P1829"/>
  <c r="BK1829"/>
  <c r="J1829"/>
  <c r="BE1829"/>
  <c r="BI1821"/>
  <c r="BH1821"/>
  <c r="BG1821"/>
  <c r="BF1821"/>
  <c r="T1821"/>
  <c r="R1821"/>
  <c r="P1821"/>
  <c r="BK1821"/>
  <c r="J1821"/>
  <c r="BE1821"/>
  <c r="BI1815"/>
  <c r="BH1815"/>
  <c r="BG1815"/>
  <c r="BF1815"/>
  <c r="T1815"/>
  <c r="R1815"/>
  <c r="P1815"/>
  <c r="BK1815"/>
  <c r="J1815"/>
  <c r="BE1815"/>
  <c r="BI1805"/>
  <c r="BH1805"/>
  <c r="BG1805"/>
  <c r="BF1805"/>
  <c r="T1805"/>
  <c r="R1805"/>
  <c r="P1805"/>
  <c r="BK1805"/>
  <c r="J1805"/>
  <c r="BE1805"/>
  <c r="BI1803"/>
  <c r="BH1803"/>
  <c r="BG1803"/>
  <c r="BF1803"/>
  <c r="T1803"/>
  <c r="R1803"/>
  <c r="P1803"/>
  <c r="BK1803"/>
  <c r="J1803"/>
  <c r="BE1803"/>
  <c r="BI1801"/>
  <c r="BH1801"/>
  <c r="BG1801"/>
  <c r="BF1801"/>
  <c r="T1801"/>
  <c r="R1801"/>
  <c r="P1801"/>
  <c r="BK1801"/>
  <c r="J1801"/>
  <c r="BE1801"/>
  <c r="BI1794"/>
  <c r="BH1794"/>
  <c r="BG1794"/>
  <c r="BF1794"/>
  <c r="T1794"/>
  <c r="R1794"/>
  <c r="P1794"/>
  <c r="BK1794"/>
  <c r="J1794"/>
  <c r="BE1794"/>
  <c r="BI1788"/>
  <c r="BH1788"/>
  <c r="BG1788"/>
  <c r="BF1788"/>
  <c r="T1788"/>
  <c r="R1788"/>
  <c r="P1788"/>
  <c r="BK1788"/>
  <c r="J1788"/>
  <c r="BE1788"/>
  <c r="BI1784"/>
  <c r="BH1784"/>
  <c r="BG1784"/>
  <c r="BF1784"/>
  <c r="T1784"/>
  <c r="R1784"/>
  <c r="P1784"/>
  <c r="BK1784"/>
  <c r="J1784"/>
  <c r="BE1784"/>
  <c r="BI1780"/>
  <c r="BH1780"/>
  <c r="BG1780"/>
  <c r="BF1780"/>
  <c r="T1780"/>
  <c r="R1780"/>
  <c r="P1780"/>
  <c r="BK1780"/>
  <c r="J1780"/>
  <c r="BE1780"/>
  <c r="BI1773"/>
  <c r="BH1773"/>
  <c r="BG1773"/>
  <c r="BF1773"/>
  <c r="T1773"/>
  <c r="R1773"/>
  <c r="P1773"/>
  <c r="BK1773"/>
  <c r="J1773"/>
  <c r="BE1773"/>
  <c r="BI1766"/>
  <c r="BH1766"/>
  <c r="BG1766"/>
  <c r="BF1766"/>
  <c r="T1766"/>
  <c r="R1766"/>
  <c r="P1766"/>
  <c r="BK1766"/>
  <c r="J1766"/>
  <c r="BE1766"/>
  <c r="BI1760"/>
  <c r="BH1760"/>
  <c r="BG1760"/>
  <c r="BF1760"/>
  <c r="T1760"/>
  <c r="R1760"/>
  <c r="P1760"/>
  <c r="BK1760"/>
  <c r="J1760"/>
  <c r="BE1760"/>
  <c r="BI1756"/>
  <c r="BH1756"/>
  <c r="BG1756"/>
  <c r="BF1756"/>
  <c r="T1756"/>
  <c r="R1756"/>
  <c r="P1756"/>
  <c r="BK1756"/>
  <c r="J1756"/>
  <c r="BE1756"/>
  <c r="BI1752"/>
  <c r="BH1752"/>
  <c r="BG1752"/>
  <c r="BF1752"/>
  <c r="T1752"/>
  <c r="R1752"/>
  <c r="P1752"/>
  <c r="BK1752"/>
  <c r="J1752"/>
  <c r="BE1752"/>
  <c r="BI1748"/>
  <c r="BH1748"/>
  <c r="BG1748"/>
  <c r="BF1748"/>
  <c r="T1748"/>
  <c r="R1748"/>
  <c r="P1748"/>
  <c r="BK1748"/>
  <c r="J1748"/>
  <c r="BE1748"/>
  <c r="BI1744"/>
  <c r="BH1744"/>
  <c r="BG1744"/>
  <c r="BF1744"/>
  <c r="T1744"/>
  <c r="R1744"/>
  <c r="P1744"/>
  <c r="BK1744"/>
  <c r="J1744"/>
  <c r="BE1744"/>
  <c r="BI1737"/>
  <c r="BH1737"/>
  <c r="BG1737"/>
  <c r="BF1737"/>
  <c r="T1737"/>
  <c r="R1737"/>
  <c r="P1737"/>
  <c r="BK1737"/>
  <c r="J1737"/>
  <c r="BE1737"/>
  <c r="BI1733"/>
  <c r="BH1733"/>
  <c r="BG1733"/>
  <c r="BF1733"/>
  <c r="T1733"/>
  <c r="R1733"/>
  <c r="P1733"/>
  <c r="BK1733"/>
  <c r="J1733"/>
  <c r="BE1733"/>
  <c r="BI1729"/>
  <c r="BH1729"/>
  <c r="BG1729"/>
  <c r="BF1729"/>
  <c r="T1729"/>
  <c r="R1729"/>
  <c r="P1729"/>
  <c r="BK1729"/>
  <c r="J1729"/>
  <c r="BE1729"/>
  <c r="BI1727"/>
  <c r="BH1727"/>
  <c r="BG1727"/>
  <c r="BF1727"/>
  <c r="T1727"/>
  <c r="R1727"/>
  <c r="P1727"/>
  <c r="BK1727"/>
  <c r="J1727"/>
  <c r="BE1727"/>
  <c r="BI1725"/>
  <c r="BH1725"/>
  <c r="BG1725"/>
  <c r="BF1725"/>
  <c r="T1725"/>
  <c r="R1725"/>
  <c r="P1725"/>
  <c r="BK1725"/>
  <c r="J1725"/>
  <c r="BE1725"/>
  <c r="BI1723"/>
  <c r="BH1723"/>
  <c r="BG1723"/>
  <c r="BF1723"/>
  <c r="T1723"/>
  <c r="R1723"/>
  <c r="P1723"/>
  <c r="BK1723"/>
  <c r="J1723"/>
  <c r="BE1723"/>
  <c r="BI1719"/>
  <c r="BH1719"/>
  <c r="BG1719"/>
  <c r="BF1719"/>
  <c r="T1719"/>
  <c r="R1719"/>
  <c r="P1719"/>
  <c r="BK1719"/>
  <c r="J1719"/>
  <c r="BE1719"/>
  <c r="BI1711"/>
  <c r="BH1711"/>
  <c r="BG1711"/>
  <c r="BF1711"/>
  <c r="T1711"/>
  <c r="R1711"/>
  <c r="P1711"/>
  <c r="BK1711"/>
  <c r="J1711"/>
  <c r="BE1711"/>
  <c r="BI1705"/>
  <c r="BH1705"/>
  <c r="BG1705"/>
  <c r="BF1705"/>
  <c r="T1705"/>
  <c r="R1705"/>
  <c r="P1705"/>
  <c r="BK1705"/>
  <c r="J1705"/>
  <c r="BE1705"/>
  <c r="BI1700"/>
  <c r="BH1700"/>
  <c r="BG1700"/>
  <c r="BF1700"/>
  <c r="T1700"/>
  <c r="R1700"/>
  <c r="P1700"/>
  <c r="BK1700"/>
  <c r="J1700"/>
  <c r="BE1700"/>
  <c r="BI1695"/>
  <c r="BH1695"/>
  <c r="BG1695"/>
  <c r="BF1695"/>
  <c r="T1695"/>
  <c r="R1695"/>
  <c r="P1695"/>
  <c r="BK1695"/>
  <c r="J1695"/>
  <c r="BE1695"/>
  <c r="BI1680"/>
  <c r="BH1680"/>
  <c r="BG1680"/>
  <c r="BF1680"/>
  <c r="T1680"/>
  <c r="R1680"/>
  <c r="P1680"/>
  <c r="BK1680"/>
  <c r="J1680"/>
  <c r="BE1680"/>
  <c r="BI1670"/>
  <c r="BH1670"/>
  <c r="BG1670"/>
  <c r="BF1670"/>
  <c r="T1670"/>
  <c r="R1670"/>
  <c r="P1670"/>
  <c r="BK1670"/>
  <c r="J1670"/>
  <c r="BE1670"/>
  <c r="BI1667"/>
  <c r="BH1667"/>
  <c r="BG1667"/>
  <c r="BF1667"/>
  <c r="T1667"/>
  <c r="R1667"/>
  <c r="P1667"/>
  <c r="BK1667"/>
  <c r="J1667"/>
  <c r="BE1667"/>
  <c r="BI1657"/>
  <c r="BH1657"/>
  <c r="BG1657"/>
  <c r="BF1657"/>
  <c r="T1657"/>
  <c r="R1657"/>
  <c r="P1657"/>
  <c r="BK1657"/>
  <c r="J1657"/>
  <c r="BE1657"/>
  <c r="BI1652"/>
  <c r="BH1652"/>
  <c r="BG1652"/>
  <c r="BF1652"/>
  <c r="T1652"/>
  <c r="R1652"/>
  <c r="P1652"/>
  <c r="BK1652"/>
  <c r="J1652"/>
  <c r="BE1652"/>
  <c r="BI1648"/>
  <c r="BH1648"/>
  <c r="BG1648"/>
  <c r="BF1648"/>
  <c r="T1648"/>
  <c r="R1648"/>
  <c r="P1648"/>
  <c r="BK1648"/>
  <c r="J1648"/>
  <c r="BE1648"/>
  <c r="BI1645"/>
  <c r="BH1645"/>
  <c r="BG1645"/>
  <c r="BF1645"/>
  <c r="T1645"/>
  <c r="R1645"/>
  <c r="P1645"/>
  <c r="BK1645"/>
  <c r="J1645"/>
  <c r="BE1645"/>
  <c r="BI1642"/>
  <c r="BH1642"/>
  <c r="BG1642"/>
  <c r="BF1642"/>
  <c r="T1642"/>
  <c r="T1641"/>
  <c r="R1642"/>
  <c r="R1641"/>
  <c r="P1642"/>
  <c r="P1641"/>
  <c r="BK1642"/>
  <c r="BK1641"/>
  <c r="J1641"/>
  <c r="J1642"/>
  <c r="BE1642"/>
  <c r="J80"/>
  <c r="BI1638"/>
  <c r="BH1638"/>
  <c r="BG1638"/>
  <c r="BF1638"/>
  <c r="T1638"/>
  <c r="R1638"/>
  <c r="P1638"/>
  <c r="BK1638"/>
  <c r="J1638"/>
  <c r="BE1638"/>
  <c r="BI1635"/>
  <c r="BH1635"/>
  <c r="BG1635"/>
  <c r="BF1635"/>
  <c r="T1635"/>
  <c r="R1635"/>
  <c r="P1635"/>
  <c r="BK1635"/>
  <c r="J1635"/>
  <c r="BE1635"/>
  <c r="BI1634"/>
  <c r="BH1634"/>
  <c r="BG1634"/>
  <c r="BF1634"/>
  <c r="T1634"/>
  <c r="R1634"/>
  <c r="P1634"/>
  <c r="BK1634"/>
  <c r="J1634"/>
  <c r="BE1634"/>
  <c r="BI1633"/>
  <c r="BH1633"/>
  <c r="BG1633"/>
  <c r="BF1633"/>
  <c r="T1633"/>
  <c r="T1632"/>
  <c r="R1633"/>
  <c r="R1632"/>
  <c r="P1633"/>
  <c r="P1632"/>
  <c r="BK1633"/>
  <c r="BK1632"/>
  <c r="J1632"/>
  <c r="J1633"/>
  <c r="BE1633"/>
  <c r="J79"/>
  <c r="BI1629"/>
  <c r="BH1629"/>
  <c r="BG1629"/>
  <c r="BF1629"/>
  <c r="T1629"/>
  <c r="R1629"/>
  <c r="P1629"/>
  <c r="BK1629"/>
  <c r="J1629"/>
  <c r="BE1629"/>
  <c r="BI1621"/>
  <c r="BH1621"/>
  <c r="BG1621"/>
  <c r="BF1621"/>
  <c r="T1621"/>
  <c r="T1620"/>
  <c r="R1621"/>
  <c r="R1620"/>
  <c r="P1621"/>
  <c r="P1620"/>
  <c r="BK1621"/>
  <c r="BK1620"/>
  <c r="J1620"/>
  <c r="J1621"/>
  <c r="BE1621"/>
  <c r="J78"/>
  <c r="BI1617"/>
  <c r="BH1617"/>
  <c r="BG1617"/>
  <c r="BF1617"/>
  <c r="T1617"/>
  <c r="R1617"/>
  <c r="P1617"/>
  <c r="BK1617"/>
  <c r="J1617"/>
  <c r="BE1617"/>
  <c r="BI1614"/>
  <c r="BH1614"/>
  <c r="BG1614"/>
  <c r="BF1614"/>
  <c r="T1614"/>
  <c r="R1614"/>
  <c r="P1614"/>
  <c r="BK1614"/>
  <c r="J1614"/>
  <c r="BE1614"/>
  <c r="BI1611"/>
  <c r="BH1611"/>
  <c r="BG1611"/>
  <c r="BF1611"/>
  <c r="T1611"/>
  <c r="R1611"/>
  <c r="P1611"/>
  <c r="BK1611"/>
  <c r="J1611"/>
  <c r="BE1611"/>
  <c r="BI1608"/>
  <c r="BH1608"/>
  <c r="BG1608"/>
  <c r="BF1608"/>
  <c r="T1608"/>
  <c r="R1608"/>
  <c r="P1608"/>
  <c r="BK1608"/>
  <c r="J1608"/>
  <c r="BE1608"/>
  <c r="BI1605"/>
  <c r="BH1605"/>
  <c r="BG1605"/>
  <c r="BF1605"/>
  <c r="T1605"/>
  <c r="R1605"/>
  <c r="P1605"/>
  <c r="BK1605"/>
  <c r="J1605"/>
  <c r="BE1605"/>
  <c r="BI1602"/>
  <c r="BH1602"/>
  <c r="BG1602"/>
  <c r="BF1602"/>
  <c r="T1602"/>
  <c r="T1601"/>
  <c r="R1602"/>
  <c r="R1601"/>
  <c r="P1602"/>
  <c r="P1601"/>
  <c r="BK1602"/>
  <c r="BK1601"/>
  <c r="J1601"/>
  <c r="J1602"/>
  <c r="BE1602"/>
  <c r="J77"/>
  <c r="BI1594"/>
  <c r="BH1594"/>
  <c r="BG1594"/>
  <c r="BF1594"/>
  <c r="T1594"/>
  <c r="R1594"/>
  <c r="P1594"/>
  <c r="BK1594"/>
  <c r="J1594"/>
  <c r="BE1594"/>
  <c r="BI1587"/>
  <c r="BH1587"/>
  <c r="BG1587"/>
  <c r="BF1587"/>
  <c r="T1587"/>
  <c r="R1587"/>
  <c r="P1587"/>
  <c r="BK1587"/>
  <c r="J1587"/>
  <c r="BE1587"/>
  <c r="BI1580"/>
  <c r="BH1580"/>
  <c r="BG1580"/>
  <c r="BF1580"/>
  <c r="T1580"/>
  <c r="R1580"/>
  <c r="P1580"/>
  <c r="BK1580"/>
  <c r="J1580"/>
  <c r="BE1580"/>
  <c r="BI1573"/>
  <c r="BH1573"/>
  <c r="BG1573"/>
  <c r="BF1573"/>
  <c r="T1573"/>
  <c r="R1573"/>
  <c r="P1573"/>
  <c r="BK1573"/>
  <c r="J1573"/>
  <c r="BE1573"/>
  <c r="BI1566"/>
  <c r="BH1566"/>
  <c r="BG1566"/>
  <c r="BF1566"/>
  <c r="T1566"/>
  <c r="R1566"/>
  <c r="P1566"/>
  <c r="BK1566"/>
  <c r="J1566"/>
  <c r="BE1566"/>
  <c r="BI1556"/>
  <c r="BH1556"/>
  <c r="BG1556"/>
  <c r="BF1556"/>
  <c r="T1556"/>
  <c r="R1556"/>
  <c r="P1556"/>
  <c r="BK1556"/>
  <c r="J1556"/>
  <c r="BE1556"/>
  <c r="BI1546"/>
  <c r="BH1546"/>
  <c r="BG1546"/>
  <c r="BF1546"/>
  <c r="T1546"/>
  <c r="R1546"/>
  <c r="P1546"/>
  <c r="BK1546"/>
  <c r="J1546"/>
  <c r="BE1546"/>
  <c r="BI1536"/>
  <c r="BH1536"/>
  <c r="BG1536"/>
  <c r="BF1536"/>
  <c r="T1536"/>
  <c r="R1536"/>
  <c r="P1536"/>
  <c r="BK1536"/>
  <c r="J1536"/>
  <c r="BE1536"/>
  <c r="BI1526"/>
  <c r="BH1526"/>
  <c r="BG1526"/>
  <c r="BF1526"/>
  <c r="T1526"/>
  <c r="R1526"/>
  <c r="P1526"/>
  <c r="BK1526"/>
  <c r="J1526"/>
  <c r="BE1526"/>
  <c r="BI1516"/>
  <c r="BH1516"/>
  <c r="BG1516"/>
  <c r="BF1516"/>
  <c r="T1516"/>
  <c r="T1515"/>
  <c r="R1516"/>
  <c r="R1515"/>
  <c r="P1516"/>
  <c r="P1515"/>
  <c r="BK1516"/>
  <c r="BK1515"/>
  <c r="J1515"/>
  <c r="J1516"/>
  <c r="BE1516"/>
  <c r="J76"/>
  <c r="BI1511"/>
  <c r="BH1511"/>
  <c r="BG1511"/>
  <c r="BF1511"/>
  <c r="T1511"/>
  <c r="R1511"/>
  <c r="P1511"/>
  <c r="BK1511"/>
  <c r="J1511"/>
  <c r="BE1511"/>
  <c r="BI1507"/>
  <c r="BH1507"/>
  <c r="BG1507"/>
  <c r="BF1507"/>
  <c r="T1507"/>
  <c r="R1507"/>
  <c r="P1507"/>
  <c r="BK1507"/>
  <c r="J1507"/>
  <c r="BE1507"/>
  <c r="BI1503"/>
  <c r="BH1503"/>
  <c r="BG1503"/>
  <c r="BF1503"/>
  <c r="T1503"/>
  <c r="R1503"/>
  <c r="P1503"/>
  <c r="BK1503"/>
  <c r="J1503"/>
  <c r="BE1503"/>
  <c r="BI1499"/>
  <c r="BH1499"/>
  <c r="BG1499"/>
  <c r="BF1499"/>
  <c r="T1499"/>
  <c r="R1499"/>
  <c r="P1499"/>
  <c r="BK1499"/>
  <c r="J1499"/>
  <c r="BE1499"/>
  <c r="BI1495"/>
  <c r="BH1495"/>
  <c r="BG1495"/>
  <c r="BF1495"/>
  <c r="T1495"/>
  <c r="T1494"/>
  <c r="R1495"/>
  <c r="R1494"/>
  <c r="P1495"/>
  <c r="P1494"/>
  <c r="BK1495"/>
  <c r="BK1494"/>
  <c r="J1494"/>
  <c r="J1495"/>
  <c r="BE1495"/>
  <c r="J75"/>
  <c r="BI1486"/>
  <c r="BH1486"/>
  <c r="BG1486"/>
  <c r="BF1486"/>
  <c r="T1486"/>
  <c r="R1486"/>
  <c r="P1486"/>
  <c r="BK1486"/>
  <c r="J1486"/>
  <c r="BE1486"/>
  <c r="BI1478"/>
  <c r="BH1478"/>
  <c r="BG1478"/>
  <c r="BF1478"/>
  <c r="T1478"/>
  <c r="R1478"/>
  <c r="P1478"/>
  <c r="BK1478"/>
  <c r="J1478"/>
  <c r="BE1478"/>
  <c r="BI1470"/>
  <c r="BH1470"/>
  <c r="BG1470"/>
  <c r="BF1470"/>
  <c r="T1470"/>
  <c r="R1470"/>
  <c r="P1470"/>
  <c r="BK1470"/>
  <c r="J1470"/>
  <c r="BE1470"/>
  <c r="BI1462"/>
  <c r="BH1462"/>
  <c r="BG1462"/>
  <c r="BF1462"/>
  <c r="T1462"/>
  <c r="R1462"/>
  <c r="P1462"/>
  <c r="BK1462"/>
  <c r="J1462"/>
  <c r="BE1462"/>
  <c r="BI1454"/>
  <c r="BH1454"/>
  <c r="BG1454"/>
  <c r="BF1454"/>
  <c r="T1454"/>
  <c r="T1453"/>
  <c r="R1454"/>
  <c r="R1453"/>
  <c r="P1454"/>
  <c r="P1453"/>
  <c r="BK1454"/>
  <c r="BK1453"/>
  <c r="J1453"/>
  <c r="J1454"/>
  <c r="BE1454"/>
  <c r="J74"/>
  <c r="BI1450"/>
  <c r="BH1450"/>
  <c r="BG1450"/>
  <c r="BF1450"/>
  <c r="T1450"/>
  <c r="R1450"/>
  <c r="P1450"/>
  <c r="BK1450"/>
  <c r="J1450"/>
  <c r="BE1450"/>
  <c r="BI1447"/>
  <c r="BH1447"/>
  <c r="BG1447"/>
  <c r="BF1447"/>
  <c r="T1447"/>
  <c r="T1446"/>
  <c r="R1447"/>
  <c r="R1446"/>
  <c r="P1447"/>
  <c r="P1446"/>
  <c r="BK1447"/>
  <c r="BK1446"/>
  <c r="J1446"/>
  <c r="J1447"/>
  <c r="BE1447"/>
  <c r="J73"/>
  <c r="BI1443"/>
  <c r="BH1443"/>
  <c r="BG1443"/>
  <c r="BF1443"/>
  <c r="T1443"/>
  <c r="R1443"/>
  <c r="P1443"/>
  <c r="BK1443"/>
  <c r="J1443"/>
  <c r="BE1443"/>
  <c r="BI1440"/>
  <c r="BH1440"/>
  <c r="BG1440"/>
  <c r="BF1440"/>
  <c r="T1440"/>
  <c r="R1440"/>
  <c r="P1440"/>
  <c r="BK1440"/>
  <c r="J1440"/>
  <c r="BE1440"/>
  <c r="BI1437"/>
  <c r="BH1437"/>
  <c r="BG1437"/>
  <c r="BF1437"/>
  <c r="T1437"/>
  <c r="R1437"/>
  <c r="P1437"/>
  <c r="BK1437"/>
  <c r="J1437"/>
  <c r="BE1437"/>
  <c r="BI1434"/>
  <c r="BH1434"/>
  <c r="BG1434"/>
  <c r="BF1434"/>
  <c r="T1434"/>
  <c r="R1434"/>
  <c r="P1434"/>
  <c r="BK1434"/>
  <c r="J1434"/>
  <c r="BE1434"/>
  <c r="BI1431"/>
  <c r="BH1431"/>
  <c r="BG1431"/>
  <c r="BF1431"/>
  <c r="T1431"/>
  <c r="R1431"/>
  <c r="P1431"/>
  <c r="BK1431"/>
  <c r="J1431"/>
  <c r="BE1431"/>
  <c r="BI1428"/>
  <c r="BH1428"/>
  <c r="BG1428"/>
  <c r="BF1428"/>
  <c r="T1428"/>
  <c r="R1428"/>
  <c r="P1428"/>
  <c r="BK1428"/>
  <c r="J1428"/>
  <c r="BE1428"/>
  <c r="BI1425"/>
  <c r="BH1425"/>
  <c r="BG1425"/>
  <c r="BF1425"/>
  <c r="T1425"/>
  <c r="R1425"/>
  <c r="P1425"/>
  <c r="BK1425"/>
  <c r="J1425"/>
  <c r="BE1425"/>
  <c r="BI1422"/>
  <c r="BH1422"/>
  <c r="BG1422"/>
  <c r="BF1422"/>
  <c r="T1422"/>
  <c r="T1421"/>
  <c r="R1422"/>
  <c r="R1421"/>
  <c r="P1422"/>
  <c r="P1421"/>
  <c r="BK1422"/>
  <c r="BK1421"/>
  <c r="J1421"/>
  <c r="J1422"/>
  <c r="BE1422"/>
  <c r="J72"/>
  <c r="BI1418"/>
  <c r="BH1418"/>
  <c r="BG1418"/>
  <c r="BF1418"/>
  <c r="T1418"/>
  <c r="R1418"/>
  <c r="P1418"/>
  <c r="BK1418"/>
  <c r="J1418"/>
  <c r="BE1418"/>
  <c r="BI1415"/>
  <c r="BH1415"/>
  <c r="BG1415"/>
  <c r="BF1415"/>
  <c r="T1415"/>
  <c r="R1415"/>
  <c r="P1415"/>
  <c r="BK1415"/>
  <c r="J1415"/>
  <c r="BE1415"/>
  <c r="BI1412"/>
  <c r="BH1412"/>
  <c r="BG1412"/>
  <c r="BF1412"/>
  <c r="T1412"/>
  <c r="R1412"/>
  <c r="P1412"/>
  <c r="BK1412"/>
  <c r="J1412"/>
  <c r="BE1412"/>
  <c r="BI1409"/>
  <c r="BH1409"/>
  <c r="BG1409"/>
  <c r="BF1409"/>
  <c r="T1409"/>
  <c r="R1409"/>
  <c r="P1409"/>
  <c r="BK1409"/>
  <c r="J1409"/>
  <c r="BE1409"/>
  <c r="BI1406"/>
  <c r="BH1406"/>
  <c r="BG1406"/>
  <c r="BF1406"/>
  <c r="T1406"/>
  <c r="R1406"/>
  <c r="P1406"/>
  <c r="BK1406"/>
  <c r="J1406"/>
  <c r="BE1406"/>
  <c r="BI1402"/>
  <c r="BH1402"/>
  <c r="BG1402"/>
  <c r="BF1402"/>
  <c r="T1402"/>
  <c r="R1402"/>
  <c r="P1402"/>
  <c r="BK1402"/>
  <c r="J1402"/>
  <c r="BE1402"/>
  <c r="BI1398"/>
  <c r="BH1398"/>
  <c r="BG1398"/>
  <c r="BF1398"/>
  <c r="T1398"/>
  <c r="R1398"/>
  <c r="P1398"/>
  <c r="BK1398"/>
  <c r="J1398"/>
  <c r="BE1398"/>
  <c r="BI1394"/>
  <c r="BH1394"/>
  <c r="BG1394"/>
  <c r="BF1394"/>
  <c r="T1394"/>
  <c r="R1394"/>
  <c r="P1394"/>
  <c r="BK1394"/>
  <c r="J1394"/>
  <c r="BE1394"/>
  <c r="BI1391"/>
  <c r="BH1391"/>
  <c r="BG1391"/>
  <c r="BF1391"/>
  <c r="T1391"/>
  <c r="R1391"/>
  <c r="P1391"/>
  <c r="BK1391"/>
  <c r="J1391"/>
  <c r="BE1391"/>
  <c r="BI1387"/>
  <c r="BH1387"/>
  <c r="BG1387"/>
  <c r="BF1387"/>
  <c r="T1387"/>
  <c r="R1387"/>
  <c r="P1387"/>
  <c r="BK1387"/>
  <c r="J1387"/>
  <c r="BE1387"/>
  <c r="BI1384"/>
  <c r="BH1384"/>
  <c r="BG1384"/>
  <c r="BF1384"/>
  <c r="T1384"/>
  <c r="R1384"/>
  <c r="P1384"/>
  <c r="BK1384"/>
  <c r="J1384"/>
  <c r="BE1384"/>
  <c r="BI1381"/>
  <c r="BH1381"/>
  <c r="BG1381"/>
  <c r="BF1381"/>
  <c r="T1381"/>
  <c r="R1381"/>
  <c r="P1381"/>
  <c r="BK1381"/>
  <c r="J1381"/>
  <c r="BE1381"/>
  <c r="BI1378"/>
  <c r="BH1378"/>
  <c r="BG1378"/>
  <c r="BF1378"/>
  <c r="T1378"/>
  <c r="R1378"/>
  <c r="P1378"/>
  <c r="BK1378"/>
  <c r="J1378"/>
  <c r="BE1378"/>
  <c r="BI1375"/>
  <c r="BH1375"/>
  <c r="BG1375"/>
  <c r="BF1375"/>
  <c r="T1375"/>
  <c r="R1375"/>
  <c r="P1375"/>
  <c r="BK1375"/>
  <c r="J1375"/>
  <c r="BE1375"/>
  <c r="BI1372"/>
  <c r="BH1372"/>
  <c r="BG1372"/>
  <c r="BF1372"/>
  <c r="T1372"/>
  <c r="R1372"/>
  <c r="P1372"/>
  <c r="BK1372"/>
  <c r="J1372"/>
  <c r="BE1372"/>
  <c r="BI1369"/>
  <c r="BH1369"/>
  <c r="BG1369"/>
  <c r="BF1369"/>
  <c r="T1369"/>
  <c r="T1368"/>
  <c r="R1369"/>
  <c r="R1368"/>
  <c r="P1369"/>
  <c r="P1368"/>
  <c r="BK1369"/>
  <c r="BK1368"/>
  <c r="J1368"/>
  <c r="J1369"/>
  <c r="BE1369"/>
  <c r="J71"/>
  <c r="BI1367"/>
  <c r="BH1367"/>
  <c r="BG1367"/>
  <c r="BF1367"/>
  <c r="T1367"/>
  <c r="T1366"/>
  <c r="R1367"/>
  <c r="R1366"/>
  <c r="P1367"/>
  <c r="P1366"/>
  <c r="BK1367"/>
  <c r="BK1366"/>
  <c r="J1366"/>
  <c r="J1367"/>
  <c r="BE1367"/>
  <c r="J70"/>
  <c r="BI1364"/>
  <c r="BH1364"/>
  <c r="BG1364"/>
  <c r="BF1364"/>
  <c r="T1364"/>
  <c r="R1364"/>
  <c r="P1364"/>
  <c r="BK1364"/>
  <c r="J1364"/>
  <c r="BE1364"/>
  <c r="BI1362"/>
  <c r="BH1362"/>
  <c r="BG1362"/>
  <c r="BF1362"/>
  <c r="T1362"/>
  <c r="R1362"/>
  <c r="P1362"/>
  <c r="BK1362"/>
  <c r="J1362"/>
  <c r="BE1362"/>
  <c r="BI1359"/>
  <c r="BH1359"/>
  <c r="BG1359"/>
  <c r="BF1359"/>
  <c r="T1359"/>
  <c r="R1359"/>
  <c r="P1359"/>
  <c r="BK1359"/>
  <c r="J1359"/>
  <c r="BE1359"/>
  <c r="BI1355"/>
  <c r="BH1355"/>
  <c r="BG1355"/>
  <c r="BF1355"/>
  <c r="T1355"/>
  <c r="R1355"/>
  <c r="P1355"/>
  <c r="BK1355"/>
  <c r="J1355"/>
  <c r="BE1355"/>
  <c r="BI1351"/>
  <c r="BH1351"/>
  <c r="BG1351"/>
  <c r="BF1351"/>
  <c r="T1351"/>
  <c r="R1351"/>
  <c r="P1351"/>
  <c r="BK1351"/>
  <c r="J1351"/>
  <c r="BE1351"/>
  <c r="BI1347"/>
  <c r="BH1347"/>
  <c r="BG1347"/>
  <c r="BF1347"/>
  <c r="T1347"/>
  <c r="R1347"/>
  <c r="P1347"/>
  <c r="BK1347"/>
  <c r="J1347"/>
  <c r="BE1347"/>
  <c r="BI1340"/>
  <c r="BH1340"/>
  <c r="BG1340"/>
  <c r="BF1340"/>
  <c r="T1340"/>
  <c r="R1340"/>
  <c r="P1340"/>
  <c r="BK1340"/>
  <c r="J1340"/>
  <c r="BE1340"/>
  <c r="BI1337"/>
  <c r="BH1337"/>
  <c r="BG1337"/>
  <c r="BF1337"/>
  <c r="T1337"/>
  <c r="R1337"/>
  <c r="P1337"/>
  <c r="BK1337"/>
  <c r="J1337"/>
  <c r="BE1337"/>
  <c r="BI1336"/>
  <c r="BH1336"/>
  <c r="BG1336"/>
  <c r="BF1336"/>
  <c r="T1336"/>
  <c r="R1336"/>
  <c r="P1336"/>
  <c r="BK1336"/>
  <c r="J1336"/>
  <c r="BE1336"/>
  <c r="BI1332"/>
  <c r="BH1332"/>
  <c r="BG1332"/>
  <c r="BF1332"/>
  <c r="T1332"/>
  <c r="R1332"/>
  <c r="P1332"/>
  <c r="BK1332"/>
  <c r="J1332"/>
  <c r="BE1332"/>
  <c r="BI1328"/>
  <c r="BH1328"/>
  <c r="BG1328"/>
  <c r="BF1328"/>
  <c r="T1328"/>
  <c r="R1328"/>
  <c r="P1328"/>
  <c r="BK1328"/>
  <c r="J1328"/>
  <c r="BE1328"/>
  <c r="BI1325"/>
  <c r="BH1325"/>
  <c r="BG1325"/>
  <c r="BF1325"/>
  <c r="T1325"/>
  <c r="R1325"/>
  <c r="P1325"/>
  <c r="BK1325"/>
  <c r="J1325"/>
  <c r="BE1325"/>
  <c r="BI1316"/>
  <c r="BH1316"/>
  <c r="BG1316"/>
  <c r="BF1316"/>
  <c r="T1316"/>
  <c r="R1316"/>
  <c r="P1316"/>
  <c r="BK1316"/>
  <c r="J1316"/>
  <c r="BE1316"/>
  <c r="BI1307"/>
  <c r="BH1307"/>
  <c r="BG1307"/>
  <c r="BF1307"/>
  <c r="T1307"/>
  <c r="R1307"/>
  <c r="P1307"/>
  <c r="BK1307"/>
  <c r="J1307"/>
  <c r="BE1307"/>
  <c r="BI1304"/>
  <c r="BH1304"/>
  <c r="BG1304"/>
  <c r="BF1304"/>
  <c r="T1304"/>
  <c r="R1304"/>
  <c r="P1304"/>
  <c r="BK1304"/>
  <c r="J1304"/>
  <c r="BE1304"/>
  <c r="BI1300"/>
  <c r="BH1300"/>
  <c r="BG1300"/>
  <c r="BF1300"/>
  <c r="T1300"/>
  <c r="R1300"/>
  <c r="P1300"/>
  <c r="BK1300"/>
  <c r="J1300"/>
  <c r="BE1300"/>
  <c r="BI1293"/>
  <c r="BH1293"/>
  <c r="BG1293"/>
  <c r="BF1293"/>
  <c r="T1293"/>
  <c r="T1292"/>
  <c r="R1293"/>
  <c r="R1292"/>
  <c r="P1293"/>
  <c r="P1292"/>
  <c r="BK1293"/>
  <c r="BK1292"/>
  <c r="J1292"/>
  <c r="J1293"/>
  <c r="BE1293"/>
  <c r="J69"/>
  <c r="BI1287"/>
  <c r="BH1287"/>
  <c r="BG1287"/>
  <c r="BF1287"/>
  <c r="T1287"/>
  <c r="R1287"/>
  <c r="P1287"/>
  <c r="BK1287"/>
  <c r="J1287"/>
  <c r="BE1287"/>
  <c r="BI1278"/>
  <c r="BH1278"/>
  <c r="BG1278"/>
  <c r="BF1278"/>
  <c r="T1278"/>
  <c r="R1278"/>
  <c r="P1278"/>
  <c r="BK1278"/>
  <c r="J1278"/>
  <c r="BE1278"/>
  <c r="BI1276"/>
  <c r="BH1276"/>
  <c r="BG1276"/>
  <c r="BF1276"/>
  <c r="T1276"/>
  <c r="R1276"/>
  <c r="P1276"/>
  <c r="BK1276"/>
  <c r="J1276"/>
  <c r="BE1276"/>
  <c r="BI1273"/>
  <c r="BH1273"/>
  <c r="BG1273"/>
  <c r="BF1273"/>
  <c r="T1273"/>
  <c r="R1273"/>
  <c r="P1273"/>
  <c r="BK1273"/>
  <c r="J1273"/>
  <c r="BE1273"/>
  <c r="BI1271"/>
  <c r="BH1271"/>
  <c r="BG1271"/>
  <c r="BF1271"/>
  <c r="T1271"/>
  <c r="R1271"/>
  <c r="P1271"/>
  <c r="BK1271"/>
  <c r="J1271"/>
  <c r="BE1271"/>
  <c r="BI1269"/>
  <c r="BH1269"/>
  <c r="BG1269"/>
  <c r="BF1269"/>
  <c r="T1269"/>
  <c r="R1269"/>
  <c r="P1269"/>
  <c r="BK1269"/>
  <c r="J1269"/>
  <c r="BE1269"/>
  <c r="BI1266"/>
  <c r="BH1266"/>
  <c r="BG1266"/>
  <c r="BF1266"/>
  <c r="T1266"/>
  <c r="R1266"/>
  <c r="P1266"/>
  <c r="BK1266"/>
  <c r="J1266"/>
  <c r="BE1266"/>
  <c r="BI1256"/>
  <c r="BH1256"/>
  <c r="BG1256"/>
  <c r="BF1256"/>
  <c r="T1256"/>
  <c r="T1255"/>
  <c r="R1256"/>
  <c r="R1255"/>
  <c r="P1256"/>
  <c r="P1255"/>
  <c r="BK1256"/>
  <c r="BK1255"/>
  <c r="J1255"/>
  <c r="J1256"/>
  <c r="BE1256"/>
  <c r="J68"/>
  <c r="BI1251"/>
  <c r="BH1251"/>
  <c r="BG1251"/>
  <c r="BF1251"/>
  <c r="T1251"/>
  <c r="R1251"/>
  <c r="P1251"/>
  <c r="BK1251"/>
  <c r="J1251"/>
  <c r="BE1251"/>
  <c r="BI1249"/>
  <c r="BH1249"/>
  <c r="BG1249"/>
  <c r="BF1249"/>
  <c r="T1249"/>
  <c r="R1249"/>
  <c r="P1249"/>
  <c r="BK1249"/>
  <c r="J1249"/>
  <c r="BE1249"/>
  <c r="BI1247"/>
  <c r="BH1247"/>
  <c r="BG1247"/>
  <c r="BF1247"/>
  <c r="T1247"/>
  <c r="R1247"/>
  <c r="P1247"/>
  <c r="BK1247"/>
  <c r="J1247"/>
  <c r="BE1247"/>
  <c r="BI1245"/>
  <c r="BH1245"/>
  <c r="BG1245"/>
  <c r="BF1245"/>
  <c r="T1245"/>
  <c r="R1245"/>
  <c r="P1245"/>
  <c r="BK1245"/>
  <c r="J1245"/>
  <c r="BE1245"/>
  <c r="BI1241"/>
  <c r="BH1241"/>
  <c r="BG1241"/>
  <c r="BF1241"/>
  <c r="T1241"/>
  <c r="R1241"/>
  <c r="P1241"/>
  <c r="BK1241"/>
  <c r="J1241"/>
  <c r="BE1241"/>
  <c r="BI1235"/>
  <c r="BH1235"/>
  <c r="BG1235"/>
  <c r="BF1235"/>
  <c r="T1235"/>
  <c r="R1235"/>
  <c r="P1235"/>
  <c r="BK1235"/>
  <c r="J1235"/>
  <c r="BE1235"/>
  <c r="BI1219"/>
  <c r="BH1219"/>
  <c r="BG1219"/>
  <c r="BF1219"/>
  <c r="T1219"/>
  <c r="R1219"/>
  <c r="P1219"/>
  <c r="BK1219"/>
  <c r="J1219"/>
  <c r="BE1219"/>
  <c r="BI1209"/>
  <c r="BH1209"/>
  <c r="BG1209"/>
  <c r="BF1209"/>
  <c r="T1209"/>
  <c r="R1209"/>
  <c r="P1209"/>
  <c r="BK1209"/>
  <c r="J1209"/>
  <c r="BE1209"/>
  <c r="BI1193"/>
  <c r="BH1193"/>
  <c r="BG1193"/>
  <c r="BF1193"/>
  <c r="T1193"/>
  <c r="R1193"/>
  <c r="P1193"/>
  <c r="BK1193"/>
  <c r="J1193"/>
  <c r="BE1193"/>
  <c r="BI1180"/>
  <c r="BH1180"/>
  <c r="BG1180"/>
  <c r="BF1180"/>
  <c r="T1180"/>
  <c r="R1180"/>
  <c r="P1180"/>
  <c r="BK1180"/>
  <c r="J1180"/>
  <c r="BE1180"/>
  <c r="BI1144"/>
  <c r="BH1144"/>
  <c r="BG1144"/>
  <c r="BF1144"/>
  <c r="T1144"/>
  <c r="R1144"/>
  <c r="P1144"/>
  <c r="BK1144"/>
  <c r="J1144"/>
  <c r="BE1144"/>
  <c r="BI1105"/>
  <c r="BH1105"/>
  <c r="BG1105"/>
  <c r="BF1105"/>
  <c r="T1105"/>
  <c r="R1105"/>
  <c r="P1105"/>
  <c r="BK1105"/>
  <c r="J1105"/>
  <c r="BE1105"/>
  <c r="BI1060"/>
  <c r="BH1060"/>
  <c r="BG1060"/>
  <c r="BF1060"/>
  <c r="T1060"/>
  <c r="R1060"/>
  <c r="P1060"/>
  <c r="BK1060"/>
  <c r="J1060"/>
  <c r="BE1060"/>
  <c r="BI1044"/>
  <c r="BH1044"/>
  <c r="BG1044"/>
  <c r="BF1044"/>
  <c r="T1044"/>
  <c r="R1044"/>
  <c r="P1044"/>
  <c r="BK1044"/>
  <c r="J1044"/>
  <c r="BE1044"/>
  <c r="BI1028"/>
  <c r="BH1028"/>
  <c r="BG1028"/>
  <c r="BF1028"/>
  <c r="T1028"/>
  <c r="R1028"/>
  <c r="P1028"/>
  <c r="BK1028"/>
  <c r="J1028"/>
  <c r="BE1028"/>
  <c r="BI1022"/>
  <c r="BH1022"/>
  <c r="BG1022"/>
  <c r="BF1022"/>
  <c r="T1022"/>
  <c r="R1022"/>
  <c r="P1022"/>
  <c r="BK1022"/>
  <c r="J1022"/>
  <c r="BE1022"/>
  <c r="BI994"/>
  <c r="BH994"/>
  <c r="BG994"/>
  <c r="BF994"/>
  <c r="T994"/>
  <c r="R994"/>
  <c r="P994"/>
  <c r="BK994"/>
  <c r="J994"/>
  <c r="BE994"/>
  <c r="BI984"/>
  <c r="BH984"/>
  <c r="BG984"/>
  <c r="BF984"/>
  <c r="T984"/>
  <c r="R984"/>
  <c r="P984"/>
  <c r="BK984"/>
  <c r="J984"/>
  <c r="BE984"/>
  <c r="BI974"/>
  <c r="BH974"/>
  <c r="BG974"/>
  <c r="BF974"/>
  <c r="T974"/>
  <c r="R974"/>
  <c r="P974"/>
  <c r="BK974"/>
  <c r="J974"/>
  <c r="BE974"/>
  <c r="BI964"/>
  <c r="BH964"/>
  <c r="BG964"/>
  <c r="BF964"/>
  <c r="T964"/>
  <c r="R964"/>
  <c r="P964"/>
  <c r="BK964"/>
  <c r="J964"/>
  <c r="BE964"/>
  <c r="BI951"/>
  <c r="BH951"/>
  <c r="BG951"/>
  <c r="BF951"/>
  <c r="T951"/>
  <c r="R951"/>
  <c r="P951"/>
  <c r="BK951"/>
  <c r="J951"/>
  <c r="BE951"/>
  <c r="BI938"/>
  <c r="BH938"/>
  <c r="BG938"/>
  <c r="BF938"/>
  <c r="T938"/>
  <c r="R938"/>
  <c r="P938"/>
  <c r="BK938"/>
  <c r="J938"/>
  <c r="BE938"/>
  <c r="BI925"/>
  <c r="BH925"/>
  <c r="BG925"/>
  <c r="BF925"/>
  <c r="T925"/>
  <c r="R925"/>
  <c r="P925"/>
  <c r="BK925"/>
  <c r="J925"/>
  <c r="BE925"/>
  <c r="BI919"/>
  <c r="BH919"/>
  <c r="BG919"/>
  <c r="BF919"/>
  <c r="T919"/>
  <c r="R919"/>
  <c r="P919"/>
  <c r="BK919"/>
  <c r="J919"/>
  <c r="BE919"/>
  <c r="BI913"/>
  <c r="BH913"/>
  <c r="BG913"/>
  <c r="BF913"/>
  <c r="T913"/>
  <c r="R913"/>
  <c r="P913"/>
  <c r="BK913"/>
  <c r="J913"/>
  <c r="BE913"/>
  <c r="BI907"/>
  <c r="BH907"/>
  <c r="BG907"/>
  <c r="BF907"/>
  <c r="T907"/>
  <c r="R907"/>
  <c r="P907"/>
  <c r="BK907"/>
  <c r="J907"/>
  <c r="BE907"/>
  <c r="BI901"/>
  <c r="BH901"/>
  <c r="BG901"/>
  <c r="BF901"/>
  <c r="T901"/>
  <c r="R901"/>
  <c r="P901"/>
  <c r="BK901"/>
  <c r="J901"/>
  <c r="BE901"/>
  <c r="BI895"/>
  <c r="BH895"/>
  <c r="BG895"/>
  <c r="BF895"/>
  <c r="T895"/>
  <c r="R895"/>
  <c r="P895"/>
  <c r="BK895"/>
  <c r="J895"/>
  <c r="BE895"/>
  <c r="BI889"/>
  <c r="BH889"/>
  <c r="BG889"/>
  <c r="BF889"/>
  <c r="T889"/>
  <c r="R889"/>
  <c r="P889"/>
  <c r="BK889"/>
  <c r="J889"/>
  <c r="BE889"/>
  <c r="BI877"/>
  <c r="BH877"/>
  <c r="BG877"/>
  <c r="BF877"/>
  <c r="T877"/>
  <c r="R877"/>
  <c r="P877"/>
  <c r="BK877"/>
  <c r="J877"/>
  <c r="BE877"/>
  <c r="BI865"/>
  <c r="BH865"/>
  <c r="BG865"/>
  <c r="BF865"/>
  <c r="T865"/>
  <c r="R865"/>
  <c r="P865"/>
  <c r="BK865"/>
  <c r="J865"/>
  <c r="BE865"/>
  <c r="BI853"/>
  <c r="BH853"/>
  <c r="BG853"/>
  <c r="BF853"/>
  <c r="T853"/>
  <c r="T852"/>
  <c r="R853"/>
  <c r="R852"/>
  <c r="P853"/>
  <c r="P852"/>
  <c r="BK853"/>
  <c r="BK852"/>
  <c r="J852"/>
  <c r="J853"/>
  <c r="BE853"/>
  <c r="J67"/>
  <c r="BI849"/>
  <c r="BH849"/>
  <c r="BG849"/>
  <c r="BF849"/>
  <c r="T849"/>
  <c r="R849"/>
  <c r="P849"/>
  <c r="BK849"/>
  <c r="J849"/>
  <c r="BE849"/>
  <c r="BI846"/>
  <c r="BH846"/>
  <c r="BG846"/>
  <c r="BF846"/>
  <c r="T846"/>
  <c r="R846"/>
  <c r="P846"/>
  <c r="BK846"/>
  <c r="J846"/>
  <c r="BE846"/>
  <c r="BI843"/>
  <c r="BH843"/>
  <c r="BG843"/>
  <c r="BF843"/>
  <c r="T843"/>
  <c r="R843"/>
  <c r="P843"/>
  <c r="BK843"/>
  <c r="J843"/>
  <c r="BE843"/>
  <c r="BI840"/>
  <c r="BH840"/>
  <c r="BG840"/>
  <c r="BF840"/>
  <c r="T840"/>
  <c r="R840"/>
  <c r="P840"/>
  <c r="BK840"/>
  <c r="J840"/>
  <c r="BE840"/>
  <c r="BI836"/>
  <c r="BH836"/>
  <c r="BG836"/>
  <c r="BF836"/>
  <c r="T836"/>
  <c r="R836"/>
  <c r="P836"/>
  <c r="BK836"/>
  <c r="J836"/>
  <c r="BE836"/>
  <c r="BI832"/>
  <c r="BH832"/>
  <c r="BG832"/>
  <c r="BF832"/>
  <c r="T832"/>
  <c r="R832"/>
  <c r="P832"/>
  <c r="BK832"/>
  <c r="J832"/>
  <c r="BE832"/>
  <c r="BI828"/>
  <c r="BH828"/>
  <c r="BG828"/>
  <c r="BF828"/>
  <c r="T828"/>
  <c r="R828"/>
  <c r="P828"/>
  <c r="BK828"/>
  <c r="J828"/>
  <c r="BE828"/>
  <c r="BI824"/>
  <c r="BH824"/>
  <c r="BG824"/>
  <c r="BF824"/>
  <c r="T824"/>
  <c r="R824"/>
  <c r="P824"/>
  <c r="BK824"/>
  <c r="J824"/>
  <c r="BE824"/>
  <c r="BI820"/>
  <c r="BH820"/>
  <c r="BG820"/>
  <c r="BF820"/>
  <c r="T820"/>
  <c r="R820"/>
  <c r="P820"/>
  <c r="BK820"/>
  <c r="J820"/>
  <c r="BE820"/>
  <c r="BI816"/>
  <c r="BH816"/>
  <c r="BG816"/>
  <c r="BF816"/>
  <c r="T816"/>
  <c r="R816"/>
  <c r="P816"/>
  <c r="BK816"/>
  <c r="J816"/>
  <c r="BE816"/>
  <c r="BI812"/>
  <c r="BH812"/>
  <c r="BG812"/>
  <c r="BF812"/>
  <c r="T812"/>
  <c r="R812"/>
  <c r="P812"/>
  <c r="BK812"/>
  <c r="J812"/>
  <c r="BE812"/>
  <c r="BI809"/>
  <c r="BH809"/>
  <c r="BG809"/>
  <c r="BF809"/>
  <c r="T809"/>
  <c r="R809"/>
  <c r="P809"/>
  <c r="BK809"/>
  <c r="J809"/>
  <c r="BE809"/>
  <c r="BI805"/>
  <c r="BH805"/>
  <c r="BG805"/>
  <c r="BF805"/>
  <c r="T805"/>
  <c r="R805"/>
  <c r="P805"/>
  <c r="BK805"/>
  <c r="J805"/>
  <c r="BE805"/>
  <c r="BI801"/>
  <c r="BH801"/>
  <c r="BG801"/>
  <c r="BF801"/>
  <c r="T801"/>
  <c r="R801"/>
  <c r="P801"/>
  <c r="BK801"/>
  <c r="J801"/>
  <c r="BE801"/>
  <c r="BI797"/>
  <c r="BH797"/>
  <c r="BG797"/>
  <c r="BF797"/>
  <c r="T797"/>
  <c r="R797"/>
  <c r="P797"/>
  <c r="BK797"/>
  <c r="J797"/>
  <c r="BE797"/>
  <c r="BI793"/>
  <c r="BH793"/>
  <c r="BG793"/>
  <c r="BF793"/>
  <c r="T793"/>
  <c r="R793"/>
  <c r="P793"/>
  <c r="BK793"/>
  <c r="J793"/>
  <c r="BE793"/>
  <c r="BI789"/>
  <c r="BH789"/>
  <c r="BG789"/>
  <c r="BF789"/>
  <c r="T789"/>
  <c r="R789"/>
  <c r="P789"/>
  <c r="BK789"/>
  <c r="J789"/>
  <c r="BE789"/>
  <c r="BI785"/>
  <c r="BH785"/>
  <c r="BG785"/>
  <c r="BF785"/>
  <c r="T785"/>
  <c r="R785"/>
  <c r="P785"/>
  <c r="BK785"/>
  <c r="J785"/>
  <c r="BE785"/>
  <c r="BI781"/>
  <c r="BH781"/>
  <c r="BG781"/>
  <c r="BF781"/>
  <c r="T781"/>
  <c r="R781"/>
  <c r="P781"/>
  <c r="BK781"/>
  <c r="J781"/>
  <c r="BE781"/>
  <c r="BI778"/>
  <c r="BH778"/>
  <c r="BG778"/>
  <c r="BF778"/>
  <c r="T778"/>
  <c r="R778"/>
  <c r="P778"/>
  <c r="BK778"/>
  <c r="J778"/>
  <c r="BE778"/>
  <c r="BI774"/>
  <c r="BH774"/>
  <c r="BG774"/>
  <c r="BF774"/>
  <c r="T774"/>
  <c r="R774"/>
  <c r="P774"/>
  <c r="BK774"/>
  <c r="J774"/>
  <c r="BE774"/>
  <c r="BI771"/>
  <c r="BH771"/>
  <c r="BG771"/>
  <c r="BF771"/>
  <c r="T771"/>
  <c r="R771"/>
  <c r="P771"/>
  <c r="BK771"/>
  <c r="J771"/>
  <c r="BE771"/>
  <c r="BI767"/>
  <c r="BH767"/>
  <c r="BG767"/>
  <c r="BF767"/>
  <c r="T767"/>
  <c r="R767"/>
  <c r="P767"/>
  <c r="BK767"/>
  <c r="J767"/>
  <c r="BE767"/>
  <c r="BI763"/>
  <c r="BH763"/>
  <c r="BG763"/>
  <c r="BF763"/>
  <c r="T763"/>
  <c r="R763"/>
  <c r="P763"/>
  <c r="BK763"/>
  <c r="J763"/>
  <c r="BE763"/>
  <c r="BI759"/>
  <c r="BH759"/>
  <c r="BG759"/>
  <c r="BF759"/>
  <c r="T759"/>
  <c r="R759"/>
  <c r="P759"/>
  <c r="BK759"/>
  <c r="J759"/>
  <c r="BE759"/>
  <c r="BI756"/>
  <c r="BH756"/>
  <c r="BG756"/>
  <c r="BF756"/>
  <c r="T756"/>
  <c r="R756"/>
  <c r="P756"/>
  <c r="BK756"/>
  <c r="J756"/>
  <c r="BE756"/>
  <c r="BI752"/>
  <c r="BH752"/>
  <c r="BG752"/>
  <c r="BF752"/>
  <c r="T752"/>
  <c r="R752"/>
  <c r="P752"/>
  <c r="BK752"/>
  <c r="J752"/>
  <c r="BE752"/>
  <c r="BI748"/>
  <c r="BH748"/>
  <c r="BG748"/>
  <c r="BF748"/>
  <c r="T748"/>
  <c r="R748"/>
  <c r="P748"/>
  <c r="BK748"/>
  <c r="J748"/>
  <c r="BE748"/>
  <c r="BI744"/>
  <c r="BH744"/>
  <c r="BG744"/>
  <c r="BF744"/>
  <c r="T744"/>
  <c r="R744"/>
  <c r="P744"/>
  <c r="BK744"/>
  <c r="J744"/>
  <c r="BE744"/>
  <c r="BI740"/>
  <c r="BH740"/>
  <c r="BG740"/>
  <c r="BF740"/>
  <c r="T740"/>
  <c r="R740"/>
  <c r="P740"/>
  <c r="BK740"/>
  <c r="J740"/>
  <c r="BE740"/>
  <c r="BI736"/>
  <c r="BH736"/>
  <c r="BG736"/>
  <c r="BF736"/>
  <c r="T736"/>
  <c r="R736"/>
  <c r="P736"/>
  <c r="BK736"/>
  <c r="J736"/>
  <c r="BE736"/>
  <c r="BI732"/>
  <c r="BH732"/>
  <c r="BG732"/>
  <c r="BF732"/>
  <c r="T732"/>
  <c r="R732"/>
  <c r="P732"/>
  <c r="BK732"/>
  <c r="J732"/>
  <c r="BE732"/>
  <c r="BI725"/>
  <c r="BH725"/>
  <c r="BG725"/>
  <c r="BF725"/>
  <c r="T725"/>
  <c r="R725"/>
  <c r="P725"/>
  <c r="BK725"/>
  <c r="J725"/>
  <c r="BE725"/>
  <c r="BI719"/>
  <c r="BH719"/>
  <c r="BG719"/>
  <c r="BF719"/>
  <c r="T719"/>
  <c r="R719"/>
  <c r="P719"/>
  <c r="BK719"/>
  <c r="J719"/>
  <c r="BE719"/>
  <c r="BI715"/>
  <c r="BH715"/>
  <c r="BG715"/>
  <c r="BF715"/>
  <c r="T715"/>
  <c r="T714"/>
  <c r="R715"/>
  <c r="R714"/>
  <c r="P715"/>
  <c r="P714"/>
  <c r="BK715"/>
  <c r="BK714"/>
  <c r="J714"/>
  <c r="J715"/>
  <c r="BE715"/>
  <c r="J66"/>
  <c r="BI705"/>
  <c r="BH705"/>
  <c r="BG705"/>
  <c r="BF705"/>
  <c r="T705"/>
  <c r="R705"/>
  <c r="P705"/>
  <c r="BK705"/>
  <c r="J705"/>
  <c r="BE705"/>
  <c r="BI702"/>
  <c r="BH702"/>
  <c r="BG702"/>
  <c r="BF702"/>
  <c r="T702"/>
  <c r="R702"/>
  <c r="P702"/>
  <c r="BK702"/>
  <c r="J702"/>
  <c r="BE702"/>
  <c r="BI699"/>
  <c r="BH699"/>
  <c r="BG699"/>
  <c r="BF699"/>
  <c r="T699"/>
  <c r="R699"/>
  <c r="P699"/>
  <c r="BK699"/>
  <c r="J699"/>
  <c r="BE699"/>
  <c r="BI696"/>
  <c r="BH696"/>
  <c r="BG696"/>
  <c r="BF696"/>
  <c r="T696"/>
  <c r="R696"/>
  <c r="P696"/>
  <c r="BK696"/>
  <c r="J696"/>
  <c r="BE696"/>
  <c r="BI694"/>
  <c r="BH694"/>
  <c r="BG694"/>
  <c r="BF694"/>
  <c r="T694"/>
  <c r="R694"/>
  <c r="P694"/>
  <c r="BK694"/>
  <c r="J694"/>
  <c r="BE694"/>
  <c r="BI689"/>
  <c r="BH689"/>
  <c r="BG689"/>
  <c r="BF689"/>
  <c r="T689"/>
  <c r="R689"/>
  <c r="P689"/>
  <c r="BK689"/>
  <c r="J689"/>
  <c r="BE689"/>
  <c r="BI686"/>
  <c r="BH686"/>
  <c r="BG686"/>
  <c r="BF686"/>
  <c r="T686"/>
  <c r="R686"/>
  <c r="P686"/>
  <c r="BK686"/>
  <c r="J686"/>
  <c r="BE686"/>
  <c r="BI682"/>
  <c r="BH682"/>
  <c r="BG682"/>
  <c r="BF682"/>
  <c r="T682"/>
  <c r="R682"/>
  <c r="P682"/>
  <c r="BK682"/>
  <c r="J682"/>
  <c r="BE682"/>
  <c r="BI679"/>
  <c r="BH679"/>
  <c r="BG679"/>
  <c r="BF679"/>
  <c r="T679"/>
  <c r="R679"/>
  <c r="P679"/>
  <c r="BK679"/>
  <c r="J679"/>
  <c r="BE679"/>
  <c r="BI660"/>
  <c r="BH660"/>
  <c r="BG660"/>
  <c r="BF660"/>
  <c r="T660"/>
  <c r="R660"/>
  <c r="P660"/>
  <c r="BK660"/>
  <c r="J660"/>
  <c r="BE660"/>
  <c r="BI658"/>
  <c r="BH658"/>
  <c r="BG658"/>
  <c r="BF658"/>
  <c r="T658"/>
  <c r="R658"/>
  <c r="P658"/>
  <c r="BK658"/>
  <c r="J658"/>
  <c r="BE658"/>
  <c r="BI651"/>
  <c r="BH651"/>
  <c r="BG651"/>
  <c r="BF651"/>
  <c r="T651"/>
  <c r="R651"/>
  <c r="P651"/>
  <c r="BK651"/>
  <c r="J651"/>
  <c r="BE651"/>
  <c r="BI649"/>
  <c r="BH649"/>
  <c r="BG649"/>
  <c r="BF649"/>
  <c r="T649"/>
  <c r="R649"/>
  <c r="P649"/>
  <c r="BK649"/>
  <c r="J649"/>
  <c r="BE649"/>
  <c r="BI624"/>
  <c r="BH624"/>
  <c r="BG624"/>
  <c r="BF624"/>
  <c r="T624"/>
  <c r="T623"/>
  <c r="R624"/>
  <c r="R623"/>
  <c r="P624"/>
  <c r="P623"/>
  <c r="BK624"/>
  <c r="BK623"/>
  <c r="J623"/>
  <c r="J624"/>
  <c r="BE624"/>
  <c r="J65"/>
  <c r="BI618"/>
  <c r="BH618"/>
  <c r="BG618"/>
  <c r="BF618"/>
  <c r="T618"/>
  <c r="R618"/>
  <c r="P618"/>
  <c r="BK618"/>
  <c r="J618"/>
  <c r="BE618"/>
  <c r="BI614"/>
  <c r="BH614"/>
  <c r="BG614"/>
  <c r="BF614"/>
  <c r="T614"/>
  <c r="R614"/>
  <c r="P614"/>
  <c r="BK614"/>
  <c r="J614"/>
  <c r="BE614"/>
  <c r="BI609"/>
  <c r="BH609"/>
  <c r="BG609"/>
  <c r="BF609"/>
  <c r="T609"/>
  <c r="R609"/>
  <c r="P609"/>
  <c r="BK609"/>
  <c r="J609"/>
  <c r="BE609"/>
  <c r="BI603"/>
  <c r="BH603"/>
  <c r="BG603"/>
  <c r="BF603"/>
  <c r="T603"/>
  <c r="R603"/>
  <c r="P603"/>
  <c r="BK603"/>
  <c r="J603"/>
  <c r="BE603"/>
  <c r="BI601"/>
  <c r="BH601"/>
  <c r="BG601"/>
  <c r="BF601"/>
  <c r="T601"/>
  <c r="R601"/>
  <c r="P601"/>
  <c r="BK601"/>
  <c r="J601"/>
  <c r="BE601"/>
  <c r="BI595"/>
  <c r="BH595"/>
  <c r="BG595"/>
  <c r="BF595"/>
  <c r="T595"/>
  <c r="R595"/>
  <c r="P595"/>
  <c r="BK595"/>
  <c r="J595"/>
  <c r="BE595"/>
  <c r="BI587"/>
  <c r="BH587"/>
  <c r="BG587"/>
  <c r="BF587"/>
  <c r="T587"/>
  <c r="R587"/>
  <c r="P587"/>
  <c r="BK587"/>
  <c r="J587"/>
  <c r="BE587"/>
  <c r="BI575"/>
  <c r="BH575"/>
  <c r="BG575"/>
  <c r="BF575"/>
  <c r="T575"/>
  <c r="R575"/>
  <c r="P575"/>
  <c r="BK575"/>
  <c r="J575"/>
  <c r="BE575"/>
  <c r="BI573"/>
  <c r="BH573"/>
  <c r="BG573"/>
  <c r="BF573"/>
  <c r="T573"/>
  <c r="R573"/>
  <c r="P573"/>
  <c r="BK573"/>
  <c r="J573"/>
  <c r="BE573"/>
  <c r="BI571"/>
  <c r="BH571"/>
  <c r="BG571"/>
  <c r="BF571"/>
  <c r="T571"/>
  <c r="R571"/>
  <c r="P571"/>
  <c r="BK571"/>
  <c r="J571"/>
  <c r="BE571"/>
  <c r="BI566"/>
  <c r="BH566"/>
  <c r="BG566"/>
  <c r="BF566"/>
  <c r="T566"/>
  <c r="R566"/>
  <c r="P566"/>
  <c r="BK566"/>
  <c r="J566"/>
  <c r="BE566"/>
  <c r="BI561"/>
  <c r="BH561"/>
  <c r="BG561"/>
  <c r="BF561"/>
  <c r="T561"/>
  <c r="R561"/>
  <c r="P561"/>
  <c r="BK561"/>
  <c r="J561"/>
  <c r="BE561"/>
  <c r="BI559"/>
  <c r="BH559"/>
  <c r="BG559"/>
  <c r="BF559"/>
  <c r="T559"/>
  <c r="R559"/>
  <c r="P559"/>
  <c r="BK559"/>
  <c r="J559"/>
  <c r="BE559"/>
  <c r="BI551"/>
  <c r="BH551"/>
  <c r="BG551"/>
  <c r="BF551"/>
  <c r="T551"/>
  <c r="R551"/>
  <c r="P551"/>
  <c r="BK551"/>
  <c r="J551"/>
  <c r="BE551"/>
  <c r="BI549"/>
  <c r="BH549"/>
  <c r="BG549"/>
  <c r="BF549"/>
  <c r="T549"/>
  <c r="R549"/>
  <c r="P549"/>
  <c r="BK549"/>
  <c r="J549"/>
  <c r="BE549"/>
  <c r="BI522"/>
  <c r="BH522"/>
  <c r="BG522"/>
  <c r="BF522"/>
  <c r="T522"/>
  <c r="R522"/>
  <c r="P522"/>
  <c r="BK522"/>
  <c r="J522"/>
  <c r="BE522"/>
  <c r="BI497"/>
  <c r="BH497"/>
  <c r="BG497"/>
  <c r="BF497"/>
  <c r="T497"/>
  <c r="R497"/>
  <c r="P497"/>
  <c r="BK497"/>
  <c r="J497"/>
  <c r="BE497"/>
  <c r="BI486"/>
  <c r="BH486"/>
  <c r="BG486"/>
  <c r="BF486"/>
  <c r="T486"/>
  <c r="R486"/>
  <c r="P486"/>
  <c r="BK486"/>
  <c r="J486"/>
  <c r="BE486"/>
  <c r="BI484"/>
  <c r="BH484"/>
  <c r="BG484"/>
  <c r="BF484"/>
  <c r="T484"/>
  <c r="R484"/>
  <c r="P484"/>
  <c r="BK484"/>
  <c r="J484"/>
  <c r="BE484"/>
  <c r="BI473"/>
  <c r="BH473"/>
  <c r="BG473"/>
  <c r="BF473"/>
  <c r="T473"/>
  <c r="R473"/>
  <c r="P473"/>
  <c r="BK473"/>
  <c r="J473"/>
  <c r="BE473"/>
  <c r="BI471"/>
  <c r="BH471"/>
  <c r="BG471"/>
  <c r="BF471"/>
  <c r="T471"/>
  <c r="R471"/>
  <c r="P471"/>
  <c r="BK471"/>
  <c r="J471"/>
  <c r="BE471"/>
  <c r="BI458"/>
  <c r="BH458"/>
  <c r="BG458"/>
  <c r="BF458"/>
  <c r="T458"/>
  <c r="R458"/>
  <c r="P458"/>
  <c r="BK458"/>
  <c r="J458"/>
  <c r="BE458"/>
  <c r="BI447"/>
  <c r="BH447"/>
  <c r="BG447"/>
  <c r="BF447"/>
  <c r="T447"/>
  <c r="T446"/>
  <c r="R447"/>
  <c r="R446"/>
  <c r="P447"/>
  <c r="P446"/>
  <c r="BK447"/>
  <c r="BK446"/>
  <c r="J446"/>
  <c r="J447"/>
  <c r="BE447"/>
  <c r="J64"/>
  <c r="BI441"/>
  <c r="BH441"/>
  <c r="BG441"/>
  <c r="BF441"/>
  <c r="T441"/>
  <c r="R441"/>
  <c r="P441"/>
  <c r="BK441"/>
  <c r="J441"/>
  <c r="BE441"/>
  <c r="BI436"/>
  <c r="BH436"/>
  <c r="BG436"/>
  <c r="BF436"/>
  <c r="T436"/>
  <c r="R436"/>
  <c r="P436"/>
  <c r="BK436"/>
  <c r="J436"/>
  <c r="BE436"/>
  <c r="BI432"/>
  <c r="BH432"/>
  <c r="BG432"/>
  <c r="BF432"/>
  <c r="T432"/>
  <c r="R432"/>
  <c r="P432"/>
  <c r="BK432"/>
  <c r="J432"/>
  <c r="BE432"/>
  <c r="BI428"/>
  <c r="BH428"/>
  <c r="BG428"/>
  <c r="BF428"/>
  <c r="T428"/>
  <c r="R428"/>
  <c r="P428"/>
  <c r="BK428"/>
  <c r="J428"/>
  <c r="BE428"/>
  <c r="BI424"/>
  <c r="BH424"/>
  <c r="BG424"/>
  <c r="BF424"/>
  <c r="T424"/>
  <c r="R424"/>
  <c r="P424"/>
  <c r="BK424"/>
  <c r="J424"/>
  <c r="BE424"/>
  <c r="BI422"/>
  <c r="BH422"/>
  <c r="BG422"/>
  <c r="BF422"/>
  <c r="T422"/>
  <c r="R422"/>
  <c r="P422"/>
  <c r="BK422"/>
  <c r="J422"/>
  <c r="BE422"/>
  <c r="BI418"/>
  <c r="BH418"/>
  <c r="BG418"/>
  <c r="BF418"/>
  <c r="T418"/>
  <c r="R418"/>
  <c r="P418"/>
  <c r="BK418"/>
  <c r="J418"/>
  <c r="BE418"/>
  <c r="BI414"/>
  <c r="BH414"/>
  <c r="BG414"/>
  <c r="BF414"/>
  <c r="T414"/>
  <c r="R414"/>
  <c r="P414"/>
  <c r="BK414"/>
  <c r="J414"/>
  <c r="BE414"/>
  <c r="BI408"/>
  <c r="BH408"/>
  <c r="BG408"/>
  <c r="BF408"/>
  <c r="T408"/>
  <c r="R408"/>
  <c r="P408"/>
  <c r="BK408"/>
  <c r="J408"/>
  <c r="BE408"/>
  <c r="BI404"/>
  <c r="BH404"/>
  <c r="BG404"/>
  <c r="BF404"/>
  <c r="T404"/>
  <c r="R404"/>
  <c r="P404"/>
  <c r="BK404"/>
  <c r="J404"/>
  <c r="BE404"/>
  <c r="BI402"/>
  <c r="BH402"/>
  <c r="BG402"/>
  <c r="BF402"/>
  <c r="T402"/>
  <c r="R402"/>
  <c r="P402"/>
  <c r="BK402"/>
  <c r="J402"/>
  <c r="BE402"/>
  <c r="BI400"/>
  <c r="BH400"/>
  <c r="BG400"/>
  <c r="BF400"/>
  <c r="T400"/>
  <c r="R400"/>
  <c r="P400"/>
  <c r="BK400"/>
  <c r="J400"/>
  <c r="BE400"/>
  <c r="BI387"/>
  <c r="BH387"/>
  <c r="BG387"/>
  <c r="BF387"/>
  <c r="T387"/>
  <c r="R387"/>
  <c r="P387"/>
  <c r="BK387"/>
  <c r="J387"/>
  <c r="BE387"/>
  <c r="BI382"/>
  <c r="BH382"/>
  <c r="BG382"/>
  <c r="BF382"/>
  <c r="T382"/>
  <c r="R382"/>
  <c r="P382"/>
  <c r="BK382"/>
  <c r="J382"/>
  <c r="BE382"/>
  <c r="BI374"/>
  <c r="BH374"/>
  <c r="BG374"/>
  <c r="BF374"/>
  <c r="T374"/>
  <c r="R374"/>
  <c r="P374"/>
  <c r="BK374"/>
  <c r="J374"/>
  <c r="BE374"/>
  <c r="BI372"/>
  <c r="BH372"/>
  <c r="BG372"/>
  <c r="BF372"/>
  <c r="T372"/>
  <c r="R372"/>
  <c r="P372"/>
  <c r="BK372"/>
  <c r="J372"/>
  <c r="BE372"/>
  <c r="BI367"/>
  <c r="BH367"/>
  <c r="BG367"/>
  <c r="BF367"/>
  <c r="T367"/>
  <c r="R367"/>
  <c r="P367"/>
  <c r="BK367"/>
  <c r="J367"/>
  <c r="BE367"/>
  <c r="BI360"/>
  <c r="BH360"/>
  <c r="BG360"/>
  <c r="BF360"/>
  <c r="T360"/>
  <c r="R360"/>
  <c r="P360"/>
  <c r="BK360"/>
  <c r="J360"/>
  <c r="BE360"/>
  <c r="BI352"/>
  <c r="BH352"/>
  <c r="BG352"/>
  <c r="BF352"/>
  <c r="T352"/>
  <c r="R352"/>
  <c r="P352"/>
  <c r="BK352"/>
  <c r="J352"/>
  <c r="BE352"/>
  <c r="BI348"/>
  <c r="BH348"/>
  <c r="BG348"/>
  <c r="BF348"/>
  <c r="T348"/>
  <c r="R348"/>
  <c r="P348"/>
  <c r="BK348"/>
  <c r="J348"/>
  <c r="BE348"/>
  <c r="BI341"/>
  <c r="BH341"/>
  <c r="BG341"/>
  <c r="BF341"/>
  <c r="T341"/>
  <c r="R341"/>
  <c r="P341"/>
  <c r="BK341"/>
  <c r="J341"/>
  <c r="BE341"/>
  <c r="BI336"/>
  <c r="BH336"/>
  <c r="BG336"/>
  <c r="BF336"/>
  <c r="T336"/>
  <c r="R336"/>
  <c r="P336"/>
  <c r="BK336"/>
  <c r="J336"/>
  <c r="BE336"/>
  <c r="BI332"/>
  <c r="BH332"/>
  <c r="BG332"/>
  <c r="BF332"/>
  <c r="T332"/>
  <c r="R332"/>
  <c r="P332"/>
  <c r="BK332"/>
  <c r="J332"/>
  <c r="BE332"/>
  <c r="BI328"/>
  <c r="BH328"/>
  <c r="BG328"/>
  <c r="BF328"/>
  <c r="T328"/>
  <c r="R328"/>
  <c r="P328"/>
  <c r="BK328"/>
  <c r="J328"/>
  <c r="BE328"/>
  <c r="BI324"/>
  <c r="BH324"/>
  <c r="BG324"/>
  <c r="BF324"/>
  <c r="T324"/>
  <c r="R324"/>
  <c r="P324"/>
  <c r="BK324"/>
  <c r="J324"/>
  <c r="BE324"/>
  <c r="BI321"/>
  <c r="BH321"/>
  <c r="BG321"/>
  <c r="BF321"/>
  <c r="T321"/>
  <c r="R321"/>
  <c r="P321"/>
  <c r="BK321"/>
  <c r="J321"/>
  <c r="BE321"/>
  <c r="BI318"/>
  <c r="BH318"/>
  <c r="BG318"/>
  <c r="BF318"/>
  <c r="T318"/>
  <c r="R318"/>
  <c r="P318"/>
  <c r="BK318"/>
  <c r="J318"/>
  <c r="BE318"/>
  <c r="BI310"/>
  <c r="BH310"/>
  <c r="BG310"/>
  <c r="BF310"/>
  <c r="T310"/>
  <c r="R310"/>
  <c r="P310"/>
  <c r="BK310"/>
  <c r="J310"/>
  <c r="BE310"/>
  <c r="BI297"/>
  <c r="BH297"/>
  <c r="BG297"/>
  <c r="BF297"/>
  <c r="T297"/>
  <c r="R297"/>
  <c r="P297"/>
  <c r="BK297"/>
  <c r="J297"/>
  <c r="BE297"/>
  <c r="BI285"/>
  <c r="BH285"/>
  <c r="BG285"/>
  <c r="BF285"/>
  <c r="T285"/>
  <c r="R285"/>
  <c r="P285"/>
  <c r="BK285"/>
  <c r="J285"/>
  <c r="BE285"/>
  <c r="BI274"/>
  <c r="BH274"/>
  <c r="BG274"/>
  <c r="BF274"/>
  <c r="T274"/>
  <c r="T273"/>
  <c r="R274"/>
  <c r="R273"/>
  <c r="P274"/>
  <c r="P273"/>
  <c r="BK274"/>
  <c r="BK273"/>
  <c r="J273"/>
  <c r="J274"/>
  <c r="BE274"/>
  <c r="J63"/>
  <c r="BI270"/>
  <c r="BH270"/>
  <c r="BG270"/>
  <c r="BF270"/>
  <c r="T270"/>
  <c r="R270"/>
  <c r="P270"/>
  <c r="BK270"/>
  <c r="J270"/>
  <c r="BE270"/>
  <c r="BI268"/>
  <c r="BH268"/>
  <c r="BG268"/>
  <c r="BF268"/>
  <c r="T268"/>
  <c r="R268"/>
  <c r="P268"/>
  <c r="BK268"/>
  <c r="J268"/>
  <c r="BE268"/>
  <c r="BI261"/>
  <c r="BH261"/>
  <c r="BG261"/>
  <c r="BF261"/>
  <c r="T261"/>
  <c r="R261"/>
  <c r="P261"/>
  <c r="BK261"/>
  <c r="J261"/>
  <c r="BE261"/>
  <c r="BI259"/>
  <c r="BH259"/>
  <c r="BG259"/>
  <c r="BF259"/>
  <c r="T259"/>
  <c r="R259"/>
  <c r="P259"/>
  <c r="BK259"/>
  <c r="J259"/>
  <c r="BE259"/>
  <c r="BI252"/>
  <c r="BH252"/>
  <c r="BG252"/>
  <c r="BF252"/>
  <c r="T252"/>
  <c r="R252"/>
  <c r="P252"/>
  <c r="BK252"/>
  <c r="J252"/>
  <c r="BE252"/>
  <c r="BI238"/>
  <c r="BH238"/>
  <c r="BG238"/>
  <c r="BF238"/>
  <c r="T238"/>
  <c r="R238"/>
  <c r="P238"/>
  <c r="BK238"/>
  <c r="J238"/>
  <c r="BE238"/>
  <c r="BI236"/>
  <c r="BH236"/>
  <c r="BG236"/>
  <c r="BF236"/>
  <c r="T236"/>
  <c r="R236"/>
  <c r="P236"/>
  <c r="BK236"/>
  <c r="J236"/>
  <c r="BE236"/>
  <c r="BI230"/>
  <c r="BH230"/>
  <c r="BG230"/>
  <c r="BF230"/>
  <c r="T230"/>
  <c r="R230"/>
  <c r="P230"/>
  <c r="BK230"/>
  <c r="J230"/>
  <c r="BE230"/>
  <c r="BI224"/>
  <c r="BH224"/>
  <c r="BG224"/>
  <c r="BF224"/>
  <c r="T224"/>
  <c r="T223"/>
  <c r="R224"/>
  <c r="R223"/>
  <c r="P224"/>
  <c r="P223"/>
  <c r="BK224"/>
  <c r="BK223"/>
  <c r="J223"/>
  <c r="J224"/>
  <c r="BE224"/>
  <c r="J62"/>
  <c r="BI220"/>
  <c r="BH220"/>
  <c r="BG220"/>
  <c r="BF220"/>
  <c r="T220"/>
  <c r="R220"/>
  <c r="P220"/>
  <c r="BK220"/>
  <c r="J220"/>
  <c r="BE220"/>
  <c r="BI217"/>
  <c r="BH217"/>
  <c r="BG217"/>
  <c r="BF217"/>
  <c r="T217"/>
  <c r="R217"/>
  <c r="P217"/>
  <c r="BK217"/>
  <c r="J217"/>
  <c r="BE217"/>
  <c r="BI214"/>
  <c r="BH214"/>
  <c r="BG214"/>
  <c r="BF214"/>
  <c r="T214"/>
  <c r="R214"/>
  <c r="P214"/>
  <c r="BK214"/>
  <c r="J214"/>
  <c r="BE214"/>
  <c r="BI211"/>
  <c r="BH211"/>
  <c r="BG211"/>
  <c r="BF211"/>
  <c r="T211"/>
  <c r="R211"/>
  <c r="P211"/>
  <c r="BK211"/>
  <c r="J211"/>
  <c r="BE211"/>
  <c r="BI208"/>
  <c r="BH208"/>
  <c r="BG208"/>
  <c r="BF208"/>
  <c r="T208"/>
  <c r="R208"/>
  <c r="P208"/>
  <c r="BK208"/>
  <c r="J208"/>
  <c r="BE208"/>
  <c r="BI203"/>
  <c r="BH203"/>
  <c r="BG203"/>
  <c r="BF203"/>
  <c r="T203"/>
  <c r="R203"/>
  <c r="P203"/>
  <c r="BK203"/>
  <c r="J203"/>
  <c r="BE203"/>
  <c r="BI200"/>
  <c r="BH200"/>
  <c r="BG200"/>
  <c r="BF200"/>
  <c r="T200"/>
  <c r="R200"/>
  <c r="P200"/>
  <c r="BK200"/>
  <c r="J200"/>
  <c r="BE200"/>
  <c r="BI197"/>
  <c r="BH197"/>
  <c r="BG197"/>
  <c r="BF197"/>
  <c r="T197"/>
  <c r="R197"/>
  <c r="P197"/>
  <c r="BK197"/>
  <c r="J197"/>
  <c r="BE197"/>
  <c r="BI194"/>
  <c r="BH194"/>
  <c r="BG194"/>
  <c r="BF194"/>
  <c r="T194"/>
  <c r="R194"/>
  <c r="P194"/>
  <c r="BK194"/>
  <c r="J194"/>
  <c r="BE194"/>
  <c r="BI191"/>
  <c r="BH191"/>
  <c r="BG191"/>
  <c r="BF191"/>
  <c r="T191"/>
  <c r="R191"/>
  <c r="P191"/>
  <c r="BK191"/>
  <c r="J191"/>
  <c r="BE191"/>
  <c r="BI185"/>
  <c r="BH185"/>
  <c r="BG185"/>
  <c r="BF185"/>
  <c r="T185"/>
  <c r="R185"/>
  <c r="P185"/>
  <c r="BK185"/>
  <c r="J185"/>
  <c r="BE185"/>
  <c r="BI182"/>
  <c r="BH182"/>
  <c r="BG182"/>
  <c r="BF182"/>
  <c r="T182"/>
  <c r="R182"/>
  <c r="P182"/>
  <c r="BK182"/>
  <c r="J182"/>
  <c r="BE182"/>
  <c r="BI174"/>
  <c r="BH174"/>
  <c r="BG174"/>
  <c r="BF174"/>
  <c r="T174"/>
  <c r="R174"/>
  <c r="P174"/>
  <c r="BK174"/>
  <c r="J174"/>
  <c r="BE174"/>
  <c r="BI171"/>
  <c r="BH171"/>
  <c r="BG171"/>
  <c r="BF171"/>
  <c r="T171"/>
  <c r="R171"/>
  <c r="P171"/>
  <c r="BK171"/>
  <c r="J171"/>
  <c r="BE171"/>
  <c r="BI169"/>
  <c r="BH169"/>
  <c r="BG169"/>
  <c r="BF169"/>
  <c r="T169"/>
  <c r="R169"/>
  <c r="P169"/>
  <c r="BK169"/>
  <c r="J169"/>
  <c r="BE169"/>
  <c r="BI166"/>
  <c r="BH166"/>
  <c r="BG166"/>
  <c r="BF166"/>
  <c r="T166"/>
  <c r="R166"/>
  <c r="P166"/>
  <c r="BK166"/>
  <c r="J166"/>
  <c r="BE166"/>
  <c r="BI163"/>
  <c r="BH163"/>
  <c r="BG163"/>
  <c r="BF163"/>
  <c r="T163"/>
  <c r="R163"/>
  <c r="P163"/>
  <c r="BK163"/>
  <c r="J163"/>
  <c r="BE163"/>
  <c r="BI161"/>
  <c r="BH161"/>
  <c r="BG161"/>
  <c r="BF161"/>
  <c r="T161"/>
  <c r="R161"/>
  <c r="P161"/>
  <c r="BK161"/>
  <c r="J161"/>
  <c r="BE161"/>
  <c r="BI158"/>
  <c r="BH158"/>
  <c r="BG158"/>
  <c r="BF158"/>
  <c r="T158"/>
  <c r="R158"/>
  <c r="P158"/>
  <c r="BK158"/>
  <c r="J158"/>
  <c r="BE158"/>
  <c r="BI153"/>
  <c r="BH153"/>
  <c r="BG153"/>
  <c r="BF153"/>
  <c r="T153"/>
  <c r="R153"/>
  <c r="P153"/>
  <c r="BK153"/>
  <c r="J153"/>
  <c r="BE153"/>
  <c r="BI148"/>
  <c r="BH148"/>
  <c r="BG148"/>
  <c r="BF148"/>
  <c r="T148"/>
  <c r="R148"/>
  <c r="P148"/>
  <c r="BK148"/>
  <c r="J148"/>
  <c r="BE148"/>
  <c r="BI144"/>
  <c r="BH144"/>
  <c r="BG144"/>
  <c r="BF144"/>
  <c r="T144"/>
  <c r="R144"/>
  <c r="P144"/>
  <c r="BK144"/>
  <c r="J144"/>
  <c r="BE144"/>
  <c r="BI140"/>
  <c r="BH140"/>
  <c r="BG140"/>
  <c r="BF140"/>
  <c r="T140"/>
  <c r="R140"/>
  <c r="P140"/>
  <c r="BK140"/>
  <c r="J140"/>
  <c r="BE140"/>
  <c r="BI136"/>
  <c r="BH136"/>
  <c r="BG136"/>
  <c r="BF136"/>
  <c r="T136"/>
  <c r="R136"/>
  <c r="P136"/>
  <c r="BK136"/>
  <c r="J136"/>
  <c r="BE136"/>
  <c r="BI132"/>
  <c r="BH132"/>
  <c r="BG132"/>
  <c r="BF132"/>
  <c r="T132"/>
  <c r="R132"/>
  <c r="P132"/>
  <c r="BK132"/>
  <c r="J132"/>
  <c r="BE132"/>
  <c r="BI130"/>
  <c r="F37"/>
  <c i="1" r="BD55"/>
  <c i="2" r="BH130"/>
  <c r="F36"/>
  <c i="1" r="BC55"/>
  <c i="2" r="BG130"/>
  <c r="F35"/>
  <c i="1" r="BB55"/>
  <c i="2" r="BF130"/>
  <c r="J34"/>
  <c i="1" r="AW55"/>
  <c i="2" r="F34"/>
  <c i="1" r="BA55"/>
  <c i="2" r="T130"/>
  <c r="T129"/>
  <c r="T128"/>
  <c r="T127"/>
  <c r="R130"/>
  <c r="R129"/>
  <c r="R128"/>
  <c r="R127"/>
  <c r="P130"/>
  <c r="P129"/>
  <c r="P128"/>
  <c r="P127"/>
  <c i="1" r="AU55"/>
  <c i="2" r="BK130"/>
  <c r="BK129"/>
  <c r="J129"/>
  <c r="BK128"/>
  <c r="J128"/>
  <c r="BK127"/>
  <c r="J127"/>
  <c r="J59"/>
  <c r="J30"/>
  <c i="1" r="AG55"/>
  <c i="2" r="J130"/>
  <c r="BE130"/>
  <c r="J33"/>
  <c i="1" r="AV55"/>
  <c i="2" r="F33"/>
  <c i="1" r="AZ55"/>
  <c i="2" r="J61"/>
  <c r="J60"/>
  <c r="J123"/>
  <c r="F123"/>
  <c r="F121"/>
  <c r="E119"/>
  <c r="J54"/>
  <c r="F54"/>
  <c r="F52"/>
  <c r="E50"/>
  <c r="J39"/>
  <c r="J24"/>
  <c r="E24"/>
  <c r="J124"/>
  <c r="J55"/>
  <c r="J23"/>
  <c r="J18"/>
  <c r="E18"/>
  <c r="F124"/>
  <c r="F55"/>
  <c r="J17"/>
  <c r="J12"/>
  <c r="J121"/>
  <c r="J52"/>
  <c r="E7"/>
  <c r="E117"/>
  <c r="E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7"/>
  <c r="AN57"/>
  <c r="AT56"/>
  <c r="AN5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<sst xmlns="http://schemas.openxmlformats.org/spreadsheetml/2006/main">
  <si>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</si>
  <si>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</si>
  <si>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</si>
  <si>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</si>
  <si>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</si>
  <si>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{2faa4bf3-5f93-49f7-bb12-39f9b02f07d8}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</si>
  <si>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</si>
  <si>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</si>
  <si>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</si>
  <si>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</si>
  <si>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</si>
  <si>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</si>
  <si>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</si>
  <si>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</si>
  <si>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KOTIS008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</si>
  <si>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</si>
  <si>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</si>
  <si>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Stavební úpravy objektu Husovo náměstí č.p.2 - SO0.1 Rekonstrukce stávajícího objektu a přístavba</t>
  </si>
  <si>
    <t>KSO:</t>
  </si>
  <si>
    <t/>
  </si>
  <si>
    <t>CC-CZ:</t>
  </si>
  <si>
    <t>Místo:</t>
  </si>
  <si>
    <t>Chabařovice</t>
  </si>
  <si>
    <t>Datum:</t>
  </si>
  <si>
    <t>7. 6. 2019</t>
  </si>
  <si>
    <t>Zadavatel:</t>
  </si>
  <si>
    <t>IČ:</t>
  </si>
  <si>
    <t>0,1</t>
  </si>
  <si>
    <t>Město Chabařovice</t>
  </si>
  <si>
    <t>DIČ:</t>
  </si>
  <si>
    <t>Uchazeč:</t>
  </si>
  <si>
    <t>Vyplň údaj</t>
  </si>
  <si>
    <t>Projektant:</t>
  </si>
  <si>
    <t>Ing. Arch. Luboš Kotiš</t>
  </si>
  <si>
    <t>True</t>
  </si>
  <si>
    <t>Zpracovatel:</t>
  </si>
  <si>
    <t xml:space="preserve"> </t>
  </si>
  <si>
    <t>Poznámka:</t>
  </si>
  <si>
    <t>Soupis prací je sestaven za využití položek Cenové soustavy ÚRS. Cenové a technické podmínky položek Cenové soustavy ÚRS, které nejsou uvedeny v soupisu prací (tzv.úvodní části katalogů), jsou neomezeně dálkově k dispozici na www.cs-urs.cz. Položky, které nemají ve sloupci "Cenová soustava" uveden žádný údaj, nepochází z Cenové soustavy ÚRS.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</si>
  <si>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</si>
  <si>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</si>
  <si>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</si>
  <si>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</si>
  <si>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</si>
  <si>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</si>
  <si>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</si>
  <si>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</si>
  <si>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</si>
  <si>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</si>
  <si>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</si>
  <si>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</si>
  <si>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</si>
  <si>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</si>
  <si>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</si>
  <si>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</si>
  <si>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</si>
  <si>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</si>
  <si>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</si>
  <si>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</si>
  <si>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</si>
  <si>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</si>
  <si>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</si>
  <si>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</si>
  <si>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</si>
  <si>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</si>
  <si>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</si>
  <si>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</si>
  <si>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</si>
  <si>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</si>
  <si>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</si>
  <si>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</si>
  <si>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</si>
  <si>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</si>
  <si>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</si>
  <si>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</si>
  <si>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</si>
  <si>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</si>
  <si>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</si>
  <si>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</si>
  <si>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Rekonstrukce stávajícího objektu a přístavba</t>
  </si>
  <si>
    <t>STA</t>
  </si>
  <si>
    <t>1</t>
  </si>
  <si>
    <t>{37a0bac0-83ee-41d2-b513-a09c41683b0f}</t>
  </si>
  <si>
    <t>2</t>
  </si>
  <si>
    <t>02</t>
  </si>
  <si>
    <t>Venkovní úpravy</t>
  </si>
  <si>
    <t>{66fe447b-0e78-400a-9bed-292c3f0d0380}</t>
  </si>
  <si>
    <t>03</t>
  </si>
  <si>
    <t>Vedlejší a ostatní náklady</t>
  </si>
  <si>
    <t>VON</t>
  </si>
  <si>
    <t>{55788702-a567-414b-ae76-9fb11b7b5d05}</t>
  </si>
  <si>
    <t>KRYCÍ LIST SOUPISU PRACÍ</t>
  </si>
  <si>
    <t>Objekt:</t>
  </si>
  <si>
    <t>01 - Rekonstrukce stávajícího objektu a přístavba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</si>
  <si>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</si>
  <si>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</si>
  <si>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</si>
  <si>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</si>
  <si>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</si>
  <si>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</si>
  <si>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27 - Zakládání - základy</t>
  </si>
  <si>
    <t xml:space="preserve">    3 - Svislé a kompletní konstrukce</t>
  </si>
  <si>
    <t xml:space="preserve">    4 - Vodorovné konstrukce</t>
  </si>
  <si>
    <t xml:space="preserve">    61 - Úprava povrchů vnitřních</t>
  </si>
  <si>
    <t xml:space="preserve">    62 - Úprava povrchů vnějších</t>
  </si>
  <si>
    <t xml:space="preserve">    63 - Podlahy a podlahové konstrukce</t>
  </si>
  <si>
    <t xml:space="preserve">    94 - Lešení a stavební výtahy</t>
  </si>
  <si>
    <t xml:space="preserve">    95 - Různé dokončovací konstrukce a práce pozemních staveb</t>
  </si>
  <si>
    <t xml:space="preserve">    95VV - Vnitřní vybavení</t>
  </si>
  <si>
    <t xml:space="preserve">    95S 1.2.1 - Sanace 1.2.1 Dodatečná svislá venkovní hydroizolace</t>
  </si>
  <si>
    <t xml:space="preserve">    95S 1.2.2 - Sanace 1.2.2 Vodorovná injektáž obvodového a vnitřního zdiva v 1.NP a přechodový pás</t>
  </si>
  <si>
    <t xml:space="preserve">    95S 1.2.3 - Sanace 1.2.3 Hydroizolace podlah v 1.NP</t>
  </si>
  <si>
    <t xml:space="preserve">    95S 1.2.4 - Sanace 1.2.4 Sanační omítky v interiéru 1.NP</t>
  </si>
  <si>
    <t xml:space="preserve">    95S 1.2.5 - Sanace 1.2.5 Vnější vápenné omítky s hydraulickými přísadami a vápenné nátěry</t>
  </si>
  <si>
    <t xml:space="preserve">    95S 1.2.6 - Sanace 1.2.6 Vnitřní vápenné omítky s hydraulickými přísadami</t>
  </si>
  <si>
    <t xml:space="preserve">    95S 1.2.7 - Sanace 1.2.7 Profilace říms, šambrán, ozdobných prvků</t>
  </si>
  <si>
    <t xml:space="preserve">    95S 1.2.8 - Sanace 1.2.8 Doplnění a konzervace kamenných prvků </t>
  </si>
  <si>
    <t xml:space="preserve">    95B - Záchytný systém proti pádu osob</t>
  </si>
  <si>
    <t xml:space="preserve">    96 - Bourání konstrukcí</t>
  </si>
  <si>
    <t xml:space="preserve">    997 - Přesun sutě</t>
  </si>
  <si>
    <t xml:space="preserve">    998 - Přesun hmot</t>
  </si>
  <si>
    <t>PSV -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</si>
  <si>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</si>
  <si>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</si>
  <si>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</si>
  <si>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720 - Zdravotechnika</t>
  </si>
  <si>
    <t xml:space="preserve">    723 - Plynovod</t>
  </si>
  <si>
    <t xml:space="preserve">    730 - Ústřední vytápění</t>
  </si>
  <si>
    <t xml:space="preserve">    740 - Elektroinstalace</t>
  </si>
  <si>
    <t xml:space="preserve">    751 - Vzduchotechnika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</si>
  <si>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</si>
  <si>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</si>
  <si>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</si>
  <si>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</si>
  <si>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</si>
  <si>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</si>
  <si>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76H - Konstrukce hliníkové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</si>
  <si>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</si>
  <si>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</si>
  <si>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</si>
  <si>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777 - Podlahy lité</t>
  </si>
  <si>
    <t xml:space="preserve">    781 - Dokončovací práce - obklady</t>
  </si>
  <si>
    <t xml:space="preserve">    782 - Dokončovací práce - obklady z kamene</t>
  </si>
  <si>
    <t xml:space="preserve">    783 - Dokončovací práce - nátěry</t>
  </si>
  <si>
    <t xml:space="preserve">    784 - Dokončovací práce - malby a tapety</t>
  </si>
  <si>
    <t xml:space="preserve">    790 - Demontáže PSV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</si>
  <si>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</si>
  <si>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</si>
  <si>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</si>
  <si>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</si>
  <si>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</si>
  <si>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</si>
  <si>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</si>
  <si>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</si>
  <si>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</si>
  <si>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</si>
  <si>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</si>
  <si>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</si>
  <si>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</si>
  <si>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</si>
  <si>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</si>
  <si>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</si>
  <si>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</si>
  <si>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</si>
  <si>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1-01.1</t>
  </si>
  <si>
    <t>Vytýčení sítí</t>
  </si>
  <si>
    <t>kmpl</t>
  </si>
  <si>
    <t>4</t>
  </si>
  <si>
    <t>2081404348</t>
  </si>
  <si>
    <t>PP</t>
  </si>
  <si>
    <t>132201101</t>
  </si>
  <si>
    <t>Hloubení rýh š do 600 mm v hornině tř. 3 objemu do 100 m3</t>
  </si>
  <si>
    <t>m3</t>
  </si>
  <si>
    <t>CS ÚRS 2019 01</t>
  </si>
  <si>
    <t>-1719535103</t>
  </si>
  <si>
    <t>Hloubení zapažených i nezapažených rýh šířky do 600 mm s urovnáním dna do předepsaného profilu a spádu v hornině tř. 3 do 100 m3</t>
  </si>
  <si>
    <t>VV</t>
  </si>
  <si>
    <t>přístavba</t>
  </si>
  <si>
    <t>5,00*0,50</t>
  </si>
  <si>
    <t>3</t>
  </si>
  <si>
    <t>132301101</t>
  </si>
  <si>
    <t>Hloubení rýh š do 600 mm v hornině tř. 4 objemu do 100 m3</t>
  </si>
  <si>
    <t>-1725574431</t>
  </si>
  <si>
    <t>Hloubení zapažených i nezapažených rýh šířky do 600 mm s urovnáním dna do předepsaného profilu a spádu v hornině tř. 4 do 100 m3</t>
  </si>
  <si>
    <t>132201201</t>
  </si>
  <si>
    <t>Hloubení rýh š do 2000 mm v hornině tř. 3 objemu do 100 m3</t>
  </si>
  <si>
    <t>1873243535</t>
  </si>
  <si>
    <t>Hloubení zapažených i nezapažených rýh šířky přes 600 do 2 000 mm s urovnáním dna do předepsaného profilu a spádu v hornině tř. 3 do 100 m3</t>
  </si>
  <si>
    <t>3,00*0,50</t>
  </si>
  <si>
    <t>5</t>
  </si>
  <si>
    <t>132301201</t>
  </si>
  <si>
    <t>Hloubení rýh š do 2000 mm v hornině tř. 4 objemu do 100 m3</t>
  </si>
  <si>
    <t>-667365278</t>
  </si>
  <si>
    <t>Hloubení zapažených i nezapažených rýh šířky přes 600 do 2 000 mm s urovnáním dna do předepsaného profilu a spádu v hornině tř. 4 do 100 m3</t>
  </si>
  <si>
    <t>6</t>
  </si>
  <si>
    <t>132212201</t>
  </si>
  <si>
    <t>Hloubení rýh š přes 600 do 2000 mm ručním nebo pneum nářadím v soudržných horninách tř. 3</t>
  </si>
  <si>
    <t>-1872782806</t>
  </si>
  <si>
    <t>Hloubení zapažených i nezapažených rýh šířky přes 600 do 2 000 mm ručním nebo pneumatickým nářadím s urovnáním dna do předepsaného profilu a spádu v horninách tř. 3 soudržných</t>
  </si>
  <si>
    <t>"drenáž" 100,00*1,00*1,30 *0,50</t>
  </si>
  <si>
    <t>"vsaky" 5,00*3*1,00*2,20 *0,50</t>
  </si>
  <si>
    <t>Součet</t>
  </si>
  <si>
    <t>7</t>
  </si>
  <si>
    <t>132312201</t>
  </si>
  <si>
    <t>Hloubení rýh š přes 600 do 2000 mm ručním nebo pneum nářadím v soudržných horninách tř. 4</t>
  </si>
  <si>
    <t>854370083</t>
  </si>
  <si>
    <t>Hloubení zapažených i nezapažených rýh šířky přes 600 do 2 000 mm ručním nebo pneumatickým nářadím s urovnáním dna do předepsaného profilu a spádu v horninách tř. 4 soudržných</t>
  </si>
  <si>
    <t>8</t>
  </si>
  <si>
    <t>151101102</t>
  </si>
  <si>
    <t>Zřízení příložného pažení a rozepření stěn rýh hl do 4 m</t>
  </si>
  <si>
    <t>m2</t>
  </si>
  <si>
    <t>-2085566299</t>
  </si>
  <si>
    <t>Zřízení pažení a rozepření stěn rýh pro podzemní vedení pro všechny šířky rýhy příložné pro jakoukoliv mezerovitost, hloubky do 4 m</t>
  </si>
  <si>
    <t>"vsaky" 5,00*3*2*2,20</t>
  </si>
  <si>
    <t>9</t>
  </si>
  <si>
    <t>151101112</t>
  </si>
  <si>
    <t>Odstranění příložného pažení a rozepření stěn rýh hl do 4 m</t>
  </si>
  <si>
    <t>-344402401</t>
  </si>
  <si>
    <t>Odstranění pažení a rozepření stěn rýh pro podzemní vedení s uložením materiálu na vzdálenost do 3 m od kraje výkopu příložné, hloubky přes 2 do 4 m</t>
  </si>
  <si>
    <t>10</t>
  </si>
  <si>
    <t>161101101</t>
  </si>
  <si>
    <t>Svislé přemístění výkopku z horniny tř. 1 až 4 hl výkopu do 2,5 m</t>
  </si>
  <si>
    <t>-204499072</t>
  </si>
  <si>
    <t>Svislé přemístění výkopku bez naložení do dopravní nádoby avšak s vyprázdněním dopravní nádoby na hromadu nebo do dopravního prostředku z horniny tř. 1 až 4, při hloubce výkopu přes 1 do 2,5 m</t>
  </si>
  <si>
    <t>(2,50+1,50+81,50)*2</t>
  </si>
  <si>
    <t>11</t>
  </si>
  <si>
    <t>162701105</t>
  </si>
  <si>
    <t>Vodorovné přemístění do 10000 m výkopku/sypaniny z horniny tř. 1 až 4</t>
  </si>
  <si>
    <t>2137590975</t>
  </si>
  <si>
    <t>Vodorovné přemístění výkopku nebo sypaniny po suchu na obvyklém dopravním prostředku, bez naložení výkopku, avšak se složením bez rozhrnutí z horniny tř. 1 až 4 na vzdálenost přes 9 000 do 10 000 m</t>
  </si>
  <si>
    <t>12</t>
  </si>
  <si>
    <t>167101102</t>
  </si>
  <si>
    <t>Nakládání výkopku z hornin tř. 1 až 4 přes 100 m3</t>
  </si>
  <si>
    <t>856726930</t>
  </si>
  <si>
    <t>Nakládání, skládání a překládání neulehlého výkopku nebo sypaniny nakládání, množství přes 100 m3, z hornin tř. 1 až 4</t>
  </si>
  <si>
    <t>13</t>
  </si>
  <si>
    <t>171201211</t>
  </si>
  <si>
    <t>Poplatek za uložení stavebního odpadu - zeminy a kameniva na skládce</t>
  </si>
  <si>
    <t>t</t>
  </si>
  <si>
    <t>-1571434900</t>
  </si>
  <si>
    <t>Poplatek za uložení stavebního odpadu na skládce (skládkovné) zeminy a kameniva zatříděného do Katalogu odpadů pod kódem 170 504</t>
  </si>
  <si>
    <t>171,00*1,80</t>
  </si>
  <si>
    <t>14</t>
  </si>
  <si>
    <t>174101101</t>
  </si>
  <si>
    <t>Zásyp jam, šachet rýh nebo kolem objektů sypaninou se zhutněním</t>
  </si>
  <si>
    <t>1129259565</t>
  </si>
  <si>
    <t>Zásyp sypaninou z jakékoliv horniny s uložením výkopku ve vrstvách se zhutněním jam, šachet, rýh nebo kolem objektů v těchto vykopávkách</t>
  </si>
  <si>
    <t>drenáž</t>
  </si>
  <si>
    <t>"výkop" 81,50+81,50</t>
  </si>
  <si>
    <t>"odp.lože štěrk" -1,50</t>
  </si>
  <si>
    <t>"odp.lože beton" -15,33</t>
  </si>
  <si>
    <t>"odp.obsyp štěrk" -30,78</t>
  </si>
  <si>
    <t>M</t>
  </si>
  <si>
    <t>583312001</t>
  </si>
  <si>
    <t>štěrkopísek netříděný zásypový</t>
  </si>
  <si>
    <t>-1338106985</t>
  </si>
  <si>
    <t>115,390*2,00</t>
  </si>
  <si>
    <t>16</t>
  </si>
  <si>
    <t>171151101</t>
  </si>
  <si>
    <t>Hutnění základové spáry</t>
  </si>
  <si>
    <t>-1669036821</t>
  </si>
  <si>
    <t>pod základové pasy</t>
  </si>
  <si>
    <t>"přístavba" 41,00</t>
  </si>
  <si>
    <t>"stávající objekt" 5,00</t>
  </si>
  <si>
    <t>17</t>
  </si>
  <si>
    <t>212755214</t>
  </si>
  <si>
    <t>Trativody z drenážních trubek plastových flexibilních D 100 mm bez lože</t>
  </si>
  <si>
    <t>m</t>
  </si>
  <si>
    <t>1434432605</t>
  </si>
  <si>
    <t>Trativody bez lože z drenážních trubek plastových flexibilních D 100 mm</t>
  </si>
  <si>
    <t>"drenáž" 109,50</t>
  </si>
  <si>
    <t>18</t>
  </si>
  <si>
    <t>895170220</t>
  </si>
  <si>
    <t>Drenážní šachta z PP DN200, vč.zakrytí víkem (dodávka+montáž)</t>
  </si>
  <si>
    <t>kus</t>
  </si>
  <si>
    <t>1541108735</t>
  </si>
  <si>
    <t>"drenáž" 14</t>
  </si>
  <si>
    <t>19</t>
  </si>
  <si>
    <t>895170240</t>
  </si>
  <si>
    <t>Drenážní šachta z PP DN400, vč.zakrytí víkem (dodávka+montáž)</t>
  </si>
  <si>
    <t>231815520</t>
  </si>
  <si>
    <t>"drenáž" 3</t>
  </si>
  <si>
    <t>20</t>
  </si>
  <si>
    <t>452312141</t>
  </si>
  <si>
    <t>Sedlové lože z betonu prostého tř. C 16/20 otevřený výkop</t>
  </si>
  <si>
    <t>1239484877</t>
  </si>
  <si>
    <t>Podkladní a zajišťovací konstrukce z betonu prostého v otevřeném výkopu sedlové lože pod potrubí z betonu tř. C 16/20</t>
  </si>
  <si>
    <t>"drenáž" 109,50*0,70*0,20</t>
  </si>
  <si>
    <t>175111101</t>
  </si>
  <si>
    <t>Obsypání potrubí ručně sypaninou bez prohození sítem, uloženou do 3 m</t>
  </si>
  <si>
    <t>1090621458</t>
  </si>
  <si>
    <t>Obsypání potrubí ručně sypaninou z vhodných hornin tř. 1 až 4 nebo materiálem připraveným podél výkopu ve vzdálenosti do 3 m od jeho kraje, pro jakoukoliv hloubku výkopu a míru zhutnění bez prohození sypaniny sítem</t>
  </si>
  <si>
    <t>"drenáž" 109,50*0,80*0,30</t>
  </si>
  <si>
    <t>"vsaky" 5,00*3*1,00*0,30</t>
  </si>
  <si>
    <t>22</t>
  </si>
  <si>
    <t>583439301</t>
  </si>
  <si>
    <t>kamenivo drcené pro obyp drenážního potrubí</t>
  </si>
  <si>
    <t>-402861553</t>
  </si>
  <si>
    <t>30,78*2,00</t>
  </si>
  <si>
    <t>23</t>
  </si>
  <si>
    <t>451573111</t>
  </si>
  <si>
    <t>Lože pod potrubí otevřený výkop ze štěrkopísku</t>
  </si>
  <si>
    <t>18708602</t>
  </si>
  <si>
    <t>Lože pod potrubí, stoky a drobné objekty v otevřeném výkopu z písku a štěrkopísku do 63 mm</t>
  </si>
  <si>
    <t>"vsaky" 5,00*3*1,00*0,10</t>
  </si>
  <si>
    <t>24</t>
  </si>
  <si>
    <t>711161222</t>
  </si>
  <si>
    <t>Izolace proti zemní vlhkosti nopovou fólií s textilií svislá, nopek v 8,0 mm, tl do 0,6 mm</t>
  </si>
  <si>
    <t>664331043</t>
  </si>
  <si>
    <t>Izolace proti zemní vlhkosti a beztlakové vodě nopovými fóliemi na ploše svislé S vrstva ochranná, odvětrávací a drenážní s nakašírovanou filtrační textilií výška nopku 8,0 mm, tl. fólie do 0,6 mm</t>
  </si>
  <si>
    <t>"drenáž" 109,50*1,80</t>
  </si>
  <si>
    <t>25</t>
  </si>
  <si>
    <t>711491172</t>
  </si>
  <si>
    <t>Provedení izolace proti tlakové vodě vodorovné z textilií vrstva ochranná</t>
  </si>
  <si>
    <t>-829702225</t>
  </si>
  <si>
    <t>Provedení izolace proti povrchové a podpovrchové tlakové vodě ostatní na ploše vodorovné V z textilií, vrstva ochranná</t>
  </si>
  <si>
    <t>"drenáž" 109,50*1,00</t>
  </si>
  <si>
    <t>26</t>
  </si>
  <si>
    <t>69311068</t>
  </si>
  <si>
    <t>geotextilie netkaná separační, ochranná, filtrační, drenážní PP 300g/m2</t>
  </si>
  <si>
    <t>-2095916482</t>
  </si>
  <si>
    <t>1,00*1,15</t>
  </si>
  <si>
    <t>27</t>
  </si>
  <si>
    <t>Zakládání - základy</t>
  </si>
  <si>
    <t>275313711</t>
  </si>
  <si>
    <t>Základové patky z betonu tř. C 20/25</t>
  </si>
  <si>
    <t>-1250324406</t>
  </si>
  <si>
    <t>Základy z betonu prostého patky a bloky z betonu kamenem neprokládaného tř. C 20/25</t>
  </si>
  <si>
    <t>stávající objekt</t>
  </si>
  <si>
    <t>"pavlač" 1,20*0,90*0,50*2</t>
  </si>
  <si>
    <t>"sloup v m.č.1.05" 1,20*1,20*0,70+0,50*1,20*0,30</t>
  </si>
  <si>
    <t>28</t>
  </si>
  <si>
    <t>275351121</t>
  </si>
  <si>
    <t>Zřízení bednění základových patek</t>
  </si>
  <si>
    <t>-295940437</t>
  </si>
  <si>
    <t>Bednění základů patek zřízení</t>
  </si>
  <si>
    <t>"pavlač" (1,20+0,90)*2*0,50*2</t>
  </si>
  <si>
    <t>"sloup v m.č.1.05" 1,20*4*0,70+0,50*1,20*2</t>
  </si>
  <si>
    <t>29</t>
  </si>
  <si>
    <t>275351122</t>
  </si>
  <si>
    <t>Odstranění bednění základových patek</t>
  </si>
  <si>
    <t>1948742222</t>
  </si>
  <si>
    <t>Bednění základů patek odstranění</t>
  </si>
  <si>
    <t>30</t>
  </si>
  <si>
    <t>274321411</t>
  </si>
  <si>
    <t>Základové pasy ze ŽB bez zvýšených nároků na prostředí tř. C 20/25</t>
  </si>
  <si>
    <t>1720126999</t>
  </si>
  <si>
    <t>Základy z betonu železového (bez výztuže) pasy z betonu bez zvláštních nároků na prostředí tř. C 20/25</t>
  </si>
  <si>
    <t>(9,06+1,70+7,70+7,70+3,16+2,59+3,00)*0,55*0,93</t>
  </si>
  <si>
    <t>2,00*0,84*0,93</t>
  </si>
  <si>
    <t>0,80*0,16*0,93</t>
  </si>
  <si>
    <t>(1,98+0,485+3,16)*0,75*0,63</t>
  </si>
  <si>
    <t>5,40*0,52*0,63</t>
  </si>
  <si>
    <t>(5,20+2,03+6,60)*0,55*0,63</t>
  </si>
  <si>
    <t>(3,505+1,00+2,60+2,41)*0,485*0,63</t>
  </si>
  <si>
    <t>3,42*0,62*1,10</t>
  </si>
  <si>
    <t>3,42*0,70*1,10</t>
  </si>
  <si>
    <t>31</t>
  </si>
  <si>
    <t>274351121</t>
  </si>
  <si>
    <t>Zřízení bednění základových pasů rovného</t>
  </si>
  <si>
    <t>-1952265288</t>
  </si>
  <si>
    <t>Bednění základů pasů rovné zřízení</t>
  </si>
  <si>
    <t>34,00*0,93+101,00*0,30</t>
  </si>
  <si>
    <t>3,42*1,10*4</t>
  </si>
  <si>
    <t>32</t>
  </si>
  <si>
    <t>274351122</t>
  </si>
  <si>
    <t>Odstranění bednění základových pasů rovného</t>
  </si>
  <si>
    <t>1364691175</t>
  </si>
  <si>
    <t>Bednění základů pasů rovné odstranění</t>
  </si>
  <si>
    <t>33</t>
  </si>
  <si>
    <t>274361821</t>
  </si>
  <si>
    <t>Výztuž základových pásů betonářskou ocelí 10 505 (R)</t>
  </si>
  <si>
    <t>-125887195</t>
  </si>
  <si>
    <t>Výztuž základů pasů z betonářské oceli 10 505 (R) nebo BSt 500</t>
  </si>
  <si>
    <t>dle výkresu D.1.2.XX</t>
  </si>
  <si>
    <t>"stávající objekt" (43,334+16,495)*0,001</t>
  </si>
  <si>
    <t>"přístavba" (467,621+195,525)*0,001</t>
  </si>
  <si>
    <t>34</t>
  </si>
  <si>
    <t>274353131</t>
  </si>
  <si>
    <t>Bednění kotevních otvorů v základových pásech průřezu do 0,10 m2 hl 1 m</t>
  </si>
  <si>
    <t>-415997185</t>
  </si>
  <si>
    <t>Bednění kotevních otvorů a prostupů v základových konstrukcích v pasech včetně polohového zajištění a odbednění, popř. ztraceného bednění z pletiva apod. průřezu přes 0,05 do 0,10 m2, hl. do 1,00 m</t>
  </si>
  <si>
    <t>35</t>
  </si>
  <si>
    <t>278311152</t>
  </si>
  <si>
    <t>Zálivka kotevních otvorů z betonu tř. C 20/25 objemu do 0,10 m3</t>
  </si>
  <si>
    <t>794546083</t>
  </si>
  <si>
    <t>Zálivka kotevních otvorů z betonu bez zvýšených nároků na prostředí tř. C 20/25 při objemu jednoho otvoru přes 0,02 do 0,10 m3</t>
  </si>
  <si>
    <t>0,05*10</t>
  </si>
  <si>
    <t>Svislé a kompletní konstrukce</t>
  </si>
  <si>
    <t>36</t>
  </si>
  <si>
    <t>311238654</t>
  </si>
  <si>
    <t>Zdivo jednovrstvé tepelně izolační z cihel broušených s vniřní izolací z minerální vlny na tenkovrstvou maltu U přes 0,14 do 0,18 W/m2K tl 440 mm</t>
  </si>
  <si>
    <t>160386763</t>
  </si>
  <si>
    <t>Zdivo jednovrstvé tepelně izolační z cihel děrovaných broušených s integrovanou izolací z hydrofobizované minerální vlny na tenkovrstvou maltu, součinitel prostupu tepla U přes 0,14 do 0,18, tl. zdiva 440 mm</t>
  </si>
  <si>
    <t>1.NP</t>
  </si>
  <si>
    <t>(9,25+1,65+8,03+3,10+8,80)*3,66</t>
  </si>
  <si>
    <t xml:space="preserve">-4,975*0,75   -1,225*0,75   -3,05*2,75</t>
  </si>
  <si>
    <t xml:space="preserve">-1,225*2,75*4   -2,20*2,535</t>
  </si>
  <si>
    <t>2.NP</t>
  </si>
  <si>
    <t>(9,25+1,65+8,03+3,10+8,80)*3,12</t>
  </si>
  <si>
    <t xml:space="preserve">-1,225*0,75*10   -1,70*2,75   -0,90*2,68</t>
  </si>
  <si>
    <t>37</t>
  </si>
  <si>
    <t>311235141</t>
  </si>
  <si>
    <t>Zdivo jednovrstvé z cihel broušených přes P10 do P15 na tenkovrstvou maltu tl 240 mm</t>
  </si>
  <si>
    <t>1694525856</t>
  </si>
  <si>
    <t>Zdivo jednovrstvé z cihel děrovaných broušených na celoplošnou tenkovrstvou maltu, pevnost cihel přes P10 do P15, tl. zdiva 240 mm</t>
  </si>
  <si>
    <t>(2,95+3,47+1,96+2,60)*3,66</t>
  </si>
  <si>
    <t>-1,07*2,75</t>
  </si>
  <si>
    <t>(7,16+1,52)*3,12</t>
  </si>
  <si>
    <t>-0,70*1,97</t>
  </si>
  <si>
    <t>3.NP</t>
  </si>
  <si>
    <t>(55,00)</t>
  </si>
  <si>
    <t>38</t>
  </si>
  <si>
    <t>311235111</t>
  </si>
  <si>
    <t>Zdivo jednovrstvé z cihel broušených přes P10 do P15 na tenkovrstvou maltu tl 175 mm</t>
  </si>
  <si>
    <t>1772621566</t>
  </si>
  <si>
    <t>Zdivo jednovrstvé z cihel děrovaných broušených na celoplošnou tenkovrstvou maltu, pevnost cihel přes P10 do P15, tl. zdiva 175 mm</t>
  </si>
  <si>
    <t>(2,05*2+1,80*2+1,00+1,45+1,60)*3,66</t>
  </si>
  <si>
    <t>-0,80*2,70</t>
  </si>
  <si>
    <t>4,35*2*3,12</t>
  </si>
  <si>
    <t>4,60*2*2,42</t>
  </si>
  <si>
    <t xml:space="preserve">-0,80*1,97   -1,25*1,97</t>
  </si>
  <si>
    <t>39</t>
  </si>
  <si>
    <t>311231117</t>
  </si>
  <si>
    <t>Zdivo nosné z cihel dl 290 mm P7 až 15 na SMS 10 MPa</t>
  </si>
  <si>
    <t>-33281713</t>
  </si>
  <si>
    <t>Zdivo z cihel pálených nosné z cihel plných dl. 290 mm P 7 až 15, na maltu ze suché směsi 10 MPa</t>
  </si>
  <si>
    <t>3,30*3,60*0,20</t>
  </si>
  <si>
    <t>1,00*3,60*0,20</t>
  </si>
  <si>
    <t>-0,80*1,97*0,20</t>
  </si>
  <si>
    <t>40</t>
  </si>
  <si>
    <t>314231117</t>
  </si>
  <si>
    <t>Zdivo komínů a ventilací z cihel dl 290 mm pevnosti P 15 na SMS 10 MPa</t>
  </si>
  <si>
    <t>124061261</t>
  </si>
  <si>
    <t>Zdivo komínů a ventilací volně stojících z cihel pálených plných dl. 290 mm P 7 M až P 15 M, na maltu ze suché směsi 10 MPa</t>
  </si>
  <si>
    <t>"nadezdění" 0,90*0,45*0,20*2</t>
  </si>
  <si>
    <t>41</t>
  </si>
  <si>
    <t>316381127</t>
  </si>
  <si>
    <t>Ventilační krycí desky tl do 120 mm z betonu tř. C 12/15 až C 16/20 s přesahy do 70 mm</t>
  </si>
  <si>
    <t>-363135441</t>
  </si>
  <si>
    <t>Ventilační krycí desky bez otvorů z betonu prostého tř. C 12/15 až C 16/20 s obvodovou a středem vedenou konstrukční výztuží včetně bednění, s potěrem nebo s povrchem vyhlazeným ve spádu k okrajům s přesahem do 100 mm sešikmeným v podhledu proti zatékání, tl. přes 100 do 120 mm</t>
  </si>
  <si>
    <t>"na nadezdění komína" 1,10*0,65*2</t>
  </si>
  <si>
    <t>42</t>
  </si>
  <si>
    <t>317168052</t>
  </si>
  <si>
    <t>Překlad keramický vysoký v 238 mm dl 1250 mm</t>
  </si>
  <si>
    <t>-1031379837</t>
  </si>
  <si>
    <t>Překlady keramické vysoké osazené do maltového lože, šířky překladu 70 mm výšky 238 mm, délky 1250 mm</t>
  </si>
  <si>
    <t>8+8+8</t>
  </si>
  <si>
    <t>43</t>
  </si>
  <si>
    <t>317168053</t>
  </si>
  <si>
    <t>Překlad keramický vysoký v 238 mm dl 1500 mm</t>
  </si>
  <si>
    <t>1771400172</t>
  </si>
  <si>
    <t>Překlady keramické vysoké osazené do maltového lože, šířky překladu 70 mm výšky 238 mm, délky 1500 mm</t>
  </si>
  <si>
    <t>3+3+5</t>
  </si>
  <si>
    <t>44</t>
  </si>
  <si>
    <t>317168058</t>
  </si>
  <si>
    <t>Překlad keramický vysoký v 238 mm dl 2750 mm</t>
  </si>
  <si>
    <t>668522327</t>
  </si>
  <si>
    <t>Překlady keramické vysoké osazené do maltového lože, šířky překladu 70 mm výšky 238 mm, délky 2750 mm</t>
  </si>
  <si>
    <t>3+3</t>
  </si>
  <si>
    <t>45</t>
  </si>
  <si>
    <t>317235811</t>
  </si>
  <si>
    <t>Doplnění zdiva hlavních a kordónových říms cihlami pálenými na maltu</t>
  </si>
  <si>
    <t>-1600265749</t>
  </si>
  <si>
    <t>Doplnění zdiva hlavních a kordonových říms s dodáním hmot, cihlami pálenými na maltu</t>
  </si>
  <si>
    <t>"hlavní římsa" 1,10</t>
  </si>
  <si>
    <t>"zeď s bránou" 0,90</t>
  </si>
  <si>
    <t>46</t>
  </si>
  <si>
    <t>317941121</t>
  </si>
  <si>
    <t>Osazování ocelových válcovaných nosníků na zdivu I, IE, U, UE nebo L do č 12</t>
  </si>
  <si>
    <t>426719695</t>
  </si>
  <si>
    <t>Osazování ocelových válcovaných nosníků na zdivu I nebo IE nebo U nebo UE nebo L do č. 12 nebo výšky do 120 mm</t>
  </si>
  <si>
    <t>I12</t>
  </si>
  <si>
    <t>"1.NP" 1,50*2*8*11,10*0,001</t>
  </si>
  <si>
    <t>"2.NP" 1,50*2*4*11,10*0,001</t>
  </si>
  <si>
    <t>47</t>
  </si>
  <si>
    <t>13010714</t>
  </si>
  <si>
    <t>ocel profilová IPN 120 jakost 11 375</t>
  </si>
  <si>
    <t>481609553</t>
  </si>
  <si>
    <t>P</t>
  </si>
  <si>
    <t>Poznámka k položce:_x000d_
Hmotnost: 11,10 kg/m</t>
  </si>
  <si>
    <t>0,399*1,08</t>
  </si>
  <si>
    <t>48</t>
  </si>
  <si>
    <t>342244211</t>
  </si>
  <si>
    <t>Příčka z cihel broušených na tenkovrstvou maltu tloušťky 115 mm</t>
  </si>
  <si>
    <t>440978094</t>
  </si>
  <si>
    <t>Příčky jednoduché z cihel děrovaných broušených, na tenkovrstvou maltu, pevnost cihel do P15, tl. příčky 115 mm</t>
  </si>
  <si>
    <t>(2,30+1,20)*3,66</t>
  </si>
  <si>
    <t>-0,80*1,97</t>
  </si>
  <si>
    <t>"pod schodištěm" 15,00</t>
  </si>
  <si>
    <t>49</t>
  </si>
  <si>
    <t>342244221</t>
  </si>
  <si>
    <t>Příčka z cihel broušených na tenkovrstvou maltu tloušťky 140 mm</t>
  </si>
  <si>
    <t>2045603964</t>
  </si>
  <si>
    <t>Příčky jednoduché z cihel děrovaných broušených, na tenkovrstvou maltu, pevnost cihel do P15, tl. příčky 140 mm</t>
  </si>
  <si>
    <t>5,42*3,50</t>
  </si>
  <si>
    <t>-0,80*1,97*2</t>
  </si>
  <si>
    <t>50</t>
  </si>
  <si>
    <t>311271126</t>
  </si>
  <si>
    <t>Zdivo z cihel betonových 290x140x65 mm na maltu M10</t>
  </si>
  <si>
    <t>-797254358</t>
  </si>
  <si>
    <t>Zdivo z cihel betonových s plně promaltovanými styčnými sparami, rozměr 290x140x65 mm, na cementovou maltu M10</t>
  </si>
  <si>
    <t>"meziokenní pilířky" 0,65*0,75*2</t>
  </si>
  <si>
    <t>51</t>
  </si>
  <si>
    <t>317234410</t>
  </si>
  <si>
    <t>Vyzdívka mezi nosníky z cihel pálených na MC</t>
  </si>
  <si>
    <t>-1819301331</t>
  </si>
  <si>
    <t>Vyzdívka mezi nosníky cihlami pálenými na maltu cementovou</t>
  </si>
  <si>
    <t>52</t>
  </si>
  <si>
    <t>317231629</t>
  </si>
  <si>
    <t>Zdivo klenbových pásů z cihel plných dl 290 mm pevnosti P 20 na MVC 15</t>
  </si>
  <si>
    <t>164311552</t>
  </si>
  <si>
    <t>Klenbové pásy z cihel pálených na připravenou skruž při jakékoliv vzdálenosti podpěr plných dl. 290 mm P 20 až P 25, na maltu MC-15</t>
  </si>
  <si>
    <t>"okna" 0,80</t>
  </si>
  <si>
    <t>"okna" 0,70</t>
  </si>
  <si>
    <t>53</t>
  </si>
  <si>
    <t>317323511</t>
  </si>
  <si>
    <t>Klenbové pásy ze ŽB tř. C 20/25</t>
  </si>
  <si>
    <t>-1332919109</t>
  </si>
  <si>
    <t>Klenbové pásy z betonu železového (bez výztuže) tř. C 20/25</t>
  </si>
  <si>
    <t>"m.č.1.05" 5,00*0,33*0,30</t>
  </si>
  <si>
    <t>54</t>
  </si>
  <si>
    <t>317351101</t>
  </si>
  <si>
    <t>Zřízení bednění v do 4 m klenbových pásů válcových</t>
  </si>
  <si>
    <t>-998231957</t>
  </si>
  <si>
    <t>Bednění klenbových pásů, říms nebo překladů klenbových pásů válcových včetně podpěrné konstrukce do výše 4 m zřízení</t>
  </si>
  <si>
    <t>zděné klenby</t>
  </si>
  <si>
    <t>"okna" 4,00</t>
  </si>
  <si>
    <t>"okna" 3,20</t>
  </si>
  <si>
    <t>betonové klenby</t>
  </si>
  <si>
    <t>"m.č.1.05" 5,00*(0,30*2+0,33)</t>
  </si>
  <si>
    <t>55</t>
  </si>
  <si>
    <t>317351102</t>
  </si>
  <si>
    <t>Odstranění bednění v do 4 m klenbových pásů válcových</t>
  </si>
  <si>
    <t>-1505918195</t>
  </si>
  <si>
    <t>Bednění klenbových pásů, říms nebo překladů klenbových pásů válcových včetně podpěrné konstrukce do výše 4 m odstranění</t>
  </si>
  <si>
    <t>56</t>
  </si>
  <si>
    <t>317361821</t>
  </si>
  <si>
    <t>Výztuž překladů a říms z betonářské oceli 10 505</t>
  </si>
  <si>
    <t>-1430823146</t>
  </si>
  <si>
    <t>Výztuž překladů, říms, žlabů, žlabových říms, klenbových pásů z betonářské oceli 10 505 (R) nebo BSt 500</t>
  </si>
  <si>
    <t>57</t>
  </si>
  <si>
    <t>310238211</t>
  </si>
  <si>
    <t>Zazdívka otvorů pl do 1 m2 ve zdivu nadzákladovém cihlami pálenými na MVC</t>
  </si>
  <si>
    <t>-1325774138</t>
  </si>
  <si>
    <t>Zazdívka otvorů ve zdivu nadzákladovém cihlami pálenými plochy přes 0,25 m2 do 1 m2 na maltu vápenocementovou</t>
  </si>
  <si>
    <t>"1.NP" 1,50</t>
  </si>
  <si>
    <t>58</t>
  </si>
  <si>
    <t>310239211</t>
  </si>
  <si>
    <t>Zazdívka otvorů pl do 4 m2 ve zdivu nadzákladovém cihlami pálenými na MVC</t>
  </si>
  <si>
    <t>-890605436</t>
  </si>
  <si>
    <t>Zazdívka otvorů ve zdivu nadzákladovém cihlami pálenými plochy přes 1 m2 do 4 m2 na maltu vápenocementovou</t>
  </si>
  <si>
    <t>"1.NP" 5,20</t>
  </si>
  <si>
    <t>"2.NP" 1,00*3,20*0,20 +1,00*2,20*0,40</t>
  </si>
  <si>
    <t>59</t>
  </si>
  <si>
    <t>330321411</t>
  </si>
  <si>
    <t>Sloupy nebo pilíře z betonu pohledového tř. C 20/25 bez výztuže</t>
  </si>
  <si>
    <t>361918450</t>
  </si>
  <si>
    <t>Sloupy, pilíře, táhla, rámové stojky, vzpěry z betonu železového (bez výztuže) pohledového bez zvláštních nároků na vliv prostředí tř. C 20/25</t>
  </si>
  <si>
    <t>"SL4" 3,51*3,14*0,125*0,125</t>
  </si>
  <si>
    <t>60</t>
  </si>
  <si>
    <t>332352103</t>
  </si>
  <si>
    <t>Zřízení bednění z papírových trubic svislých nebo šikmých sloupů kruhového průřezu průměru do 250 mm</t>
  </si>
  <si>
    <t>1121851572</t>
  </si>
  <si>
    <t>Bednění z papírových trubic sloupů z pohledového betonu svislých nebo šikmých kruhového průřezu, výšky do 4 m zřízení, průměru přes 200 do 250 mm</t>
  </si>
  <si>
    <t>"SL4" 3,51</t>
  </si>
  <si>
    <t>61</t>
  </si>
  <si>
    <t>332352191</t>
  </si>
  <si>
    <t>Odstranění bednění z papírových trubic svislých, šikmých sloupů kruhového průřezu průměru do 600 mm</t>
  </si>
  <si>
    <t>-617239664</t>
  </si>
  <si>
    <t>Bednění z papírových trubic sloupů z pohledového betonu svislých nebo šikmých kruhového průřezu, výšky do 4 m odstranění, průměru do 600 mm</t>
  </si>
  <si>
    <t>62</t>
  </si>
  <si>
    <t>332361821</t>
  </si>
  <si>
    <t>Výztuž sloupů oblých betonářskou ocelí 10 505</t>
  </si>
  <si>
    <t>1025588004</t>
  </si>
  <si>
    <t>Výztuž sloupů, pilířů, rámových stojek, táhel nebo vzpěr oblých svislých nebo šikmých (odkloněných) z betonářské oceli 10 505 (R) nebo BSt 500</t>
  </si>
  <si>
    <t>"dle výkresu D.1.2.XX" (1,42+19,287+6,715)*0,001</t>
  </si>
  <si>
    <t>63</t>
  </si>
  <si>
    <t>342241162</t>
  </si>
  <si>
    <t>Příčky z cihel plných dl 290 mm pevnosti P 15 na MC tl 140 mm</t>
  </si>
  <si>
    <t>-1381077123</t>
  </si>
  <si>
    <t>Příčky nebo přizdívky jednoduché z cihel nebo příčkovek pálených na maltu MVC nebo MC plných P7,5 až P15 dl. 290 mm (290x140x65 mm), tl. o tl. 140 mm</t>
  </si>
  <si>
    <t>"2.NP" 3,70*3,60</t>
  </si>
  <si>
    <t>64</t>
  </si>
  <si>
    <t>340239212</t>
  </si>
  <si>
    <t>Zazdívka otvorů v příčkách nebo stěnách plochy do 4 m2 cihlami plnými tl přes 100 mm</t>
  </si>
  <si>
    <t>1681254323</t>
  </si>
  <si>
    <t>Zazdívka otvorů v příčkách nebo stěnách cihlami plnými pálenými plochy přes 1 m2 do 4 m2, tloušťky přes 100 mm</t>
  </si>
  <si>
    <t>"2.NP" 1,20*2,20</t>
  </si>
  <si>
    <t>65</t>
  </si>
  <si>
    <t>349231811</t>
  </si>
  <si>
    <t>Přizdívka ostění s ozubem z cihel tl do 150 mm</t>
  </si>
  <si>
    <t>-1790974586</t>
  </si>
  <si>
    <t>Přizdívka z cihel ostění s ozubem ve vybouraných otvorech, s vysekáním kapes pro zavázaní přes 80 do 150 mm</t>
  </si>
  <si>
    <t>"1.NP" 45,00</t>
  </si>
  <si>
    <t>"2.NP" 42,00</t>
  </si>
  <si>
    <t>66</t>
  </si>
  <si>
    <t>349231821</t>
  </si>
  <si>
    <t>Přizdívka ostění s ozubem z cihel tl do 300 mm</t>
  </si>
  <si>
    <t>1888940396</t>
  </si>
  <si>
    <t>Přizdívka z cihel ostění s ozubem ve vybouraných otvorech, s vysekáním kapes pro zavázaní přes 150 do 300 mm</t>
  </si>
  <si>
    <t>"1.NP" 15,00</t>
  </si>
  <si>
    <t>"2.NP" 12,00</t>
  </si>
  <si>
    <t>Vodorovné konstrukce</t>
  </si>
  <si>
    <t>67</t>
  </si>
  <si>
    <t>411321515</t>
  </si>
  <si>
    <t>Stropy deskové ze ŽB tř. C 20/25</t>
  </si>
  <si>
    <t>211985489</t>
  </si>
  <si>
    <t>Stropy z betonu železového (bez výztuže) stropů deskových, plochých střech, desek balkonových, desek hřibových stropů včetně hlavic hřibových sloupů tř. C 20/25</t>
  </si>
  <si>
    <t>nad 1.NP - m.č.1.01</t>
  </si>
  <si>
    <t>(4,00*4,60+0,40*0,15*20)*0,18</t>
  </si>
  <si>
    <t>nad 1.NP</t>
  </si>
  <si>
    <t>(8,85*8,60+7,50*3,50-2,58*4,05+0,30*0,15*9)*0,18</t>
  </si>
  <si>
    <t>nad 2.NP</t>
  </si>
  <si>
    <t>68</t>
  </si>
  <si>
    <t>411351011</t>
  </si>
  <si>
    <t>Zřízení bednění stropů deskových tl do 25 cm bez podpěrné kce</t>
  </si>
  <si>
    <t>1654107138</t>
  </si>
  <si>
    <t>Bednění stropních konstrukcí - bez podpěrné konstrukce desek tloušťky stropní desky přes 5 do 25 cm zřízení</t>
  </si>
  <si>
    <t>4,00*4,60</t>
  </si>
  <si>
    <t>8,28*8,05+7,10*1,20-2,58*4,05</t>
  </si>
  <si>
    <t>"boky" 45,70*0,18</t>
  </si>
  <si>
    <t>69</t>
  </si>
  <si>
    <t>411351012</t>
  </si>
  <si>
    <t>Odstranění bednění stropů deskových tl do 25 cm bez podpěrné kce</t>
  </si>
  <si>
    <t>1111499760</t>
  </si>
  <si>
    <t>Bednění stropních konstrukcí - bez podpěrné konstrukce desek tloušťky stropní desky přes 5 do 25 cm odstranění</t>
  </si>
  <si>
    <t>70</t>
  </si>
  <si>
    <t>411354313</t>
  </si>
  <si>
    <t>Zřízení podpěrné konstrukce stropů výšky do 4 m tl do 25 cm</t>
  </si>
  <si>
    <t>-990074877</t>
  </si>
  <si>
    <t>Podpěrná konstrukce stropů - desek, kleneb a skořepin výška podepření do 4 m tloušťka stropu přes 15 do 25 cm zřízení</t>
  </si>
  <si>
    <t>71</t>
  </si>
  <si>
    <t>411354314</t>
  </si>
  <si>
    <t>Odstranění podpěrné konstrukce stropů výšky do 4 m tl do 25 cm</t>
  </si>
  <si>
    <t>-2018118453</t>
  </si>
  <si>
    <t>Podpěrná konstrukce stropů - desek, kleneb a skořepin výška podepření do 4 m tloušťka stropu přes 15 do 25 cm odstranění</t>
  </si>
  <si>
    <t>72</t>
  </si>
  <si>
    <t>411361821</t>
  </si>
  <si>
    <t>Výztuž stropů betonářskou ocelí 10 505</t>
  </si>
  <si>
    <t>-1664467759</t>
  </si>
  <si>
    <t>Výztuž stropů prostě uložených, vetknutých, spojitých, deskových, trámových (žebrových, kazetových), s keramickými a jinými vložkami, konsolových nebo balkonových, hřibových včetně hlavic hřibových sloupů, plochých střech a pro zavěšení železobetonových podhledů z betonářské oceli 10 505 (R) nebo BSt 500</t>
  </si>
  <si>
    <t>"dle výkresu D.1.2.XX" (88,498+122,536)*0,001</t>
  </si>
  <si>
    <t>"dle výkresu D.1.2.XX" (26,511+1123,027+473,831+180,637)*0,001</t>
  </si>
  <si>
    <t>"dle výkresu D.1.2.XX" (65,487+1023,376+428,982+122,45)*0,001</t>
  </si>
  <si>
    <t>73</t>
  </si>
  <si>
    <t>413321515</t>
  </si>
  <si>
    <t>Nosníky ze ŽB tř. C 20/25</t>
  </si>
  <si>
    <t>1214096054</t>
  </si>
  <si>
    <t>Nosníky z betonu železového (bez výztuže) včetně stěnových i jeřábových drah, volných trámů, průvlaků, rámových příčlí, ztužidel, konzol, vodorovných táhel apod., tyčových konstrukcí tř. C 20/25</t>
  </si>
  <si>
    <t>"Př1.1" 3,25*0,285*0,305</t>
  </si>
  <si>
    <t>"Př1.2" 4,975*0,25*0,41</t>
  </si>
  <si>
    <t>"Př1.3" 3,05*0,285*0,41</t>
  </si>
  <si>
    <t>"Př1.4" 2,655*0,185*0,02</t>
  </si>
  <si>
    <t>"Př1.5" 4,75*0,25*0,15</t>
  </si>
  <si>
    <t>"Př1.6" 2,415*0,185*0,15</t>
  </si>
  <si>
    <t>"Př1.7" 2,10*0,25*0,15</t>
  </si>
  <si>
    <t>"Vě1.1" 10,365*0,285*0,41</t>
  </si>
  <si>
    <t>"Vě1.2" 3,815*0,25*0,41</t>
  </si>
  <si>
    <t>"Vě1.3" 5,295*0,285*0,33</t>
  </si>
  <si>
    <t>"Vě1.4" 8,405*0,25*0,15</t>
  </si>
  <si>
    <t>"Vě1.5" 12,25*0,185*0,15</t>
  </si>
  <si>
    <t>"Vě1.6" 6,25*0,285*0,15</t>
  </si>
  <si>
    <t>"Př2.1" 24,90*0,25*0,12</t>
  </si>
  <si>
    <t>"Př2.2" 1,70*0,25*0,02</t>
  </si>
  <si>
    <t>"Př2.3" 3,00*0,185*0,12</t>
  </si>
  <si>
    <t>"Př2.4" 9,53*0,25*0,12</t>
  </si>
  <si>
    <t>"Vě2.2" 5,05*0,25*0,30</t>
  </si>
  <si>
    <t>"Vě2.4" 9,15*0,185*0,12</t>
  </si>
  <si>
    <t>74</t>
  </si>
  <si>
    <t>413351111</t>
  </si>
  <si>
    <t>Zřízení bednění nosníků a průvlaků bez podpěrné kce výšky do 100 cm</t>
  </si>
  <si>
    <t>934498734</t>
  </si>
  <si>
    <t>Bednění nosníků a průvlaků - bez podpěrné konstrukce výška nosníku po spodní líc stropní desky do 100 cm zřízení</t>
  </si>
  <si>
    <t>"Př1.1" 3,25*2*0,305</t>
  </si>
  <si>
    <t>"Př1.2" 4,975*2*0,41</t>
  </si>
  <si>
    <t>"Př1.3" 3,05*2*0,41</t>
  </si>
  <si>
    <t>"Př1.4" 2,655*2*0,02</t>
  </si>
  <si>
    <t>"Př1.5" 4,75*2*0,15</t>
  </si>
  <si>
    <t>"Př1.6" 2,415*2*0,15</t>
  </si>
  <si>
    <t>"Př1.7" 2,10*2*0,15</t>
  </si>
  <si>
    <t>"Vě1.1" 10,365*2*0,41</t>
  </si>
  <si>
    <t>"Vě1.2" 3,815*2*0,41</t>
  </si>
  <si>
    <t>"Vě1.3" 5,295*2*0,33</t>
  </si>
  <si>
    <t>"Vě1.4" 8,405*2*0,15</t>
  </si>
  <si>
    <t>"Vě1.5" 12,25*2*0,15</t>
  </si>
  <si>
    <t>"Vě1.6" 6,25*2*0,15</t>
  </si>
  <si>
    <t>"zespoda" 8,00</t>
  </si>
  <si>
    <t>"Př2.1" 24,90*2*0,12</t>
  </si>
  <si>
    <t>"Př2.2" 1,70*2*0,02</t>
  </si>
  <si>
    <t>"Př2.3" 3,00*2*0,12</t>
  </si>
  <si>
    <t>"Př2.4" 9,53*2*0,12</t>
  </si>
  <si>
    <t>"Vě2.2" 5,05*2*0,30</t>
  </si>
  <si>
    <t>"Vě2.4" 9,15*2*0,12</t>
  </si>
  <si>
    <t>75</t>
  </si>
  <si>
    <t>413351112</t>
  </si>
  <si>
    <t>Odstranění bednění nosníků a průvlaků bez podpěrné kce výšky do 100 cm</t>
  </si>
  <si>
    <t>-648622896</t>
  </si>
  <si>
    <t>Bednění nosníků a průvlaků - bez podpěrné konstrukce výška nosníku po spodní líc stropní desky do 100 cm odstranění</t>
  </si>
  <si>
    <t>76</t>
  </si>
  <si>
    <t>413352111</t>
  </si>
  <si>
    <t>Zřízení podpěrné konstrukce nosníků výšky podepření do 4 m pro nosník výšky do 100 cm</t>
  </si>
  <si>
    <t>-1062073923</t>
  </si>
  <si>
    <t>Podpěrná konstrukce nosníků a průvlaků výšky podepření do 4 m výšky nosníku (po spodní hranu stropní desky) do 100 cm zřízení</t>
  </si>
  <si>
    <t>77</t>
  </si>
  <si>
    <t>413352112</t>
  </si>
  <si>
    <t>Odstranění podpěrné konstrukce nosníků výšky podepření do 4 m pro nosník výšky do 100 cm</t>
  </si>
  <si>
    <t>1068031488</t>
  </si>
  <si>
    <t>Podpěrná konstrukce nosníků a průvlaků výšky podepření do 4 m výšky nosníku (po spodní hranu stropní desky) do 100 cm odstranění</t>
  </si>
  <si>
    <t>78</t>
  </si>
  <si>
    <t>417321414</t>
  </si>
  <si>
    <t>Ztužující pásy a věnce ze ŽB tř. C 20/25</t>
  </si>
  <si>
    <t>-471255003</t>
  </si>
  <si>
    <t>Ztužující pásy a věnce z betonu železového (bez výztuže) tř. C 20/25</t>
  </si>
  <si>
    <t>48,00*0,25*0,25</t>
  </si>
  <si>
    <t>79</t>
  </si>
  <si>
    <t>417351115</t>
  </si>
  <si>
    <t>Zřízení bednění ztužujících věnců</t>
  </si>
  <si>
    <t>965197379</t>
  </si>
  <si>
    <t>Bednění bočnic ztužujících pásů a věnců včetně vzpěr zřízení</t>
  </si>
  <si>
    <t>48,00*2*0,25</t>
  </si>
  <si>
    <t>80</t>
  </si>
  <si>
    <t>417351116</t>
  </si>
  <si>
    <t>Odstranění bednění ztužujících věnců</t>
  </si>
  <si>
    <t>-2101591752</t>
  </si>
  <si>
    <t>Bednění bočnic ztužujících pásů a věnců včetně vzpěr odstranění</t>
  </si>
  <si>
    <t>81</t>
  </si>
  <si>
    <t>417361821</t>
  </si>
  <si>
    <t>Výztuž ztužujících pásů a věnců betonářskou ocelí 10 505</t>
  </si>
  <si>
    <t>-30802239</t>
  </si>
  <si>
    <t>Výztuž ztužujících pásů a věnců z betonářské oceli 10 505 (R) nebo BSt 500</t>
  </si>
  <si>
    <t>82</t>
  </si>
  <si>
    <t>430321515</t>
  </si>
  <si>
    <t>Schodišťová konstrukce a rampa ze ŽB tř. C 20/25</t>
  </si>
  <si>
    <t>1044621666</t>
  </si>
  <si>
    <t>Schodišťové konstrukce a rampy z betonu železového (bez výztuže) stupně, schodnice, ramena, podesty s nosníky tř. C 20/25</t>
  </si>
  <si>
    <t>(13,50)*0,15</t>
  </si>
  <si>
    <t>1,29*0,30*0,30</t>
  </si>
  <si>
    <t>(1,29*21)*0,30*0,17/2 +1,29*0,30*0,15</t>
  </si>
  <si>
    <t>(16,00)*0,15</t>
  </si>
  <si>
    <t>2,58*0,625*0,15</t>
  </si>
  <si>
    <t>(1,29*19)*0,30*0,18/2</t>
  </si>
  <si>
    <t>83</t>
  </si>
  <si>
    <t>430361821</t>
  </si>
  <si>
    <t>Výztuž schodišťové konstrukce a rampy betonářskou ocelí 10 505</t>
  </si>
  <si>
    <t>-538407460</t>
  </si>
  <si>
    <t>Výztuž schodišťových konstrukcí a ramp stupňů, schodnic, ramen, podest s nosníky z betonářské oceli 10 505 (R) nebo BSt 500</t>
  </si>
  <si>
    <t>"dle výkresu D.1.2.XX" (18,719+97,138)*0,001</t>
  </si>
  <si>
    <t>"dle výkresu D.1.2.XX" (177,264+79,142)*0,001</t>
  </si>
  <si>
    <t>84</t>
  </si>
  <si>
    <t>431351121</t>
  </si>
  <si>
    <t>Zřízení bednění podest schodišť a ramp přímočarých v do 4 m</t>
  </si>
  <si>
    <t>-1238751721</t>
  </si>
  <si>
    <t>Bednění podest, podstupňových desek a ramp včetně podpěrné konstrukce výšky do 4 m půdorysně přímočarých zřízení</t>
  </si>
  <si>
    <t>"1.NP" 35,00</t>
  </si>
  <si>
    <t>"1.NP" 40,00</t>
  </si>
  <si>
    <t>85</t>
  </si>
  <si>
    <t>431351122</t>
  </si>
  <si>
    <t>Odstranění bednění podest schodišť a ramp přímočarých v do 4 m</t>
  </si>
  <si>
    <t>277888903</t>
  </si>
  <si>
    <t>Bednění podest, podstupňových desek a ramp včetně podpěrné konstrukce výšky do 4 m půdorysně přímočarých odstranění</t>
  </si>
  <si>
    <t>86</t>
  </si>
  <si>
    <t>413231231</t>
  </si>
  <si>
    <t>Zazdívka zhlaví stropních trámů průřezu přes 40000 mm2</t>
  </si>
  <si>
    <t>694099661</t>
  </si>
  <si>
    <t>Zazdívka zhlaví stropních trámů nebo válcovaných nosníků pálenými cihlami trámů, průřezu přes 40000 mm2</t>
  </si>
  <si>
    <t>"trám 24/22cm-po vybourání schodiště" 8</t>
  </si>
  <si>
    <t xml:space="preserve">"trám 24/22cm-výměna"   12  "bude upřesněno dle skutečnosti</t>
  </si>
  <si>
    <t>87</t>
  </si>
  <si>
    <t>413941121</t>
  </si>
  <si>
    <t>Osazování ocelových válcovaných nosníků stropů I, IE, U, UE nebo L do č.12</t>
  </si>
  <si>
    <t>-2048106124</t>
  </si>
  <si>
    <t>Osazování ocelových válcovaných nosníků ve stropech I nebo IE nebo U nebo UE nebo L do č.12 nebo výšky do 120 mm</t>
  </si>
  <si>
    <t>HEB12-strop nad m.č.1.06-10</t>
  </si>
  <si>
    <t>6,20*13*27,40*0,001</t>
  </si>
  <si>
    <t>88</t>
  </si>
  <si>
    <t>13010972</t>
  </si>
  <si>
    <t>ocel profilová HE-B 120 jakost 11 375</t>
  </si>
  <si>
    <t>-1246614553</t>
  </si>
  <si>
    <t>Poznámka k položce:_x000d_
Hmotnost: 27,40 kg/m</t>
  </si>
  <si>
    <t>2,208*1,08</t>
  </si>
  <si>
    <t>89</t>
  </si>
  <si>
    <t>413232211</t>
  </si>
  <si>
    <t>Zazdívka zhlaví válcovaných nosníků v do 150 mm</t>
  </si>
  <si>
    <t>536576640</t>
  </si>
  <si>
    <t>Zazdívka zhlaví stropních trámů nebo válcovaných nosníků pálenými cihlami válcovaných nosníků, výšky do 150 mm</t>
  </si>
  <si>
    <t>13*2</t>
  </si>
  <si>
    <t>Úprava povrchů vnitřních</t>
  </si>
  <si>
    <t>90</t>
  </si>
  <si>
    <t>612341121</t>
  </si>
  <si>
    <t>Sádrová nebo vápenosádrová omítka hladká jednovrstvá vnitřních stěn nanášená ručně</t>
  </si>
  <si>
    <t>-2108925751</t>
  </si>
  <si>
    <t>Omítka sádrová nebo vápenosádrová vnitřních ploch nanášená ručně jednovrstvá, tloušťky do 10 mm hladká svislých konstrukcí stěn</t>
  </si>
  <si>
    <t>m.č.1.11</t>
  </si>
  <si>
    <t>(7,40*2+6,00+5,60)*3,15</t>
  </si>
  <si>
    <t xml:space="preserve">-1,00*2,70   -0,80*2,70   -0,80*1,97</t>
  </si>
  <si>
    <t xml:space="preserve">-2,20*2,54   -2,50*3,15   -1,40*2,34</t>
  </si>
  <si>
    <t>-2,73*2,28</t>
  </si>
  <si>
    <t>"ostění" 5,00</t>
  </si>
  <si>
    <t>m.č.1.17,18</t>
  </si>
  <si>
    <t>(25,00)</t>
  </si>
  <si>
    <t>m.č.2.21, 2.34</t>
  </si>
  <si>
    <t>(7,50+7,60+7,40)*2,80</t>
  </si>
  <si>
    <t xml:space="preserve">-0,90*1,97   -1,70*2,75   -0,80*2,10</t>
  </si>
  <si>
    <t>-2,58*2,80</t>
  </si>
  <si>
    <t>"ostění" 2,00</t>
  </si>
  <si>
    <t>m.č.2.23,25,28</t>
  </si>
  <si>
    <t>(3,82*2+4,34*2+4,22+0,50+3,70*2+3,71)*2,80</t>
  </si>
  <si>
    <t xml:space="preserve">-1,23*2,75*10   -0,70*1,97   -0,90*1,97</t>
  </si>
  <si>
    <t>"ostění" 17,00</t>
  </si>
  <si>
    <t>(115,00)</t>
  </si>
  <si>
    <t>91</t>
  </si>
  <si>
    <t>612131100</t>
  </si>
  <si>
    <t>Vápenný postřik vnitřních stěn nanášený ručně</t>
  </si>
  <si>
    <t>811814931</t>
  </si>
  <si>
    <t>Podkladní a spojovací vrstva vnitřních omítaných ploch vápenný postřik nanášený ručně celoplošně stěn</t>
  </si>
  <si>
    <t>92</t>
  </si>
  <si>
    <t>611341121</t>
  </si>
  <si>
    <t>Sádrová nebo vápenosádrová omítka hladká jednovrstvá vnitřních stropů rovných nanášená ručně</t>
  </si>
  <si>
    <t>-371507514</t>
  </si>
  <si>
    <t>Omítka sádrová nebo vápenosádrová vnitřních ploch nanášená ručně jednovrstvá, tloušťky do 10 mm hladká vodorovných konstrukcí stropů rovných</t>
  </si>
  <si>
    <t>"m.č.1.17,18" 11,00</t>
  </si>
  <si>
    <t>"m.č.2.34" 17,00</t>
  </si>
  <si>
    <t>93</t>
  </si>
  <si>
    <t>611131100</t>
  </si>
  <si>
    <t>Vápenný postřik vnitřních stropů nanášený ručně</t>
  </si>
  <si>
    <t>-1527190613</t>
  </si>
  <si>
    <t>Podkladní a spojovací vrstva vnitřních omítaných ploch vápenný postřik nanášený ručně celoplošně stropů</t>
  </si>
  <si>
    <t>94</t>
  </si>
  <si>
    <t>622211031</t>
  </si>
  <si>
    <t>Montáž kontaktního zateplení vnějších stěn z polystyrénových desek tl do 160 mm</t>
  </si>
  <si>
    <t>-1101138021</t>
  </si>
  <si>
    <t>Montáž kontaktního zateplení z polystyrenových desek nebo z kombinovaných desek na vnější stěny, tloušťky desek přes 120 do 160 mm</t>
  </si>
  <si>
    <t>m.č.1.05</t>
  </si>
  <si>
    <t>1,20*3,50</t>
  </si>
  <si>
    <t>m.č.2.01-04</t>
  </si>
  <si>
    <t>14,60*3,60</t>
  </si>
  <si>
    <t>-1,15*1,97*4</t>
  </si>
  <si>
    <t>m.č.2.05</t>
  </si>
  <si>
    <t>2,70*3,60</t>
  </si>
  <si>
    <t xml:space="preserve">-1,00*0,70   -0,80*1,97</t>
  </si>
  <si>
    <t>m.č.2.19</t>
  </si>
  <si>
    <t>5,70*3,60</t>
  </si>
  <si>
    <t>-1,00*1,77*2</t>
  </si>
  <si>
    <t>m.č.2.21</t>
  </si>
  <si>
    <t>7,05*3,60</t>
  </si>
  <si>
    <t>-0,90*2,65</t>
  </si>
  <si>
    <t>95</t>
  </si>
  <si>
    <t>XLA.100149251</t>
  </si>
  <si>
    <t>tepelněizolační desky multipor tl.150mm</t>
  </si>
  <si>
    <t>-968910332</t>
  </si>
  <si>
    <t>95,117*1,02</t>
  </si>
  <si>
    <t>96</t>
  </si>
  <si>
    <t>622221031</t>
  </si>
  <si>
    <t>Montáž kontaktního zateplení vnějších stěn z minerální vlny s podélnou orientací vláken tl do 160 mm</t>
  </si>
  <si>
    <t>1356368749</t>
  </si>
  <si>
    <t>Montáž kontaktního zateplení z desek z minerální vlny s podélnou orientací vláken na vnější stěny, tloušťky desek přes 120 do 160 mm</t>
  </si>
  <si>
    <t>"3.NP" 70,00*1,00</t>
  </si>
  <si>
    <t>97</t>
  </si>
  <si>
    <t>63151538</t>
  </si>
  <si>
    <t>deska tepelně izolační minerální kontaktních fasád podélné vlákno λ=0,036-0,037 tl 160mm</t>
  </si>
  <si>
    <t>-424900759</t>
  </si>
  <si>
    <t>70,00*1,02</t>
  </si>
  <si>
    <t>98</t>
  </si>
  <si>
    <t>621221021</t>
  </si>
  <si>
    <t>Montáž kontaktního zateplení vnějších podhledů z minerální vlny s podélnou orientací tl do 120 mm</t>
  </si>
  <si>
    <t>-1186130026</t>
  </si>
  <si>
    <t>Montáž kontaktního zateplení z desek z minerální vlny s podélnou orientací vláken na vnější podhledy, tloušťky desek přes 80 do 120 mm</t>
  </si>
  <si>
    <t>"m.č.1.16" 8,20</t>
  </si>
  <si>
    <t>99</t>
  </si>
  <si>
    <t>622221211.R</t>
  </si>
  <si>
    <t>Montáž druhé vrstvy kontaktního zateplení na podhledy, z desek z minerální vlny, celkové tloušťky izolace přes 200 do 240 mm</t>
  </si>
  <si>
    <t>2030123420</t>
  </si>
  <si>
    <t>100</t>
  </si>
  <si>
    <t>63148155</t>
  </si>
  <si>
    <t>deska tepelně izolační minerální univerzální λ=0,033-0,035 tl 120mm</t>
  </si>
  <si>
    <t>992614084</t>
  </si>
  <si>
    <t>8,20*2*1,02</t>
  </si>
  <si>
    <t>101</t>
  </si>
  <si>
    <t>621211021</t>
  </si>
  <si>
    <t>Montáž kontaktního zateplení vnějších podhledů z polystyrénových desek tl do 120 mm</t>
  </si>
  <si>
    <t>1259746814</t>
  </si>
  <si>
    <t>Montáž kontaktního zateplení z polystyrenových desek nebo z kombinovaných desek na vnější podhledy, tloušťky desek přes 80 do 120 mm</t>
  </si>
  <si>
    <t>"suterén-chodba š.95cm (pod m.č.1.01)" 20,00</t>
  </si>
  <si>
    <t>102</t>
  </si>
  <si>
    <t>28376423</t>
  </si>
  <si>
    <t>deska z polystyrénu XPS, hrana polodrážková a hladký povrch tl 120mm</t>
  </si>
  <si>
    <t>1115891635</t>
  </si>
  <si>
    <t>20,00*1,02</t>
  </si>
  <si>
    <t>103</t>
  </si>
  <si>
    <t>622321121</t>
  </si>
  <si>
    <t>Vápenocementová omítka hladká jednovrstvá vnějších stěn nanášená ručně</t>
  </si>
  <si>
    <t>944256982</t>
  </si>
  <si>
    <t>Omítka vápenocementová vnějších ploch nanášená ručně jednovrstvá, tloušťky do 15 mm hladká stěn</t>
  </si>
  <si>
    <t>přístavba (pod obklad)</t>
  </si>
  <si>
    <t>m.č.1.16</t>
  </si>
  <si>
    <t>(2,11+3,50)*2*2,75</t>
  </si>
  <si>
    <t>-3,05*2,75</t>
  </si>
  <si>
    <t>"ostění" 2,50</t>
  </si>
  <si>
    <t>Úprava povrchů vnějších</t>
  </si>
  <si>
    <t>104</t>
  </si>
  <si>
    <t>625141001.10</t>
  </si>
  <si>
    <t>Obklad venkovní betonové konstrukce deskami XPS tl. 100 mm (dodávka+montáž)</t>
  </si>
  <si>
    <t>589290033</t>
  </si>
  <si>
    <t>Podkladní vrstva vnějších omítaných betonových konstrukcí prováděná z desek XPS vkládaných do bednění současně s betonováním, celkové tl. 100 mm (dodávka+montáž)</t>
  </si>
  <si>
    <t>"1.NP-meziokenní pilířky" 0,65*0,75*2</t>
  </si>
  <si>
    <t>105</t>
  </si>
  <si>
    <t>625141001.20</t>
  </si>
  <si>
    <t>Obklad venkovní betonové konstrukce deskami XPS tl. 200 mm (dodávka+montáž)</t>
  </si>
  <si>
    <t>-452531247</t>
  </si>
  <si>
    <t>"1.NP" 33,00</t>
  </si>
  <si>
    <t>106</t>
  </si>
  <si>
    <t>622811002</t>
  </si>
  <si>
    <t>Tepelně izolační jednovrstvá omítka vnějších stěn tloušťky do 30 mm</t>
  </si>
  <si>
    <t>-280622492</t>
  </si>
  <si>
    <t>Omítka tepelně izolační vnějších ploch stěn prováděná ručně v 1 vrstvě, tloušťky přes 20 do 30 mm</t>
  </si>
  <si>
    <t>přístavba - S01</t>
  </si>
  <si>
    <t>(3,10+1,20+8,03+9,25+11,80)*6,40</t>
  </si>
  <si>
    <t>"výplně otvorů" -75,00</t>
  </si>
  <si>
    <t>"ostění" 29,00</t>
  </si>
  <si>
    <t>107</t>
  </si>
  <si>
    <t>622131101</t>
  </si>
  <si>
    <t>Cementový postřik vnějších stěn nanášený celoplošně ručně</t>
  </si>
  <si>
    <t>-1775893590</t>
  </si>
  <si>
    <t>Podkladní a spojovací vrstva vnějších omítaných ploch cementový postřik nanášený ručně celoplošně stěn</t>
  </si>
  <si>
    <t>167,632</t>
  </si>
  <si>
    <t>108</t>
  </si>
  <si>
    <t>622142001</t>
  </si>
  <si>
    <t>Potažení vnějších stěn sklovláknitým pletivem vtlačeným do tenkovrstvé hmoty</t>
  </si>
  <si>
    <t>392058492</t>
  </si>
  <si>
    <t>Potažení vnějších ploch pletivem v ploše nebo pruzích, na plném podkladu sklovláknitým vtlačením do tmelu stěn</t>
  </si>
  <si>
    <t>109</t>
  </si>
  <si>
    <t>622531021</t>
  </si>
  <si>
    <t>Tenkovrstvá silikonová zrnitá omítka tl. 2,0 mm včetně penetrace vnějších stěn</t>
  </si>
  <si>
    <t>326270722</t>
  </si>
  <si>
    <t>Omítka tenkovrstvá silikonová vnějších ploch probarvená, včetně penetrace podkladu zrnitá, tloušťky 2,0 mm stěn</t>
  </si>
  <si>
    <t>110</t>
  </si>
  <si>
    <t>622531021.R</t>
  </si>
  <si>
    <t>Tenkovrstvá silikonová zrnitá omítka tl. 2,0 mm včetně penetrace vnějších stěn - příplatek za provedení technikou kartáčování</t>
  </si>
  <si>
    <t>-436923938</t>
  </si>
  <si>
    <t>111</t>
  </si>
  <si>
    <t>783826615.R</t>
  </si>
  <si>
    <t>Ochranný nátěr omítek (dodávka+montáž)</t>
  </si>
  <si>
    <t>412043951</t>
  </si>
  <si>
    <t>112</t>
  </si>
  <si>
    <t>622211011</t>
  </si>
  <si>
    <t>Montáž kontaktního zateplení vnějších stěn z polystyrénových desek tl do 80 mm</t>
  </si>
  <si>
    <t>-275824008</t>
  </si>
  <si>
    <t>Montáž kontaktního zateplení z polystyrenových desek nebo z kombinovaných desek na vnější stěny, tloušťky desek přes 40 do 80 mm</t>
  </si>
  <si>
    <t>přístavba - SK01</t>
  </si>
  <si>
    <t>33,40*0,50</t>
  </si>
  <si>
    <t>113</t>
  </si>
  <si>
    <t>28376417</t>
  </si>
  <si>
    <t>deska z polystyrénu XPS, hrana polodrážková a hladký povrch tl 50mm</t>
  </si>
  <si>
    <t>-179525807</t>
  </si>
  <si>
    <t>16,70*1,02</t>
  </si>
  <si>
    <t>114</t>
  </si>
  <si>
    <t>8800238</t>
  </si>
  <si>
    <t>115</t>
  </si>
  <si>
    <t>1752745694</t>
  </si>
  <si>
    <t>116</t>
  </si>
  <si>
    <t>622221041</t>
  </si>
  <si>
    <t>Montáž kontaktního zateplení vnějších stěn z minerální vlny s podélnou orientací tl přes 160 mm</t>
  </si>
  <si>
    <t>-1244002221</t>
  </si>
  <si>
    <t>Montáž kontaktního zateplení z desek z minerální vlny s podélnou orientací vláken na vnější stěny, tloušťky desek přes 160 mm</t>
  </si>
  <si>
    <t>přístavba - S07, S08</t>
  </si>
  <si>
    <t>25,00</t>
  </si>
  <si>
    <t>117</t>
  </si>
  <si>
    <t>63151540</t>
  </si>
  <si>
    <t>deska tepelně izolační minerální kontaktních fasád podélné vlákno λ=0,036-0,037 tl 200mm</t>
  </si>
  <si>
    <t>-186265337</t>
  </si>
  <si>
    <t>25,00*1,02</t>
  </si>
  <si>
    <t>118</t>
  </si>
  <si>
    <t>-1601432774</t>
  </si>
  <si>
    <t>přístavba - S03, S04</t>
  </si>
  <si>
    <t>15,00</t>
  </si>
  <si>
    <t>119</t>
  </si>
  <si>
    <t>63151547</t>
  </si>
  <si>
    <t>deska tepelně izolační minerální kontaktních fasád podélné vlákno λ=0,036-0,037 tl 280mm</t>
  </si>
  <si>
    <t>1973549108</t>
  </si>
  <si>
    <t>15,00*1,02</t>
  </si>
  <si>
    <t>120</t>
  </si>
  <si>
    <t>942227112</t>
  </si>
  <si>
    <t>121</t>
  </si>
  <si>
    <t>798838618</t>
  </si>
  <si>
    <t>122</t>
  </si>
  <si>
    <t>1628852784</t>
  </si>
  <si>
    <t>123</t>
  </si>
  <si>
    <t>-285500430</t>
  </si>
  <si>
    <t>124</t>
  </si>
  <si>
    <t>-52339042</t>
  </si>
  <si>
    <t>125</t>
  </si>
  <si>
    <t>224511747</t>
  </si>
  <si>
    <t>126</t>
  </si>
  <si>
    <t>1182959045</t>
  </si>
  <si>
    <t>přístavba - S05</t>
  </si>
  <si>
    <t>3,30*0,60</t>
  </si>
  <si>
    <t>127</t>
  </si>
  <si>
    <t>63151542</t>
  </si>
  <si>
    <t>deska tepelně izolační minerální kontaktních fasád podélné vlákno λ=0,036-0,037 tl 240mm</t>
  </si>
  <si>
    <t>-1161599173</t>
  </si>
  <si>
    <t>1,98*1,02</t>
  </si>
  <si>
    <t>128</t>
  </si>
  <si>
    <t>-705191923</t>
  </si>
  <si>
    <t>129</t>
  </si>
  <si>
    <t>-87711108</t>
  </si>
  <si>
    <t>130</t>
  </si>
  <si>
    <t>1618348812</t>
  </si>
  <si>
    <t>131</t>
  </si>
  <si>
    <t>868241743</t>
  </si>
  <si>
    <t>132</t>
  </si>
  <si>
    <t>-1300344450</t>
  </si>
  <si>
    <t>133</t>
  </si>
  <si>
    <t>-524664542</t>
  </si>
  <si>
    <t>134</t>
  </si>
  <si>
    <t>345936152</t>
  </si>
  <si>
    <t>přístavba - S06</t>
  </si>
  <si>
    <t>2,60*0,60</t>
  </si>
  <si>
    <t>135</t>
  </si>
  <si>
    <t>1018422568</t>
  </si>
  <si>
    <t>1,56*1,02</t>
  </si>
  <si>
    <t>136</t>
  </si>
  <si>
    <t>62-01</t>
  </si>
  <si>
    <t>Římsy na fasádě přístavby (dodávka+montáž)</t>
  </si>
  <si>
    <t>-1264662652</t>
  </si>
  <si>
    <t>33,00*2</t>
  </si>
  <si>
    <t>137</t>
  </si>
  <si>
    <t>62-02</t>
  </si>
  <si>
    <t>Doplnění římsy na fasádě (dodávka+montáž)</t>
  </si>
  <si>
    <t>537944885</t>
  </si>
  <si>
    <t>130,00</t>
  </si>
  <si>
    <t>138</t>
  </si>
  <si>
    <t>62-03</t>
  </si>
  <si>
    <t>Doplnění šambrán okenních a dveřních otvorů (dodávka+montáž)</t>
  </si>
  <si>
    <t>608869676</t>
  </si>
  <si>
    <t>240,00</t>
  </si>
  <si>
    <t>Podlahy a podlahové konstrukce</t>
  </si>
  <si>
    <t>139</t>
  </si>
  <si>
    <t>631311115</t>
  </si>
  <si>
    <t>Mazanina tl do 80 mm z betonu prostého bez zvýšených nároků na prostředí tř. C 20/25</t>
  </si>
  <si>
    <t>-1826726612</t>
  </si>
  <si>
    <t>Mazanina z betonu prostého bez zvýšených nároků na prostředí tl. přes 50 do 80 mm tř. C 20/25</t>
  </si>
  <si>
    <t>podlaha P5</t>
  </si>
  <si>
    <t>"m.č.1.02,04,05" 26,00*0,08</t>
  </si>
  <si>
    <t>podlaha P6</t>
  </si>
  <si>
    <t>"m.č.1.01" 16,00*0,08</t>
  </si>
  <si>
    <t>zeď s bránou</t>
  </si>
  <si>
    <t>12,00*0,08</t>
  </si>
  <si>
    <t>140</t>
  </si>
  <si>
    <t>631319011</t>
  </si>
  <si>
    <t>Příplatek k mazanině tl do 80 mm za přehlazení povrchu</t>
  </si>
  <si>
    <t>-1350497780</t>
  </si>
  <si>
    <t>Příplatek k cenám mazanin za úpravu povrchu mazaniny přehlazením, mazanina tl. přes 50 do 80 mm</t>
  </si>
  <si>
    <t>141</t>
  </si>
  <si>
    <t>631319171</t>
  </si>
  <si>
    <t>Příplatek k mazanině tl do 80 mm za stržení povrchu spodní vrstvy před vložením výztuže</t>
  </si>
  <si>
    <t>-2059660250</t>
  </si>
  <si>
    <t>Příplatek k cenám mazanin za stržení povrchu spodní vrstvy mazaniny latí před vložením výztuže nebo pletiva pro tl. obou vrstev mazaniny přes 50 do 80 mm</t>
  </si>
  <si>
    <t>142</t>
  </si>
  <si>
    <t>631311116</t>
  </si>
  <si>
    <t>Mazanina tl do 80 mm z betonu prostého bez zvýšených nároků na prostředí tř. C 25/30</t>
  </si>
  <si>
    <t>1092344430</t>
  </si>
  <si>
    <t>Mazanina z betonu prostého bez zvýšených nároků na prostředí tl. přes 50 do 80 mm tř. C 25/30</t>
  </si>
  <si>
    <t>podlaha P17</t>
  </si>
  <si>
    <t>"m.č.2.05" 4,00*1,2*0,06</t>
  </si>
  <si>
    <t>143</t>
  </si>
  <si>
    <t>1400572717</t>
  </si>
  <si>
    <t>144</t>
  </si>
  <si>
    <t>-1340144804</t>
  </si>
  <si>
    <t>145</t>
  </si>
  <si>
    <t>631311125</t>
  </si>
  <si>
    <t>Mazanina tl do 120 mm z betonu prostého bez zvýšených nároků na prostředí tř. C 20/25</t>
  </si>
  <si>
    <t>1311628525</t>
  </si>
  <si>
    <t>Mazanina z betonu prostého bez zvýšených nároků na prostředí tl. přes 80 do 120 mm tř. C 20/25</t>
  </si>
  <si>
    <t>podlaha P3</t>
  </si>
  <si>
    <t>"m.č.1.05-10" 70,00*0,10</t>
  </si>
  <si>
    <t>146</t>
  </si>
  <si>
    <t>631319012</t>
  </si>
  <si>
    <t>Příplatek k mazanině tl do 120 mm za přehlazení povrchu</t>
  </si>
  <si>
    <t>-846746153</t>
  </si>
  <si>
    <t>Příplatek k cenám mazanin za úpravu povrchu mazaniny přehlazením, mazanina tl. přes 80 do 120 mm</t>
  </si>
  <si>
    <t>147</t>
  </si>
  <si>
    <t>631319173</t>
  </si>
  <si>
    <t>Příplatek k mazanině tl do 120 mm za stržení povrchu spodní vrstvy před vložením výztuže</t>
  </si>
  <si>
    <t>658115568</t>
  </si>
  <si>
    <t>Příplatek k cenám mazanin za stržení povrchu spodní vrstvy mazaniny latí před vložením výztuže nebo pletiva pro tl. obou vrstev mazaniny přes 80 do 120 mm</t>
  </si>
  <si>
    <t>148</t>
  </si>
  <si>
    <t>631311126</t>
  </si>
  <si>
    <t>Mazanina tl do 120 mm z betonu prostého bez zvýšených nároků na prostředí tř. C 25/30</t>
  </si>
  <si>
    <t>1788537300</t>
  </si>
  <si>
    <t>Mazanina z betonu prostého bez zvýšených nároků na prostředí tl. přes 80 do 120 mm tř. C 25/30</t>
  </si>
  <si>
    <t>podlaha P14</t>
  </si>
  <si>
    <t>"m.č.2.11-16" 16,00*1,2*0,10</t>
  </si>
  <si>
    <t>podlaha P15</t>
  </si>
  <si>
    <t>"m.č.2.17-19" 35,00*1,2*0,10</t>
  </si>
  <si>
    <t>podlaha P19</t>
  </si>
  <si>
    <t>"m.č.2.06-10" 57,00*1,2*0,10</t>
  </si>
  <si>
    <t>149</t>
  </si>
  <si>
    <t>549677169</t>
  </si>
  <si>
    <t>150</t>
  </si>
  <si>
    <t>2069855333</t>
  </si>
  <si>
    <t>151</t>
  </si>
  <si>
    <t>631311135</t>
  </si>
  <si>
    <t>Mazanina tl do 240 mm z betonu prostého bez zvýšených nároků na prostředí tř. C 20/25</t>
  </si>
  <si>
    <t>1942748793</t>
  </si>
  <si>
    <t>Mazanina z betonu prostého bez zvýšených nároků na prostředí tl. přes 120 do 240 mm tř. C 20/25</t>
  </si>
  <si>
    <t>základ.deska</t>
  </si>
  <si>
    <t>(9,06*8,82+1,70*3,00)*0,18</t>
  </si>
  <si>
    <t>podlaha P4</t>
  </si>
  <si>
    <t>"m.č.1.05" 19,00*0,18</t>
  </si>
  <si>
    <t>152</t>
  </si>
  <si>
    <t>631319013</t>
  </si>
  <si>
    <t>Příplatek k mazanině tl do 240 mm za přehlazení povrchu</t>
  </si>
  <si>
    <t>147943089</t>
  </si>
  <si>
    <t>Příplatek k cenám mazanin za úpravu povrchu mazaniny přehlazením, mazanina tl. přes 120 do 240 mm</t>
  </si>
  <si>
    <t>153</t>
  </si>
  <si>
    <t>631319175</t>
  </si>
  <si>
    <t>Příplatek k mazanině tl do 240 mm za stržení povrchu spodní vrstvy před vložením výztuže</t>
  </si>
  <si>
    <t>1132663769</t>
  </si>
  <si>
    <t>Příplatek k cenám mazanin za stržení povrchu spodní vrstvy mazaniny latí před vložením výztuže nebo pletiva pro tl. obou vrstev mazaniny přes 120 do 240 mm</t>
  </si>
  <si>
    <t>154</t>
  </si>
  <si>
    <t>631362021</t>
  </si>
  <si>
    <t>Výztuž mazanin svařovanými sítěmi Kari</t>
  </si>
  <si>
    <t>-1454597994</t>
  </si>
  <si>
    <t>Výztuž mazanin ze svařovaných sítí z drátů typu KARI</t>
  </si>
  <si>
    <t>síť 100/100/6mm</t>
  </si>
  <si>
    <t>(9,06*8,82+1,70*3,00)*1,2*4,44*0,001</t>
  </si>
  <si>
    <t>"m.č.1.05-10" 70,00*1,2*4,44*0,001</t>
  </si>
  <si>
    <t>"m.č.1.05" 19,00*1,2*4,44*0,001</t>
  </si>
  <si>
    <t>"m.č.1.02,04,05" 26,00*1,2*4,44*0,001</t>
  </si>
  <si>
    <t>"m.č.1.01" 16,00*1,2*4,44*0,001</t>
  </si>
  <si>
    <t>"m.č.2.11-16" 16,00*1,2*1,2*4,44*0,001</t>
  </si>
  <si>
    <t>"m.č.2.05" 4,00*1,2*1,2*4,44*0,001</t>
  </si>
  <si>
    <t>12,00*1,2*4,44*0,001</t>
  </si>
  <si>
    <t>155</t>
  </si>
  <si>
    <t>631341115</t>
  </si>
  <si>
    <t>Mazanina tl do 80 mm z betonu lehkého keramického LC 25/28</t>
  </si>
  <si>
    <t>-1504684224</t>
  </si>
  <si>
    <t>Mazanina z lehkého keramického betonu tl. přes 50 do 80 mm tř. LC 25/28</t>
  </si>
  <si>
    <t>podlaha P18</t>
  </si>
  <si>
    <t>"m.č.2.20" 11,00*0,11/2</t>
  </si>
  <si>
    <t>156</t>
  </si>
  <si>
    <t>631361821</t>
  </si>
  <si>
    <t>Výztuž mazanin betonářskou ocelí 10 505</t>
  </si>
  <si>
    <t>441524739</t>
  </si>
  <si>
    <t>Výztuž mazanin 10 505 (R) nebo BSt 500</t>
  </si>
  <si>
    <t>"m.č.2.11-16" 16,00*(1,50)*0,22*0,001</t>
  </si>
  <si>
    <t>"m.č.2.17-19" 35,00*(1,50)*0,22*0,001</t>
  </si>
  <si>
    <t>"m.č.2.05" 4,00*(1,50)*0,22*0,001</t>
  </si>
  <si>
    <t>"m.č.2.06-10" 57,00*(1,50)*0,22*0,001</t>
  </si>
  <si>
    <t>157</t>
  </si>
  <si>
    <t>977131110</t>
  </si>
  <si>
    <t>Vrty příklepovými vrtáky D do 16 mm do cihelného zdiva nebo prostého betonu</t>
  </si>
  <si>
    <t>-787111748</t>
  </si>
  <si>
    <t>Vrty příklepovými vrtáky do cihelného zdiva nebo prostého betonu průměru do 16 mm</t>
  </si>
  <si>
    <t>"m.č.2.11-16" 16,00*6*0,15</t>
  </si>
  <si>
    <t>"m.č.2.17-19" 35,00*6*0,15</t>
  </si>
  <si>
    <t>"m.č.2.05" 4,00*6*0,15</t>
  </si>
  <si>
    <t>"m.č.2.06-10" 57,00*6*0,15</t>
  </si>
  <si>
    <t>158</t>
  </si>
  <si>
    <t>632481213</t>
  </si>
  <si>
    <t>Separační vrstva z PE fólie</t>
  </si>
  <si>
    <t>298866749</t>
  </si>
  <si>
    <t>Separační vrstva k oddělení podlahových vrstev z polyetylénové fólie</t>
  </si>
  <si>
    <t>podlaha P1</t>
  </si>
  <si>
    <t>"m.č.1.11-15,18" 75,00</t>
  </si>
  <si>
    <t>podlaha P2</t>
  </si>
  <si>
    <t>"m.č.1.16" 9,00</t>
  </si>
  <si>
    <t>podlaha P8</t>
  </si>
  <si>
    <t>"m.č.2.31-33" 7,00</t>
  </si>
  <si>
    <t>podlaha P9</t>
  </si>
  <si>
    <t>"m.č.2.21" 24,00</t>
  </si>
  <si>
    <t>podlaha P10</t>
  </si>
  <si>
    <t>"m.č.2.23,25,28" 48,00</t>
  </si>
  <si>
    <t>podlaha P11</t>
  </si>
  <si>
    <t>"m.č.3.04" 15,00</t>
  </si>
  <si>
    <t>"m.č.1.05-10" 70,00</t>
  </si>
  <si>
    <t>"m.č.1.05" 19,00</t>
  </si>
  <si>
    <t>"m.č.1.02,04,05" 26,00</t>
  </si>
  <si>
    <t>"m.č.1.01" 16,00</t>
  </si>
  <si>
    <t>podlaha P16</t>
  </si>
  <si>
    <t>"m.č.2.01-04" 18,00</t>
  </si>
  <si>
    <t>"m.č.2.05" 4,00</t>
  </si>
  <si>
    <t>strop nad pavlačí (V14)</t>
  </si>
  <si>
    <t>21,00</t>
  </si>
  <si>
    <t>159</t>
  </si>
  <si>
    <t>632441225</t>
  </si>
  <si>
    <t>Potěr anhydritový samonivelační litý C30 tl do 50 mm</t>
  </si>
  <si>
    <t>914168172</t>
  </si>
  <si>
    <t>Potěr anhydritový samonivelační litý tř. C 30, tl. přes 45 do 50 mm</t>
  </si>
  <si>
    <t>podlaha P13</t>
  </si>
  <si>
    <t>"m.č.3.03,05,06" 42,00</t>
  </si>
  <si>
    <t>160</t>
  </si>
  <si>
    <t>632441293</t>
  </si>
  <si>
    <t>Příplatek k anhydritovému samonivelačnímu litému potěru C30 ZKD 5 mm tloušťky přes 50 mm</t>
  </si>
  <si>
    <t>337741627</t>
  </si>
  <si>
    <t>Potěr anhydritový samonivelační litý Příplatek k cenám za každých dalších i započatých 5 mm tloušťky přes 50 mm tř. C 30</t>
  </si>
  <si>
    <t>"m.č.2.23,25,28" 48,00*2</t>
  </si>
  <si>
    <t>"m.č.3.04" 15,00*2</t>
  </si>
  <si>
    <t>"m.č.1.05-10" 70,00*2</t>
  </si>
  <si>
    <t>161</t>
  </si>
  <si>
    <t>635111215</t>
  </si>
  <si>
    <t>Násyp pod podlahy ze štěrkopísku se zhutněním</t>
  </si>
  <si>
    <t>1793560972</t>
  </si>
  <si>
    <t>Násyp ze štěrkopísku, písku nebo kameniva pod podlahy se zhutněním ze štěrkopísku</t>
  </si>
  <si>
    <t>mezi základ.pasy</t>
  </si>
  <si>
    <t>(70,00)*0,15</t>
  </si>
  <si>
    <t>"m.č.1.05-10" 70,00*0,15</t>
  </si>
  <si>
    <t>"m.č.1.05" 19,00*0,15</t>
  </si>
  <si>
    <t>162</t>
  </si>
  <si>
    <t>635211131.R</t>
  </si>
  <si>
    <t>Násyp pod podlahy z liaporu (dodávka+montáž)</t>
  </si>
  <si>
    <t>-1025422393</t>
  </si>
  <si>
    <t>"m.č.2.11-16" 16,00*(0,15+0,55)/2</t>
  </si>
  <si>
    <t>"m.č.2.17-19" 35,00*(0,15+0,55)/2</t>
  </si>
  <si>
    <t>"m.č.2.05" 4,00*(0,15+0,55)/2</t>
  </si>
  <si>
    <t>"m.č.2.06-10" 57,00*(0,15+0,55)/2</t>
  </si>
  <si>
    <t>163</t>
  </si>
  <si>
    <t>635321121</t>
  </si>
  <si>
    <t>Násyp pod podlahy ze skleněného recyklátu (pěnového skla) s udusáním</t>
  </si>
  <si>
    <t>-627041260</t>
  </si>
  <si>
    <t>Násyp z recyklátu pod podlahy s udusáním a urovnáním povrchu, z recyklátu skleněného (pěnového skla)</t>
  </si>
  <si>
    <t>"m.č.1.02,04,05" 26,00*(0,20+0,50)/2</t>
  </si>
  <si>
    <t>"m.č.1.01" 16,00*(0,20+0,50)/2</t>
  </si>
  <si>
    <t>164</t>
  </si>
  <si>
    <t>952905212</t>
  </si>
  <si>
    <t>Očištění stávajících kleneb shora</t>
  </si>
  <si>
    <t>-834271879</t>
  </si>
  <si>
    <t>"m.č.2.11-16" 16,00*1,2</t>
  </si>
  <si>
    <t>"m.č.2.17-19" 35,00*1,2</t>
  </si>
  <si>
    <t>"m.č.2.05" 4,00*1,2</t>
  </si>
  <si>
    <t>"m.č.2.06-10" 57,00*1,2</t>
  </si>
  <si>
    <t>165</t>
  </si>
  <si>
    <t>985131111</t>
  </si>
  <si>
    <t>Očištění ploch stěn, rubu kleneb a podlah tlakovou vodou</t>
  </si>
  <si>
    <t>19769095</t>
  </si>
  <si>
    <t>"1.PP" 30,00</t>
  </si>
  <si>
    <t>"1.PP-schodiště" 6,00</t>
  </si>
  <si>
    <t>166</t>
  </si>
  <si>
    <t>985142213</t>
  </si>
  <si>
    <t>Vysekání spojovací hmoty ze spár zdiva hl přes 40 mm dl přes 12 m/m2</t>
  </si>
  <si>
    <t>-2004044071</t>
  </si>
  <si>
    <t>Vysekání spojovací hmoty ze spár zdiva včetně vyčištění hloubky spáry přes 40 mm délky spáry na 1 m2 upravované plochy přes 12 m</t>
  </si>
  <si>
    <t>167</t>
  </si>
  <si>
    <t>985231113</t>
  </si>
  <si>
    <t>Spárování zdiva aktivovanou maltou spára hl do 40 mm dl přes 12 m/m2</t>
  </si>
  <si>
    <t>-2083772795</t>
  </si>
  <si>
    <t>Spárování zdiva hloubky do 40 mm aktivovanou maltou délky spáry na 1 m2 upravované plochy přes 12 m</t>
  </si>
  <si>
    <t>168</t>
  </si>
  <si>
    <t>985231192</t>
  </si>
  <si>
    <t>Příplatek ke spárování hl do 40 mm za plochu do 10 m2 jednotlivě</t>
  </si>
  <si>
    <t>1369801466</t>
  </si>
  <si>
    <t>Spárování zdiva hloubky do 40 mm aktivovanou maltou Příplatek k cenám za plochu do 10 m2 jednotlivě</t>
  </si>
  <si>
    <t>169</t>
  </si>
  <si>
    <t>985231191</t>
  </si>
  <si>
    <t>Příplatek ke spárování hl do 40 mm za práci ve stísněném prostoru</t>
  </si>
  <si>
    <t>995974784</t>
  </si>
  <si>
    <t>Spárování zdiva hloubky do 40 mm aktivovanou maltou Příplatek k cenám za práci ve stísněném prostoru</t>
  </si>
  <si>
    <t>170</t>
  </si>
  <si>
    <t>636211412</t>
  </si>
  <si>
    <t>Doplnění dlažby z cihel pl do 1 m2 nastojato</t>
  </si>
  <si>
    <t>1238991460</t>
  </si>
  <si>
    <t>Doplnění dlažby z cihel pálených (s dodáním hmot), kladených do vápenocementové malty se zalitím spár cementovou maltou, plochy jednotlivě do 1 m2 nastojato</t>
  </si>
  <si>
    <t>"1.PP (cca 15%)" 30,00*0,15</t>
  </si>
  <si>
    <t>Lešení a stavební výtahy</t>
  </si>
  <si>
    <t>171</t>
  </si>
  <si>
    <t>941111111</t>
  </si>
  <si>
    <t>Montáž lešení řadového trubkového lehkého s podlahami zatížení do 200 kg/m2 š do 0,9 m v do 10 m</t>
  </si>
  <si>
    <t>-1527652320</t>
  </si>
  <si>
    <t>Montáž lešení řadového trubkového lehkého pracovního s podlahami s provozním zatížením tř. 3 do 200 kg/m2 šířky tř. W06 od 0,6 do 0,9 m, výšky do 10 m</t>
  </si>
  <si>
    <t>"pohled severní" 20,50*8,00+7,00*2,00</t>
  </si>
  <si>
    <t>"pohled západní" 11,50*8,00+5,00*2,00+8,00*7,00+7,50*9,50</t>
  </si>
  <si>
    <t>"pohled východní" 23,50*8,00</t>
  </si>
  <si>
    <t>"pohled jižní" 16,50*8,00</t>
  </si>
  <si>
    <t>"zeď s bránou" 120,00</t>
  </si>
  <si>
    <t>"pohled severní ze dvora" 9,00*8,00</t>
  </si>
  <si>
    <t>"pohled jižní ze dvora" 15,00*8,00+5,00*2,00</t>
  </si>
  <si>
    <t>172</t>
  </si>
  <si>
    <t>941111211</t>
  </si>
  <si>
    <t>Příplatek k lešení řadovému trubkovému lehkému s podlahami š 0,9 m v 10 m za první a ZKD den použití</t>
  </si>
  <si>
    <t>311859581</t>
  </si>
  <si>
    <t>Montáž lešení řadového trubkového lehkého pracovního s podlahami s provozním zatížením tř. 3 do 200 kg/m2 Příplatek za první a každý další den použití lešení k ceně -1111</t>
  </si>
  <si>
    <t>1049,25*90</t>
  </si>
  <si>
    <t>173</t>
  </si>
  <si>
    <t>941111811</t>
  </si>
  <si>
    <t>Demontáž lešení řadového trubkového lehkého s podlahami zatížení do 200 kg/m2 š do 0,9 m v do 10 m</t>
  </si>
  <si>
    <t>-835843644</t>
  </si>
  <si>
    <t>Demontáž lešení řadového trubkového lehkého pracovního s podlahami s provozním zatížením tř. 3 do 200 kg/m2 šířky tř. W06 od 0,6 do 0,9 m, výšky do 10 m</t>
  </si>
  <si>
    <t>174</t>
  </si>
  <si>
    <t>944511111</t>
  </si>
  <si>
    <t>Montáž ochranné sítě z textilie z umělých vláken</t>
  </si>
  <si>
    <t>1600948372</t>
  </si>
  <si>
    <t>Montáž ochranné sítě zavěšené na konstrukci lešení z textilie z umělých vláken</t>
  </si>
  <si>
    <t>175</t>
  </si>
  <si>
    <t>944511211</t>
  </si>
  <si>
    <t>Příplatek k ochranné síti za první a ZKD den použití</t>
  </si>
  <si>
    <t>-788040123</t>
  </si>
  <si>
    <t>Montáž ochranné sítě Příplatek za první a každý další den použití sítě k ceně -1111</t>
  </si>
  <si>
    <t>176</t>
  </si>
  <si>
    <t>944511811</t>
  </si>
  <si>
    <t>Demontáž ochranné sítě z textilie z umělých vláken</t>
  </si>
  <si>
    <t>-929513768</t>
  </si>
  <si>
    <t>Demontáž ochranné sítě zavěšené na konstrukci lešení z textilie z umělých vláken</t>
  </si>
  <si>
    <t>177</t>
  </si>
  <si>
    <t>949101111</t>
  </si>
  <si>
    <t>Lešení pomocné pro objekty pozemních staveb s lešeňovou podlahou v do 1,9 m zatížení do 150 kg/m2</t>
  </si>
  <si>
    <t>1858956066</t>
  </si>
  <si>
    <t>Lešení pomocné pracovní pro objekty pozemních staveb pro zatížení do 150 kg/m2, o výšce lešeňové podlahy do 1,9 m</t>
  </si>
  <si>
    <t>vnitřní</t>
  </si>
  <si>
    <t>"1.NP" 230,00</t>
  </si>
  <si>
    <t>"2.NP" 230,00</t>
  </si>
  <si>
    <t>"3.NP" 230,00</t>
  </si>
  <si>
    <t>fasáda</t>
  </si>
  <si>
    <t>"pod pavlačí" 14,00</t>
  </si>
  <si>
    <t>178</t>
  </si>
  <si>
    <t>949101112</t>
  </si>
  <si>
    <t>Lešení pomocné pro objekty pozemních staveb s lešeňovou podlahou v do 3,5 m zatížení do 150 kg/m2</t>
  </si>
  <si>
    <t>2136711771</t>
  </si>
  <si>
    <t>Lešení pomocné pracovní pro objekty pozemních staveb pro zatížení do 150 kg/m2, o výšce lešeňové podlahy přes 1,9 do 3,5 m</t>
  </si>
  <si>
    <t>"schodiště" 30,00</t>
  </si>
  <si>
    <t>"komíny" 10,00</t>
  </si>
  <si>
    <t>Různé dokončovací konstrukce a práce pozemních staveb</t>
  </si>
  <si>
    <t>179</t>
  </si>
  <si>
    <t>952901111</t>
  </si>
  <si>
    <t>Vyčištění budov bytové a občanské výstavby při výšce podlaží do 4 m</t>
  </si>
  <si>
    <t>2036060517</t>
  </si>
  <si>
    <t>Vyčištění budov nebo objektů před předáním do užívání budov bytové nebo občanské výstavby, světlé výšky podlaží do 4 m</t>
  </si>
  <si>
    <t>"1.PP" 75,00</t>
  </si>
  <si>
    <t>"1.NP" 312,00</t>
  </si>
  <si>
    <t>"2.NP" 312,00</t>
  </si>
  <si>
    <t>"3.NP" 312,00</t>
  </si>
  <si>
    <t>180</t>
  </si>
  <si>
    <t>953735111</t>
  </si>
  <si>
    <t>Odvětrání vodorovné plastovými troubami DN do 60 mm ukládanými na sraz</t>
  </si>
  <si>
    <t>-1474132906</t>
  </si>
  <si>
    <t>Odvětrání vodorovné z plastových trub ukládaných na sraz, na maltové terče se zakrytím volných konců síťkami na střechách, do izolačních násypů apod. vnitřní průměr do 60 mm</t>
  </si>
  <si>
    <t>"odvětrání pod základ.deskou" 43,00</t>
  </si>
  <si>
    <t>181</t>
  </si>
  <si>
    <t>953312125</t>
  </si>
  <si>
    <t>Vložky do svislých dilatačních spár z extrudovaných polystyrénových desek tl 50 mm</t>
  </si>
  <si>
    <t>1806828927</t>
  </si>
  <si>
    <t>Vložky svislé do dilatačních spár z polystyrenových desek extrudovaných včetně dodání a osazení, v jakémkoliv zdivu přes 40 do 50 mm</t>
  </si>
  <si>
    <t>"mezi stávaj.objektem a přístavbou" 15,00</t>
  </si>
  <si>
    <t>182</t>
  </si>
  <si>
    <t>985622115.R1</t>
  </si>
  <si>
    <t>Spínání objektů - drážka pro táhlo ve stěně včetně vysekání, vyčištění, vyklínování a vyplnění injektážní maltou s přídavkem pryskyřice (dodávka+montáž)</t>
  </si>
  <si>
    <t>-1622641201</t>
  </si>
  <si>
    <t>"pohled jižní" 5,00+4,60*3</t>
  </si>
  <si>
    <t>"pohled východní" 7,00*2+1,50+5,00+7,00*3+1,40</t>
  </si>
  <si>
    <t>"pohled severní" 5,00*3+1,50</t>
  </si>
  <si>
    <t>"pohled západní" 6,50</t>
  </si>
  <si>
    <t>"samostatná brána" 2,00*3,50+2,00</t>
  </si>
  <si>
    <t>183</t>
  </si>
  <si>
    <t>985621211.R1</t>
  </si>
  <si>
    <t>Spínání objektů - prostup lana přes zeď včetně vrtu a jeho zainjektování injektážní maltou s přídavkem pryskyřice (dodávka+montáž)</t>
  </si>
  <si>
    <t>246856274</t>
  </si>
  <si>
    <t>"pohled jižní" 0,20*8</t>
  </si>
  <si>
    <t>"pohled východní" 0,20*18</t>
  </si>
  <si>
    <t>"pohled severní" 0,20*8</t>
  </si>
  <si>
    <t>"pohled západní" 0,20*2</t>
  </si>
  <si>
    <t>"samostatná brána" 0,15*6</t>
  </si>
  <si>
    <t>184</t>
  </si>
  <si>
    <t>985622211</t>
  </si>
  <si>
    <t>Spínání objektů - vložení a dodání táhla z betonářské oceli D do 20 mm se svařovaným spojem</t>
  </si>
  <si>
    <t>664994764</t>
  </si>
  <si>
    <t>Spínání objektů táhly vložení a dodání táhla z betonářské oceli spojované svařováním, průměru do 20 mm</t>
  </si>
  <si>
    <t>93,70+8,10</t>
  </si>
  <si>
    <t>185</t>
  </si>
  <si>
    <t>985411111.R1</t>
  </si>
  <si>
    <t>Vyčištění a zainjektování trhlin injektážní maltou s přídavkem pryskyřic (dodávka+montáž)</t>
  </si>
  <si>
    <t>-308447546</t>
  </si>
  <si>
    <t>"severovýchodní nároží" 5,00</t>
  </si>
  <si>
    <t>186</t>
  </si>
  <si>
    <t>985411111.R2</t>
  </si>
  <si>
    <t>Vyčištění a zainjektování trhlin jemnozrnnou vápenocementovou maltou (dodávka+montáž)</t>
  </si>
  <si>
    <t>-29465994</t>
  </si>
  <si>
    <t>30,00</t>
  </si>
  <si>
    <t>187</t>
  </si>
  <si>
    <t>95-kom</t>
  </si>
  <si>
    <t>Vyčištění stávajících komínových průduchů</t>
  </si>
  <si>
    <t>1820093363</t>
  </si>
  <si>
    <t>188</t>
  </si>
  <si>
    <t>767-L60</t>
  </si>
  <si>
    <t>Ocelová pomocná konstrukce - úhelníky L60/60/mm (dodávka+výroba+montáž)</t>
  </si>
  <si>
    <t>kg</t>
  </si>
  <si>
    <t>1372716252</t>
  </si>
  <si>
    <t>"podepření táhel na nárožích objektu" 20,00</t>
  </si>
  <si>
    <t>189</t>
  </si>
  <si>
    <t>95-římsa</t>
  </si>
  <si>
    <t>Římsa nad vstupem do kavárny 450/70cm (dodávka+výroba+montáž)</t>
  </si>
  <si>
    <t>ks</t>
  </si>
  <si>
    <t>-700406129</t>
  </si>
  <si>
    <t xml:space="preserve">Nosná konstrukce z fošen tloušťky 60 mm, segment vyroben z vodorovné překližky 2x22 mm. </t>
  </si>
  <si>
    <t xml:space="preserve">Profilace říms z jehličnatých nehoblovaných prken ohýbaných do profilu říms. </t>
  </si>
  <si>
    <t>Včetněí chemických kotev průměru 10 mm po 900 mm.</t>
  </si>
  <si>
    <t>Včetně obkladu z prken tl.24mm.</t>
  </si>
  <si>
    <t>Přesný popis viz Technická zpráva a výkres D.1.1.4.1 Římsa nad vstupem</t>
  </si>
  <si>
    <t>"ZV" 1</t>
  </si>
  <si>
    <t>190</t>
  </si>
  <si>
    <t>985331213</t>
  </si>
  <si>
    <t>Dodatečné vlepování betonářské výztuže D 12 mm do chemické malty včetně vyvrtání otvoru</t>
  </si>
  <si>
    <t>-394300800</t>
  </si>
  <si>
    <t>Dodatečné vlepování betonářské výztuže včetně vyvrtání a vyčištění otvoru chemickou maltou průměr výztuže 12 mm</t>
  </si>
  <si>
    <t>"základ.pasy (po vybourání váhy)" 0,125*32</t>
  </si>
  <si>
    <t>191</t>
  </si>
  <si>
    <t>985331215</t>
  </si>
  <si>
    <t>Dodatečné vlepování betonářské výztuže D 16 mm do chemické malty včetně vyvrtání otvoru</t>
  </si>
  <si>
    <t>-1564683443</t>
  </si>
  <si>
    <t>Dodatečné vlepování betonářské výztuže včetně vyvrtání a vyčištění otvoru chemickou maltou průměr výztuže 16 mm</t>
  </si>
  <si>
    <t>"sloup SL4" 0,15*2</t>
  </si>
  <si>
    <t>192</t>
  </si>
  <si>
    <t>953511711</t>
  </si>
  <si>
    <t>Nosný tepelně-izolační prvek pro připojení volně vyložené ocelové konstrukce prut D14</t>
  </si>
  <si>
    <t>1740065785</t>
  </si>
  <si>
    <t>Nosný tepelně-izolační prvek pro přerušení tepelných mostů pro připojení volně vyložené konstrukce ocelové šířka 180 mm, tloušťka desky 180, 200 nebo 220 mm, průměr prutů D 14</t>
  </si>
  <si>
    <t>balkony</t>
  </si>
  <si>
    <t>4*1+2*5</t>
  </si>
  <si>
    <t>193</t>
  </si>
  <si>
    <t>95-žulhlav</t>
  </si>
  <si>
    <t>Žulový kubus roznášející síly ze sloupu na novou želbet klenbu 530-580/350-400/250mm (dodávka+montáž)</t>
  </si>
  <si>
    <t>1800666532</t>
  </si>
  <si>
    <t>"1.NP-m.č.1.05" 1</t>
  </si>
  <si>
    <t>194</t>
  </si>
  <si>
    <t>95-hasprask</t>
  </si>
  <si>
    <t>Přenosný hasící přístroj práškový 6kg s hasící schopností 21A (dodávka+montáž)</t>
  </si>
  <si>
    <t>-1942810931</t>
  </si>
  <si>
    <t>"dle TZ PBŘ" 5</t>
  </si>
  <si>
    <t>195</t>
  </si>
  <si>
    <t>95-hassneh</t>
  </si>
  <si>
    <t>Přenosný hasící přístroj sněhový s hasící schopností 55B (dodávka+montáž)</t>
  </si>
  <si>
    <t>359278662</t>
  </si>
  <si>
    <t>"dle TZ PBŘ" 2</t>
  </si>
  <si>
    <t>95VV</t>
  </si>
  <si>
    <t>Vnitřní vybavení</t>
  </si>
  <si>
    <t>196</t>
  </si>
  <si>
    <t>VVp</t>
  </si>
  <si>
    <t>Vnitřní vybavení kafeterie - není předmětem této Projektové dokumentace</t>
  </si>
  <si>
    <t>-664007485</t>
  </si>
  <si>
    <t>95S 1.2.1</t>
  </si>
  <si>
    <t>Sanace 1.2.1 Dodatečná svislá venkovní hydroizolace</t>
  </si>
  <si>
    <t>197</t>
  </si>
  <si>
    <t>1.2.1_01</t>
  </si>
  <si>
    <t>Penetrační silikátový nátěr, ředěný 1:1 s vodou, spotřeba 0,15l/m2, pomocí rozprašovače (dodávka+montáž)</t>
  </si>
  <si>
    <t>877336748</t>
  </si>
  <si>
    <t>1.2.1 Dodatečná svislá venkovní hydroizolace</t>
  </si>
  <si>
    <t>67,00*1,60</t>
  </si>
  <si>
    <t>198</t>
  </si>
  <si>
    <t>1.2.1_02</t>
  </si>
  <si>
    <t>Adhezní můstek ze síranuvzdorné izolační stěrky, tl. 1 mm, spotřeba 1,8 kg/m2 (dodávka+montáž)</t>
  </si>
  <si>
    <t>-720292253</t>
  </si>
  <si>
    <t>199</t>
  </si>
  <si>
    <t>1.2.1_03</t>
  </si>
  <si>
    <t>Vyrovnání podkladu těsnící maltou, spotřeba 5,5 kg/m2, špachtle, štětka (dodávka+montáž)</t>
  </si>
  <si>
    <t>-349994315</t>
  </si>
  <si>
    <t>200</t>
  </si>
  <si>
    <t>1.2.1_04</t>
  </si>
  <si>
    <t>Těsnící klín, spotřeba 1,7 kg/bm (dodávka+montáž)</t>
  </si>
  <si>
    <t>207333045</t>
  </si>
  <si>
    <t>67,00</t>
  </si>
  <si>
    <t>201</t>
  </si>
  <si>
    <t>1.2.1_05</t>
  </si>
  <si>
    <t>Hydroizolační stěrka, tloušťka 2 x 1,0 mm, spotřeba 3,6 kg/m2, pomocí štětky (dodávka+montáž)</t>
  </si>
  <si>
    <t>2029705589</t>
  </si>
  <si>
    <t>202</t>
  </si>
  <si>
    <t>1.2.1_06</t>
  </si>
  <si>
    <t>Ochrana hydroizolace ochranným pásem 3vrstvým, spotřeba 1,1m2 (dodávka+montáž)</t>
  </si>
  <si>
    <t>-291486577</t>
  </si>
  <si>
    <t>67,00*1,10</t>
  </si>
  <si>
    <t>203</t>
  </si>
  <si>
    <t>713131141</t>
  </si>
  <si>
    <t>Montáž izolace tepelné stěn a základů lepením celoplošně rohoží, pásů, dílců, desek</t>
  </si>
  <si>
    <t>-151663719</t>
  </si>
  <si>
    <t>Montáž tepelné izolace stěn rohožemi, pásy, deskami, dílci, bloky (izolační materiál ve specifikaci) lepením celoplošně</t>
  </si>
  <si>
    <t>204</t>
  </si>
  <si>
    <t>-860802561</t>
  </si>
  <si>
    <t>73,70*1,02</t>
  </si>
  <si>
    <t>205</t>
  </si>
  <si>
    <t>1890113427</t>
  </si>
  <si>
    <t>206</t>
  </si>
  <si>
    <t>762431013</t>
  </si>
  <si>
    <t>Obložení stěn z desek OSB tl 15 mm na sraz přibíjených</t>
  </si>
  <si>
    <t>1394017247</t>
  </si>
  <si>
    <t>Obložení stěn z dřevoštěpkových desek OSB přibíjených na sraz, tloušťky desky 15 mm</t>
  </si>
  <si>
    <t>207</t>
  </si>
  <si>
    <t>711491272</t>
  </si>
  <si>
    <t>Provedení izolace proti tlakové vodě svislé z textilií vrstva ochranná</t>
  </si>
  <si>
    <t>2143204349</t>
  </si>
  <si>
    <t>Provedení izolace proti povrchové a podpovrchové tlakové vodě ostatní na ploše svislé S z textilií, vrstva ochranná</t>
  </si>
  <si>
    <t>208</t>
  </si>
  <si>
    <t>-27307356</t>
  </si>
  <si>
    <t>73,70*1,20</t>
  </si>
  <si>
    <t>209</t>
  </si>
  <si>
    <t>1.2.1_07</t>
  </si>
  <si>
    <t>Adhezní můstek do živé stěrky!!, spotřeba 6 kg/m2 (dodávka+montáž)</t>
  </si>
  <si>
    <t>-1653204862</t>
  </si>
  <si>
    <t>67,00*0,50</t>
  </si>
  <si>
    <t>210</t>
  </si>
  <si>
    <t>1.2.1_08</t>
  </si>
  <si>
    <t>Vyrovnávací nasákavá podkladní a jádrová omítka, plnivo pemza, pórovitost &gt; 50%, spotřeba 19 kg/m2/20mm, tl.20mm (dodávka+montáž)</t>
  </si>
  <si>
    <t>2019818014</t>
  </si>
  <si>
    <t>211</t>
  </si>
  <si>
    <t>1.2.1_09</t>
  </si>
  <si>
    <t>Štuková omítka, spotřeba 3,5 kg/m2/2mm, vč.stržení podkladu ocelovou mřížkou (dodávka+montáž)</t>
  </si>
  <si>
    <t>-661331197</t>
  </si>
  <si>
    <t>212</t>
  </si>
  <si>
    <t>1.2.1_10</t>
  </si>
  <si>
    <t>Dvojnásobný vápenný nátěr, Sd=0,01m, spotřeba 0,4 kg/m2, vč.předvlhčení podkladu a po aplikaci 3 dny vlhčení, vč.stržení podkladu ocelovou mřížkou (dodávka+montáž)</t>
  </si>
  <si>
    <t>-1827946490</t>
  </si>
  <si>
    <t>95S 1.2.2</t>
  </si>
  <si>
    <t>Sanace 1.2.2 Vodorovná injektáž obvodového a vnitřního zdiva v 1.NP a přechodový pás</t>
  </si>
  <si>
    <t>213</t>
  </si>
  <si>
    <t>1.2.2_01</t>
  </si>
  <si>
    <t>Injektáž krémovým prostředkem na bázi silikonové mikroemulze - 80% silan-siloxanu ve směsi, spotřeba 1,6kg/m2 plochy průřezového zdiva, vč.vrtání otvorů - průměr vrtu 14-18mm, rozteč vrtů 100-120mm (dodávka+montáž)</t>
  </si>
  <si>
    <t>-611434503</t>
  </si>
  <si>
    <t>1.2.2 Vodorovná injektáž obvodového a vnitřního zdiva v 1.NP</t>
  </si>
  <si>
    <t>"obvodové zdivo" 40,50</t>
  </si>
  <si>
    <t>214</t>
  </si>
  <si>
    <t>1.2.2_02</t>
  </si>
  <si>
    <t>Injektáž krémovým prostředkem na bázi silikonové mikroemulze - 80% silan-siloxanu ve směsi, spotřeba 1,6kg/m2 plochy průřezového zdiva, vč.vrtání otvorů - průměr vrtu 12-16mm, rozteč vrtů 100-120mm (dodávka+montáž)</t>
  </si>
  <si>
    <t>-1972827078</t>
  </si>
  <si>
    <t>"vnitřní zdivo" 5,50</t>
  </si>
  <si>
    <t>215</t>
  </si>
  <si>
    <t>1.2.2_03</t>
  </si>
  <si>
    <t>Penetrační silikátový nátěr, ředěný 1:1 s vodou, spotřeba 0,20kg/m2 (dodávka+montáž)</t>
  </si>
  <si>
    <t>162888832</t>
  </si>
  <si>
    <t>1.2.2 Vodorovná injektáž obvodového a vnitřního zdiva v 1.NP-přechodový pás</t>
  </si>
  <si>
    <t>180,00*0,20</t>
  </si>
  <si>
    <t>216</t>
  </si>
  <si>
    <t>1330347257</t>
  </si>
  <si>
    <t>217</t>
  </si>
  <si>
    <t>1.2.2_04</t>
  </si>
  <si>
    <t>Vyrovnání podkladu těsnící maltou, spotřeba 5 kg/m2 (dodávka+montáž)</t>
  </si>
  <si>
    <t>731032789</t>
  </si>
  <si>
    <t>218</t>
  </si>
  <si>
    <t>1.2.2_05</t>
  </si>
  <si>
    <t>2 x síranuvzdorná stěrka, 2 x 1 mm, spotřeba 3,6 kg/m2 (dodávka+montáž)</t>
  </si>
  <si>
    <t>1184510349</t>
  </si>
  <si>
    <t>219</t>
  </si>
  <si>
    <t>-1730772343</t>
  </si>
  <si>
    <t>220</t>
  </si>
  <si>
    <t>330394534</t>
  </si>
  <si>
    <t>180,00</t>
  </si>
  <si>
    <t>95S 1.2.3</t>
  </si>
  <si>
    <t>Sanace 1.2.3 Hydroizolace podlah v 1.NP</t>
  </si>
  <si>
    <t>221</t>
  </si>
  <si>
    <t>1.2.3_01</t>
  </si>
  <si>
    <t>-173645724</t>
  </si>
  <si>
    <t>1.2.3 Hydroizolace podlah v 1.NP</t>
  </si>
  <si>
    <t>132,00</t>
  </si>
  <si>
    <t>222</t>
  </si>
  <si>
    <t>1.2.3_02</t>
  </si>
  <si>
    <t>Hydroizolační stěrka, tloušťka min. 3 mm, spotřeba 4,5 kg/m2, pomocí štětky, hladítka, atest na radon (dodávka+montáž)</t>
  </si>
  <si>
    <t>1626404673</t>
  </si>
  <si>
    <t>95S 1.2.4</t>
  </si>
  <si>
    <t>Sanace 1.2.4 Sanační omítky v interiéru 1.NP</t>
  </si>
  <si>
    <t>223</t>
  </si>
  <si>
    <t>1.2.4_01</t>
  </si>
  <si>
    <t>Adhezní můstek, tl. 5 mm, spotřeba 4 kg/m2 (dodávka+montáž)</t>
  </si>
  <si>
    <t>1506275913</t>
  </si>
  <si>
    <t>1.2.4 Sanační omítky v interiéru 1.NP</t>
  </si>
  <si>
    <t>109,00*2,00</t>
  </si>
  <si>
    <t>"výplně otvorů" -24,00</t>
  </si>
  <si>
    <t>"ostění otvorů" +9,00</t>
  </si>
  <si>
    <t>"deštění" +24,00</t>
  </si>
  <si>
    <t>224</t>
  </si>
  <si>
    <t>1.2.4_02</t>
  </si>
  <si>
    <t>Vyrovnávací nasákavá podkladní a jádrová omítka, plnivo pemza, pórovitost &gt; 50%, spotřeba 19,0 kg/m2/20mm, tl.15mm (dodávka+montáž)</t>
  </si>
  <si>
    <t>2060318462</t>
  </si>
  <si>
    <t>225</t>
  </si>
  <si>
    <t>1.2.4_03</t>
  </si>
  <si>
    <t>Sanační nenasákavá omítka, plnivo pemza, pórovitost &gt; 50%, spotřeba 13 kg/m2/15mm, vč.stržení podkladu ocelovou mřížkou (dodávka+montáž)</t>
  </si>
  <si>
    <t>822313811</t>
  </si>
  <si>
    <t>226</t>
  </si>
  <si>
    <t>1.2.4_04</t>
  </si>
  <si>
    <t>-52205907</t>
  </si>
  <si>
    <t>227</t>
  </si>
  <si>
    <t>1.2.4_05</t>
  </si>
  <si>
    <t>Vysoce paropropustný nátěr, Sd≤0,01m, spotřeba 0,25 l/m2 (dodávka+montáž)</t>
  </si>
  <si>
    <t>-705524361</t>
  </si>
  <si>
    <t>95S 1.2.5</t>
  </si>
  <si>
    <t>Sanace 1.2.5 Vnější vápenné omítky s hydraulickými přísadami a vápenné nátěry</t>
  </si>
  <si>
    <t>228</t>
  </si>
  <si>
    <t>1.2.6_01</t>
  </si>
  <si>
    <t>Penetrační silikátový nátěr, ředěný 1:3 s vodou, spotřeba 0,30-0,60kg/m2 (dodávka+montáž)</t>
  </si>
  <si>
    <t>-1638271457</t>
  </si>
  <si>
    <t>fasáda (60% plochy)</t>
  </si>
  <si>
    <t xml:space="preserve">(615,00-195,00)*0,60   "(odečtena sanace 1.2.7)</t>
  </si>
  <si>
    <t>229</t>
  </si>
  <si>
    <t>1.2.6_02</t>
  </si>
  <si>
    <t xml:space="preserve">Vápenný špric, spotřeba 4 kg/m2  (dodávka+montáž)</t>
  </si>
  <si>
    <t>1554756308</t>
  </si>
  <si>
    <t>230</t>
  </si>
  <si>
    <t>1.2.6_03</t>
  </si>
  <si>
    <t>Vápenná omítka s pucolánem, spotřeba 15 kg/10 mm (dodávka+montáž)</t>
  </si>
  <si>
    <t>448962865</t>
  </si>
  <si>
    <t>231</t>
  </si>
  <si>
    <t>1.2.6_04</t>
  </si>
  <si>
    <t>Vápenný štuk s pucolánem tl.2mm, spotřeba 2,7 kg/m2/2mm, vč.stržení podkladu ocelovou mřížkou (dodávka+montáž)</t>
  </si>
  <si>
    <t>672010668</t>
  </si>
  <si>
    <t xml:space="preserve">615,00-195,00   "(odečtena sanace 1.2.7)</t>
  </si>
  <si>
    <t>232</t>
  </si>
  <si>
    <t>-797225804</t>
  </si>
  <si>
    <t>95S 1.2.6</t>
  </si>
  <si>
    <t>Sanace 1.2.6 Vnitřní vápenné omítky s hydraulickými přísadami</t>
  </si>
  <si>
    <t>233</t>
  </si>
  <si>
    <t>815472633</t>
  </si>
  <si>
    <t>1.2.6 Vnitřní vápenné omítky s hydraulickými přísadami - stěny</t>
  </si>
  <si>
    <t>1.NP (50% plochy)</t>
  </si>
  <si>
    <t>109,00*1,30 *0,50</t>
  </si>
  <si>
    <t>2.NP (50% plochy)</t>
  </si>
  <si>
    <t>110,00*3,00 *0,50</t>
  </si>
  <si>
    <t>"výplně otvorů" -13,00 *0,50</t>
  </si>
  <si>
    <t>"ostění otvorů" +2,00 *0,50</t>
  </si>
  <si>
    <t>"deštění" +28,00 *0,50</t>
  </si>
  <si>
    <t>234</t>
  </si>
  <si>
    <t>1699726109</t>
  </si>
  <si>
    <t>235</t>
  </si>
  <si>
    <t>-1278268437</t>
  </si>
  <si>
    <t>236</t>
  </si>
  <si>
    <t>-1534913025</t>
  </si>
  <si>
    <t>109,00*1,30</t>
  </si>
  <si>
    <t>110,00*3,00</t>
  </si>
  <si>
    <t>"výplně otvorů" -13,00</t>
  </si>
  <si>
    <t>"ostění otvorů" +2,00</t>
  </si>
  <si>
    <t>237</t>
  </si>
  <si>
    <t>1.2.6_05</t>
  </si>
  <si>
    <t>Vysoce paropropustný nátěr, Sd≤0,01m, spotřeba 0,3 l/m2 (dodávka+montáž)</t>
  </si>
  <si>
    <t>-322162827</t>
  </si>
  <si>
    <t>238</t>
  </si>
  <si>
    <t>1.2.6_01strop</t>
  </si>
  <si>
    <t>Penetrační silikátový nátěr, ředěný 1:3 s vodou, spotřeba 0,30-0,60kg/m2 - stropy (dodávka+montáž)</t>
  </si>
  <si>
    <t>-1039361525</t>
  </si>
  <si>
    <t>1.2.6 Vnitřní vápenné omítky s hydraulickými přísadami - stropy</t>
  </si>
  <si>
    <t>"m.č.1.02-10" 117,00 *0,50</t>
  </si>
  <si>
    <t>"m.č.2.05,09" 12,00 *0,50</t>
  </si>
  <si>
    <t>239</t>
  </si>
  <si>
    <t>1.2.6_02strop</t>
  </si>
  <si>
    <t>Vápenný špric, spotřeba 4 kg/m2 - strop (dodávka+montáž)</t>
  </si>
  <si>
    <t>-1343339893</t>
  </si>
  <si>
    <t>240</t>
  </si>
  <si>
    <t>1.2.6_03strop</t>
  </si>
  <si>
    <t>Vápenná omítka s pucolánem, spotřeba 15 kg/10 mm - strop (dodávka+montáž)</t>
  </si>
  <si>
    <t>308557542</t>
  </si>
  <si>
    <t>241</t>
  </si>
  <si>
    <t>1.2.6_04strop</t>
  </si>
  <si>
    <t>Štuková omítka, spotřeba 2,7 kg/m2/2mm, vč.stržení podkladu ocelovou mřížkou - strop (dodávka+montáž)</t>
  </si>
  <si>
    <t>146281450</t>
  </si>
  <si>
    <t>"m.č.1.02-10" 117,00</t>
  </si>
  <si>
    <t>"m.č.2.05,09" 12,00</t>
  </si>
  <si>
    <t>242</t>
  </si>
  <si>
    <t>1.2.6_05strop</t>
  </si>
  <si>
    <t>Vysoce paropropustný nátěr, Sd≤0,01m, spotřeba 0,3 l/m2 - strop (dodávka+montáž)</t>
  </si>
  <si>
    <t>-1335893773</t>
  </si>
  <si>
    <t>95S 1.2.7</t>
  </si>
  <si>
    <t>Sanace 1.2.7 Profilace říms, šambrán, ozdobných prvků</t>
  </si>
  <si>
    <t>243</t>
  </si>
  <si>
    <t>-1689498568</t>
  </si>
  <si>
    <t>195,00</t>
  </si>
  <si>
    <t>244</t>
  </si>
  <si>
    <t>-790875146</t>
  </si>
  <si>
    <t>245</t>
  </si>
  <si>
    <t>1441807223</t>
  </si>
  <si>
    <t>246</t>
  </si>
  <si>
    <t>1.2.10_01</t>
  </si>
  <si>
    <t>Rychletuhnoucí malta k vytahování štukových jader, spotřeba 1,1 kg/1mm/m2 (dodávka+montáž)</t>
  </si>
  <si>
    <t>-303014741</t>
  </si>
  <si>
    <t>247</t>
  </si>
  <si>
    <t>1.2.10_02</t>
  </si>
  <si>
    <t>Rychletuhnoucí malta pro jemné strukturování povrchu, spotřeba 1,3 kg/1mm/m2 (dodávka+montáž)</t>
  </si>
  <si>
    <t>122706398</t>
  </si>
  <si>
    <t>248</t>
  </si>
  <si>
    <t>-1551278297</t>
  </si>
  <si>
    <t>95S 1.2.8</t>
  </si>
  <si>
    <t xml:space="preserve">Sanace 1.2.8 Doplnění a konzervace kamenných prvků </t>
  </si>
  <si>
    <t>249</t>
  </si>
  <si>
    <t>1.2.8_1</t>
  </si>
  <si>
    <t>Očištění, zpevnění a reprofilace kamene (dodávka+montáž)</t>
  </si>
  <si>
    <t>-660311259</t>
  </si>
  <si>
    <t xml:space="preserve">1.2.8 Doplnění a konzervace kamenných prvků </t>
  </si>
  <si>
    <t xml:space="preserve">- čištění povrchu, spotřeba 0,1 kg/m2 a více </t>
  </si>
  <si>
    <t xml:space="preserve">- hloubkové zpevnění kamene konzervovat pomocí zpevňovače, spotřeba dle podkladu cca 0,6 - 0,8 l </t>
  </si>
  <si>
    <t>- povrchové zpevnění kamene konzervovat pomocí zpevňovače, spotřeba dle podkladu cca 0,6 -0,8 l</t>
  </si>
  <si>
    <t xml:space="preserve">- vyplnění hlubokých poškození , spotřeba cca 2 kg/l dutiny </t>
  </si>
  <si>
    <t xml:space="preserve">- reprofilace kamene i do ztracena, spotřeba cca 1,6 kg/l dutiny </t>
  </si>
  <si>
    <t>"zeď s bránou" 8,00</t>
  </si>
  <si>
    <t>250</t>
  </si>
  <si>
    <t>851512478</t>
  </si>
  <si>
    <t>95B</t>
  </si>
  <si>
    <t>Záchytný systém proti pádu osob</t>
  </si>
  <si>
    <t>251</t>
  </si>
  <si>
    <t>95-02.1</t>
  </si>
  <si>
    <t>Montáž záchytného systému</t>
  </si>
  <si>
    <t>-686855185</t>
  </si>
  <si>
    <t>252</t>
  </si>
  <si>
    <t>95-02.3</t>
  </si>
  <si>
    <t>Revize a předání do užívání</t>
  </si>
  <si>
    <t>1990556070</t>
  </si>
  <si>
    <t>253</t>
  </si>
  <si>
    <t>spc95-01</t>
  </si>
  <si>
    <t>záchytný systém na střeše - kotvící bod U1 (dodávka)</t>
  </si>
  <si>
    <t>-144948015</t>
  </si>
  <si>
    <t>- kotveno pomocí 2 nerezových upevňovacích šroubů (předpokládané délky 200mm)</t>
  </si>
  <si>
    <t>254</t>
  </si>
  <si>
    <t>spc95-02</t>
  </si>
  <si>
    <t>záchytný systém na střeše - kotvící bod U2 (dodávka)</t>
  </si>
  <si>
    <t>-178395925</t>
  </si>
  <si>
    <t>- kotveno pomocí 2 nerezových upevňovacích šroubů (předpokládané délky 350mm)</t>
  </si>
  <si>
    <t>Bourání konstrukcí</t>
  </si>
  <si>
    <t>255</t>
  </si>
  <si>
    <t>961044111</t>
  </si>
  <si>
    <t>Bourání základů z betonu prostého</t>
  </si>
  <si>
    <t>-1803234939</t>
  </si>
  <si>
    <t>Bourání základů z betonu prostého</t>
  </si>
  <si>
    <t>"přístavba-v místě nových základů" 20,00</t>
  </si>
  <si>
    <t>256</t>
  </si>
  <si>
    <t>961031411</t>
  </si>
  <si>
    <t>Bourání základů cihelných na MC</t>
  </si>
  <si>
    <t>39667198</t>
  </si>
  <si>
    <t>Bourání základů ze zdiva cihelného na maltu cementovou</t>
  </si>
  <si>
    <t>257</t>
  </si>
  <si>
    <t>961055111</t>
  </si>
  <si>
    <t>Bourání základů ze ŽB</t>
  </si>
  <si>
    <t>1636336905</t>
  </si>
  <si>
    <t>Bourání základů z betonu železového</t>
  </si>
  <si>
    <t>"1.NP - B06 (nákladní váha)" 10,00</t>
  </si>
  <si>
    <t>258</t>
  </si>
  <si>
    <t>966031313</t>
  </si>
  <si>
    <t>Vybourání částí říms z cihel vyložených do 250 mm tl do 300 mm</t>
  </si>
  <si>
    <t>206585176</t>
  </si>
  <si>
    <t>Vybourání částí říms z cihel vyložených do 250 mm tl. do 300 mm</t>
  </si>
  <si>
    <t>259</t>
  </si>
  <si>
    <t>962032231</t>
  </si>
  <si>
    <t>Bourání zdiva z cihel pálených nebo vápenopískových na MV nebo MVC přes 1 m3</t>
  </si>
  <si>
    <t>715906194</t>
  </si>
  <si>
    <t>Bourání zdiva nadzákladového z cihel nebo tvárnic z cihel pálených nebo vápenopískových, na maltu vápennou nebo vápenocementovou, objemu přes 1 m3</t>
  </si>
  <si>
    <t>"m.č.1.05" 4,60*2,80*0,331</t>
  </si>
  <si>
    <t>pilíře 1.-3.NP</t>
  </si>
  <si>
    <t>1,20*0,80*0,50</t>
  </si>
  <si>
    <t>1,20*0,80*0,55</t>
  </si>
  <si>
    <t>(3,30+5,55)*3,60*0,20</t>
  </si>
  <si>
    <t>260</t>
  </si>
  <si>
    <t>962032631</t>
  </si>
  <si>
    <t>Bourání zdiva komínového nad střechou z cihel na MV nebo MVC</t>
  </si>
  <si>
    <t>-638160680</t>
  </si>
  <si>
    <t>Bourání zdiva nadzákladového z cihel nebo tvárnic komínového z cihel pálených, šamotových nebo vápenopískových nad střechou na maltu vápennou nebo vápenocementovou</t>
  </si>
  <si>
    <t>0,50*0,50*10,00</t>
  </si>
  <si>
    <t>261</t>
  </si>
  <si>
    <t>971033641</t>
  </si>
  <si>
    <t>Vybourání otvorů ve zdivu cihelném pl do 4 m2 na MVC nebo MV tl do 300 mm</t>
  </si>
  <si>
    <t>-1093752916</t>
  </si>
  <si>
    <t>Vybourání otvorů ve zdivu základovém nebo nadzákladovém z cihel, tvárnic, příčkovek z cihel pálených na maltu vápennou nebo vápenocementovou plochy do 4 m2, tl. do 300 mm</t>
  </si>
  <si>
    <t>1,20*1,85*0,20*5</t>
  </si>
  <si>
    <t>2,75*2,60*0,20*1</t>
  </si>
  <si>
    <t>1,40*2,52*0,20*1</t>
  </si>
  <si>
    <t>0,90*2,02*0,30*1</t>
  </si>
  <si>
    <t>262</t>
  </si>
  <si>
    <t>971033651</t>
  </si>
  <si>
    <t>Vybourání otvorů ve zdivu cihelném pl do 4 m2 na MVC nebo MV tl do 600 mm</t>
  </si>
  <si>
    <t>1896861052</t>
  </si>
  <si>
    <t>Vybourání otvorů ve zdivu základovém nebo nadzákladovém z cihel, tvárnic, příčkovek z cihel pálených na maltu vápennou nebo vápenocementovou plochy do 4 m2, tl. do 600 mm</t>
  </si>
  <si>
    <t>1,25*1,85*0,35*2</t>
  </si>
  <si>
    <t>1,20*1,95*0,52*1</t>
  </si>
  <si>
    <t>1,25*1,95*0,35*1</t>
  </si>
  <si>
    <t>2,80*2,85*0,55*1</t>
  </si>
  <si>
    <t>0,30*2,50*0,40*1</t>
  </si>
  <si>
    <t>1,20*2,05*0,50*6</t>
  </si>
  <si>
    <t>1,25*2,75*0,50*1</t>
  </si>
  <si>
    <t>1,00*2,00*0,35</t>
  </si>
  <si>
    <t>263</t>
  </si>
  <si>
    <t>971033681</t>
  </si>
  <si>
    <t>Vybourání otvorů ve zdivu cihelném pl do 4 m2 na MVC nebo MV tl do 900 mm</t>
  </si>
  <si>
    <t>2099083223</t>
  </si>
  <si>
    <t>Vybourání otvorů ve zdivu základovém nebo nadzákladovém z cihel, tvárnic, příčkovek z cihel pálených na maltu vápennou nebo vápenocementovou plochy do 4 m2, tl. do 900 mm</t>
  </si>
  <si>
    <t>1,20*1,85*0,65*1</t>
  </si>
  <si>
    <t>264</t>
  </si>
  <si>
    <t>973031335</t>
  </si>
  <si>
    <t>Vysekání kapes ve zdivu cihelném na MV nebo MVC pl do 0,16 m2 hl do 300 mm</t>
  </si>
  <si>
    <t>-1639251540</t>
  </si>
  <si>
    <t>Vysekání výklenků nebo kapes ve zdivu z cihel na maltu vápennou nebo vápenocementovou kapes, plochy do 0,16 m2, hl. do 300 mm</t>
  </si>
  <si>
    <t>pro HEB12-strop nad m.č.1.06-10</t>
  </si>
  <si>
    <t>265</t>
  </si>
  <si>
    <t>973031346</t>
  </si>
  <si>
    <t>Vysekání kapes ve zdivu cihelném na MV nebo MVC pl do 0,25 m2 hl do 450 mm</t>
  </si>
  <si>
    <t>390966084</t>
  </si>
  <si>
    <t>Vysekání výklenků nebo kapes ve zdivu z cihel na maltu vápennou nebo vápenocementovou kapes, plochy do 0,25 m2, hl. do 450 mm</t>
  </si>
  <si>
    <t>266</t>
  </si>
  <si>
    <t>973031344</t>
  </si>
  <si>
    <t>Vysekání kapes ve zdivu cihelném na MV nebo MVC pl do 0,25 m2 hl do 150 mm</t>
  </si>
  <si>
    <t>-1473787683</t>
  </si>
  <si>
    <t>Vysekání výklenků nebo kapes ve zdivu z cihel na maltu vápennou nebo vápenocementovou kapes, plochy do 0,25 m2, hl. do 150 mm</t>
  </si>
  <si>
    <t>"strop želbet nad 1.NP - m.č.1.01" 20</t>
  </si>
  <si>
    <t>"nad 1.NP" 9</t>
  </si>
  <si>
    <t>"nad 2.NP" 9</t>
  </si>
  <si>
    <t>267</t>
  </si>
  <si>
    <t>967031132</t>
  </si>
  <si>
    <t>Přisekání rovných ostění v cihelném zdivu na MV nebo MVC</t>
  </si>
  <si>
    <t>-962536893</t>
  </si>
  <si>
    <t>Přisekání (špicování) plošné nebo rovných ostění zdiva z cihel pálených rovných ostění, bez odstupu, po hrubém vybourání otvorů, na maltu vápennou nebo vápenocementovou</t>
  </si>
  <si>
    <t>95,00</t>
  </si>
  <si>
    <t>268</t>
  </si>
  <si>
    <t>967031732</t>
  </si>
  <si>
    <t>Přisekání plošné zdiva z cihel pálených na MV nebo MVC tl do 100 mm</t>
  </si>
  <si>
    <t>-1179512703</t>
  </si>
  <si>
    <t>Přisekání (špicování) plošné nebo rovných ostění zdiva z cihel pálených plošné, na maltu vápennou nebo vápenocementovou, tl. na maltu vápennou nebo vápenocementovou, tl. do 100 mm</t>
  </si>
  <si>
    <t>269</t>
  </si>
  <si>
    <t>967031733</t>
  </si>
  <si>
    <t>Přisekání plošné zdiva z cihel pálených na MV nebo MVC tl do 150 mm</t>
  </si>
  <si>
    <t>2099785143</t>
  </si>
  <si>
    <t>Přisekání (špicování) plošné nebo rovných ostění zdiva z cihel pálených plošné, na maltu vápennou nebo vápenocementovou, tl. na maltu vápennou nebo vápenocementovou, tl. do 150 mm</t>
  </si>
  <si>
    <t>270</t>
  </si>
  <si>
    <t>967031734</t>
  </si>
  <si>
    <t>Přisekání plošné zdiva z cihel pálených na MV nebo MVC tl do 300 mm</t>
  </si>
  <si>
    <t>922662912</t>
  </si>
  <si>
    <t>Přisekání (špicování) plošné nebo rovných ostění zdiva z cihel pálených plošné, na maltu vápennou nebo vápenocementovou, tl. na maltu vápennou nebo vápenocementovou, tl. do 300 mm</t>
  </si>
  <si>
    <t>271</t>
  </si>
  <si>
    <t>965032121</t>
  </si>
  <si>
    <t>Bourání podlah z cihel kladených na stojato pl do 1 m2</t>
  </si>
  <si>
    <t>-1455485922</t>
  </si>
  <si>
    <t>Bourání podlah z cihel bez podkladního lože, s jakoukoliv výplní spár kladených nastojato, plochy do 1 m2</t>
  </si>
  <si>
    <t>272</t>
  </si>
  <si>
    <t>965032131</t>
  </si>
  <si>
    <t>Bourání podlah z cihel kladených na stojato pl přes 1 m2</t>
  </si>
  <si>
    <t>-1122870017</t>
  </si>
  <si>
    <t>Bourání podlah z cihel bez podkladního lože, s jakoukoliv výplní spár kladených nastojato, plochy přes 1 m2</t>
  </si>
  <si>
    <t>"1.NP" 113,00</t>
  </si>
  <si>
    <t>273</t>
  </si>
  <si>
    <t>965042141</t>
  </si>
  <si>
    <t>Bourání podkladů pod dlažby nebo mazanin betonových nebo z litého asfaltu tl do 100 mm pl přes 4 m2</t>
  </si>
  <si>
    <t>-225659472</t>
  </si>
  <si>
    <t>Bourání mazanin betonových nebo z litého asfaltu tl. do 100 mm, plochy přes 4 m2</t>
  </si>
  <si>
    <t>"2.NP" 20,00*0,10</t>
  </si>
  <si>
    <t>"2.NP" 15,00*0,10</t>
  </si>
  <si>
    <t>"zeď s bránou" 12,00*0,10</t>
  </si>
  <si>
    <t>274</t>
  </si>
  <si>
    <t>965042231</t>
  </si>
  <si>
    <t>Bourání podkladů pod dlažby nebo mazanin betonových nebo z litého asfaltu tl přes 100 mm pl do 4 m2</t>
  </si>
  <si>
    <t>1442146704</t>
  </si>
  <si>
    <t>Bourání mazanin betonových nebo z litého asfaltu tl. přes 100 mm, plochy do 4 m2</t>
  </si>
  <si>
    <t>"1.NP-BP02" 2,10*1,50*0,30</t>
  </si>
  <si>
    <t>275</t>
  </si>
  <si>
    <t>965042241</t>
  </si>
  <si>
    <t>Bourání podkladů pod dlažby nebo mazanin betonových nebo z litého asfaltu tl přes 100 mm pl pře 4 m2</t>
  </si>
  <si>
    <t>1364348646</t>
  </si>
  <si>
    <t>Bourání mazanin betonových nebo z litého asfaltu tl. přes 100 mm, plochy přes 4 m2</t>
  </si>
  <si>
    <t>"1.NP" 113,00*0,15</t>
  </si>
  <si>
    <t>276</t>
  </si>
  <si>
    <t>965081333</t>
  </si>
  <si>
    <t>Bourání podlah z dlaždic betonových, teracových nebo čedičových tl do 30 mm plochy přes 1 m2</t>
  </si>
  <si>
    <t>1147653511</t>
  </si>
  <si>
    <t>Bourání podlah z dlaždic bez podkladního lože nebo mazaniny, s jakoukoliv výplní spár betonových, teracových nebo čedičových tl. do 30 mm, plochy přes 1 m2</t>
  </si>
  <si>
    <t>"2.NP" 15,00</t>
  </si>
  <si>
    <t>277</t>
  </si>
  <si>
    <t>965082933</t>
  </si>
  <si>
    <t>Odstranění násypů pod podlahami tl do 200 mm pl přes 2 m2</t>
  </si>
  <si>
    <t>-951161850</t>
  </si>
  <si>
    <t>Odstranění násypu pod podlahami nebo ochranného násypu na střechách tl. do 200 mm, plochy přes 2 m2</t>
  </si>
  <si>
    <t>278</t>
  </si>
  <si>
    <t>965083131</t>
  </si>
  <si>
    <t>Odstranění násypů pod podlahami mezi trámy tl přes 200 mm</t>
  </si>
  <si>
    <t>105694320</t>
  </si>
  <si>
    <t>Odstranění násypu mezi stropními trámy tl. přes 200 mm jakékoliv plochy</t>
  </si>
  <si>
    <t>"2.NP" 20,00*(0,20+0,35)/2</t>
  </si>
  <si>
    <t>"2.NP" 57,00*(0,25+0,40)/2</t>
  </si>
  <si>
    <t>279</t>
  </si>
  <si>
    <t>964061341</t>
  </si>
  <si>
    <t>Uvolnění zhlaví trámů ze zdiva cihelného průřezu zhlaví přes 0,05 m2</t>
  </si>
  <si>
    <t>207581996</t>
  </si>
  <si>
    <t>Uvolnění zhlaví trámu při jeho výměně pro jakoukoliv délku uložení, ze zdiva cihelného, o průřezu zhlaví přes 0,05 m2</t>
  </si>
  <si>
    <t>"trám 25/25cm" 1</t>
  </si>
  <si>
    <t>"vybourání stropu nad 2.NP" 10</t>
  </si>
  <si>
    <t>280</t>
  </si>
  <si>
    <t>968062455</t>
  </si>
  <si>
    <t>Vybourání dřevěných dveřních zárubní pl do 2 m2</t>
  </si>
  <si>
    <t>1402507646</t>
  </si>
  <si>
    <t>Vybourání dřevěných rámů oken s křídly, dveřních zárubní, vrat, stěn, ostění nebo obkladů dveřních zárubní, plochy do 2 m2</t>
  </si>
  <si>
    <t>"1.NP" 2,00</t>
  </si>
  <si>
    <t>"2.NP" 14,00</t>
  </si>
  <si>
    <t>"3.NP" 4,00</t>
  </si>
  <si>
    <t>281</t>
  </si>
  <si>
    <t>968062456</t>
  </si>
  <si>
    <t>Vybourání dřevěných dveřních zárubní pl přes 2 m2</t>
  </si>
  <si>
    <t>-615731009</t>
  </si>
  <si>
    <t>Vybourání dřevěných rámů oken s křídly, dveřních zárubní, vrat, stěn, ostění nebo obkladů dveřních zárubní, plochy přes 2 m2</t>
  </si>
  <si>
    <t>"1.NP" 9,00</t>
  </si>
  <si>
    <t>282</t>
  </si>
  <si>
    <t>968062559</t>
  </si>
  <si>
    <t>Vybourání dřevěných vrat pl přes 5 m2</t>
  </si>
  <si>
    <t>76560538</t>
  </si>
  <si>
    <t>Vybourání dřevěných rámů oken s křídly, dveřních zárubní, vrat, stěn, ostění nebo obkladů vrat, plochy přes 5 m2</t>
  </si>
  <si>
    <t>"1.NP" 28,00</t>
  </si>
  <si>
    <t>283</t>
  </si>
  <si>
    <t>968062355</t>
  </si>
  <si>
    <t>Vybourání dřevěných rámů oken dvojitých včetně křídel pl do 2 m2</t>
  </si>
  <si>
    <t>-792622928</t>
  </si>
  <si>
    <t>Vybourání dřevěných rámů oken s křídly, dveřních zárubní, vrat, stěn, ostění nebo obkladů rámů oken s křídly dvojitých, plochy do 2 m2</t>
  </si>
  <si>
    <t>"1.NP" 25,00</t>
  </si>
  <si>
    <t>"2.NP" 50,00</t>
  </si>
  <si>
    <t>284</t>
  </si>
  <si>
    <t>974031664</t>
  </si>
  <si>
    <t>Vysekání rýh ve zdivu cihelném pro vtahování nosníků hl do 150 mm v do 150 mm</t>
  </si>
  <si>
    <t>1321906114</t>
  </si>
  <si>
    <t>Vysekání rýh ve zdivu cihelném na maltu vápennou nebo vápenocementovou pro vtahování nosníků do zdí, před vybouráním otvoru do hl. 150 mm, při v. nosníku do 150 mm</t>
  </si>
  <si>
    <t>"1.NP" 1,50*2*8</t>
  </si>
  <si>
    <t>"2.NP" 1,50*2*4</t>
  </si>
  <si>
    <t>285</t>
  </si>
  <si>
    <t>973031813</t>
  </si>
  <si>
    <t>Vysekání kapes ve zdivu cihelném na MV nebo MVC pro zavázání příček tl do 150 mm</t>
  </si>
  <si>
    <t>-945828061</t>
  </si>
  <si>
    <t>Vysekání výklenků nebo kapes ve zdivu z cihel na maltu vápennou nebo vápenocementovou kapes pro zavázání nových příček, tl. do 150 mm</t>
  </si>
  <si>
    <t>286</t>
  </si>
  <si>
    <t>973031824</t>
  </si>
  <si>
    <t>Vysekání kapes ve zdivu cihelném na MV nebo MVC pro zavázání zdí tl do 300 mm</t>
  </si>
  <si>
    <t>1993856524</t>
  </si>
  <si>
    <t>Vysekání výklenků nebo kapes ve zdivu z cihel na maltu vápennou nebo vápenocementovou kapes pro zavázání nových zdí, tl. do 300 mm</t>
  </si>
  <si>
    <t>287</t>
  </si>
  <si>
    <t>978013161</t>
  </si>
  <si>
    <t>Otlučení (osekání) vnitřní vápenné nebo vápenocementové omítky stěn v rozsahu do 50 %</t>
  </si>
  <si>
    <t>1807713309</t>
  </si>
  <si>
    <t>Otlučení vápenných nebo vápenocementových omítek vnitřních ploch stěn s vyškrabáním spar, s očištěním zdiva, v rozsahu přes 30 do 50 %</t>
  </si>
  <si>
    <t>288</t>
  </si>
  <si>
    <t>978012191</t>
  </si>
  <si>
    <t>Otlučení (osekání) vnitřní vápenné nebo vápenocementové omítky stropů rákosových v rozsahu do 100 %</t>
  </si>
  <si>
    <t>1135854964</t>
  </si>
  <si>
    <t>Otlučení vápenných nebo vápenocementových omítek vnitřních ploch stropů rákosovaných, v rozsahu přes 50 do 100 %</t>
  </si>
  <si>
    <t>"1.NP" 17,00</t>
  </si>
  <si>
    <t>"2.NP" 77,00</t>
  </si>
  <si>
    <t>289</t>
  </si>
  <si>
    <t>978012161</t>
  </si>
  <si>
    <t>Otlučení (osekání) vnitřní vápenné nebo vápenocementové omítky stropů rákosových v rozsahu do 50 %</t>
  </si>
  <si>
    <t>-1125096987</t>
  </si>
  <si>
    <t>Otlučení vápenných nebo vápenocementových omítek vnitřních ploch stropů rákosovaných, v rozsahu přes 30 do 50 %</t>
  </si>
  <si>
    <t>290</t>
  </si>
  <si>
    <t>978015371</t>
  </si>
  <si>
    <t>Otlučení (osekání) vnější vápenné nebo vápenocementové omítky stupně členitosti 1 a 2 rozsahu do 65%</t>
  </si>
  <si>
    <t>679676365</t>
  </si>
  <si>
    <t>Otlučení vápenných nebo vápenocementových omítek vnějších ploch s vyškrabáním spar a s očištěním zdiva stupně členitosti 1 a 2, v rozsahu přes 50 do 65 %</t>
  </si>
  <si>
    <t>615,00</t>
  </si>
  <si>
    <t>291</t>
  </si>
  <si>
    <t>978015391</t>
  </si>
  <si>
    <t>Otlučení (osekání) vnější vápenné nebo vápenocementové omítky stupně členitosti 1 a 2 do 100%</t>
  </si>
  <si>
    <t>1182462205</t>
  </si>
  <si>
    <t>Otlučení vápenných nebo vápenocementových omítek vnějších ploch s vyškrabáním spar a s očištěním zdiva stupně členitosti 1 a 2, v rozsahu přes 80 do 100 %</t>
  </si>
  <si>
    <t>292</t>
  </si>
  <si>
    <t>978023411</t>
  </si>
  <si>
    <t>Vyškrabání spár zdiva cihelného mimo komínového</t>
  </si>
  <si>
    <t>144839422</t>
  </si>
  <si>
    <t>Vyškrabání cementové malty ze spár zdiva cihelného mimo komínového</t>
  </si>
  <si>
    <t>293</t>
  </si>
  <si>
    <t>96-01</t>
  </si>
  <si>
    <t>Vybourání nákladní váhy vč.odvozu a poplatku za skládku suti</t>
  </si>
  <si>
    <t>-1711781187</t>
  </si>
  <si>
    <t>"1.NP - B06" 1</t>
  </si>
  <si>
    <t>294</t>
  </si>
  <si>
    <t>975021211</t>
  </si>
  <si>
    <t>Podchycení nadzákladového zdiva pod stropem tl zdiva do 450 mm</t>
  </si>
  <si>
    <t>256199388</t>
  </si>
  <si>
    <t>Podchycení nadzákladového zdiva pod stropem dřevěnou výztuhou nad vybouraným otvorem, pro jakoukoliv délku podchycení, při tl. zdiva do 450 mm</t>
  </si>
  <si>
    <t>"1.NP-m.č.1.05" 5,50*2</t>
  </si>
  <si>
    <t>997</t>
  </si>
  <si>
    <t>Přesun sutě</t>
  </si>
  <si>
    <t>295</t>
  </si>
  <si>
    <t>95azbest</t>
  </si>
  <si>
    <t>Příplatek na ztíženou práci při demontáži, manipulaci a odvozu azbestu (nebezpečný odpad)</t>
  </si>
  <si>
    <t>1765136580</t>
  </si>
  <si>
    <t>Rozebrání osinkocementové střešní krytiny eternit - postup provádění demontáže</t>
  </si>
  <si>
    <t xml:space="preserve">a nakládání s nebezpečnými odpady bude probíhat za přísného dodržování platných </t>
  </si>
  <si>
    <t xml:space="preserve">bezpečnostních předpisů a doporučení. </t>
  </si>
  <si>
    <t xml:space="preserve">Viz Technická zpráva - odstavec "D.2 HYGIENICKÉ POŽADAVKY NA </t>
  </si>
  <si>
    <t>STAVBY, POŽADAVKY NA PRACOVNÍ A KOMUNÁLNÍ PROSTŘEDÍ"</t>
  </si>
  <si>
    <t>Do ceny tedy započítat zvýšenou pracnost při demontáži a nakládání na dopravní prostředky,</t>
  </si>
  <si>
    <t>t.j.ochranné pomůcky, zabezpečení prostoru, zabalení do plastových označených pytlů nebo uzavř.kontejneru, úklid.</t>
  </si>
  <si>
    <t>"azbestocementová krytina" 285,00*0,020</t>
  </si>
  <si>
    <t>(vlastní demontáž azbestocementové krytiny viz odd. 765 Krytina skládaná)</t>
  </si>
  <si>
    <t>296</t>
  </si>
  <si>
    <t>997013213</t>
  </si>
  <si>
    <t>Vnitrostaveništní doprava suti a vybouraných hmot pro budovy v do 12 m ručně</t>
  </si>
  <si>
    <t>-1018644290</t>
  </si>
  <si>
    <t>Vnitrostaveništní doprava suti a vybouraných hmot vodorovně do 50 m svisle ručně (nošením po schodech) pro budovy a haly výšky přes 9 do 12 m</t>
  </si>
  <si>
    <t>297</t>
  </si>
  <si>
    <t>997013511</t>
  </si>
  <si>
    <t>Odvoz suti a vybouraných hmot z meziskládky na skládku do 1 km s naložením a se složením</t>
  </si>
  <si>
    <t>928023496</t>
  </si>
  <si>
    <t>Odvoz suti a vybouraných hmot z meziskládky na skládku s naložením a se složením, na vzdálenost do 1 km</t>
  </si>
  <si>
    <t>298</t>
  </si>
  <si>
    <t>997013509</t>
  </si>
  <si>
    <t>Příplatek k odvozu suti a vybouraných hmot na skládku ZKD 1 km přes 1 km</t>
  </si>
  <si>
    <t>-314250646</t>
  </si>
  <si>
    <t>Odvoz suti a vybouraných hmot na skládku nebo meziskládku se složením, na vzdálenost Příplatek k ceně za každý další i započatý 1 km přes 1 km</t>
  </si>
  <si>
    <t>407,316*7 'Přepočtené koeficientem množství</t>
  </si>
  <si>
    <t>299</t>
  </si>
  <si>
    <t>997013839.1</t>
  </si>
  <si>
    <t>Poplatek za uložení stavebního směsného odpadu na skládce (skládkovné)</t>
  </si>
  <si>
    <t>-1823927075</t>
  </si>
  <si>
    <t>Poplatek za uložení stavebního směsného odpadu z demolic na skládce (skládkovné)</t>
  </si>
  <si>
    <t>407,316-5,70-2,85</t>
  </si>
  <si>
    <t>300</t>
  </si>
  <si>
    <t>997013821.1</t>
  </si>
  <si>
    <t>Poplatek za uložení stavebního odpadu s azbestem na skládce (skládkovné)</t>
  </si>
  <si>
    <t>-1353196523</t>
  </si>
  <si>
    <t>Poplatek za uložení stavebního odpadu na skládce (skládkovné) s azbestem</t>
  </si>
  <si>
    <t>"AZC krytina" 5,700</t>
  </si>
  <si>
    <t>301</t>
  </si>
  <si>
    <t>997013814.1</t>
  </si>
  <si>
    <t>Poplatek za uložení na skládce (skládkovné) stavebního odpadu izolací kód odpadu 170 604</t>
  </si>
  <si>
    <t>66196979</t>
  </si>
  <si>
    <t>Poplatek za uložení stavebního odpadu na skládce (skládkovné) z izolačních materiálů zatříděného do Katalogu odpadů pod kódem 170 604</t>
  </si>
  <si>
    <t>"střešní lepenka" 2,850</t>
  </si>
  <si>
    <t>998</t>
  </si>
  <si>
    <t>Přesun hmot</t>
  </si>
  <si>
    <t>302</t>
  </si>
  <si>
    <t>998017002</t>
  </si>
  <si>
    <t>Přesun hmot s omezením mechanizace pro budovy v do 12 m</t>
  </si>
  <si>
    <t>1284301107</t>
  </si>
  <si>
    <t>Přesun hmot pro budovy občanské výstavby, bydlení, výrobu a služby s omezením mechanizace vodorovná dopravní vzdálenost do 100 m pro budovy s jakoukoliv nosnou konstrukcí výšky přes 6 do 12 m</t>
  </si>
  <si>
    <t>PSV</t>
  </si>
  <si>
    <t>711</t>
  </si>
  <si>
    <t>Izolace proti vodě, vlhkosti a plynům</t>
  </si>
  <si>
    <t>303</t>
  </si>
  <si>
    <t>711111001</t>
  </si>
  <si>
    <t>Provedení izolace proti zemní vlhkosti vodorovné za studena nátěrem penetračním</t>
  </si>
  <si>
    <t>-795000441</t>
  </si>
  <si>
    <t>Provedení izolace proti zemní vlhkosti natěradly a tmely za studena na ploše vodorovné V nátěrem penetračním</t>
  </si>
  <si>
    <t>7,53*8,10+3,27*3,50</t>
  </si>
  <si>
    <t>304</t>
  </si>
  <si>
    <t>711112001</t>
  </si>
  <si>
    <t>Provedení izolace proti zemní vlhkosti svislé za studena nátěrem penetračním</t>
  </si>
  <si>
    <t>-1479065071</t>
  </si>
  <si>
    <t>Provedení izolace proti zemní vlhkosti natěradly a tmely za studena na ploše svislé S nátěrem penetračním</t>
  </si>
  <si>
    <t>přístavba - pod SK1</t>
  </si>
  <si>
    <t>33,40*1,10</t>
  </si>
  <si>
    <t>305</t>
  </si>
  <si>
    <t>11163150</t>
  </si>
  <si>
    <t>lak penetrační asfaltový</t>
  </si>
  <si>
    <t>1777015856</t>
  </si>
  <si>
    <t>Poznámka k položce:_x000d_
Spotřeba 0,3-0,4kg/m2</t>
  </si>
  <si>
    <t>91,438*0,00030+53,44*0,00035</t>
  </si>
  <si>
    <t>306</t>
  </si>
  <si>
    <t>711141559</t>
  </si>
  <si>
    <t>Provedení izolace proti zemní vlhkosti pásy přitavením vodorovné NAIP</t>
  </si>
  <si>
    <t>1352806945</t>
  </si>
  <si>
    <t>Provedení izolace proti zemní vlhkosti pásy přitavením NAIP na ploše vodorovné V</t>
  </si>
  <si>
    <t>91,438*2</t>
  </si>
  <si>
    <t>307</t>
  </si>
  <si>
    <t>711142559</t>
  </si>
  <si>
    <t>Provedení izolace proti zemní vlhkosti pásy přitavením svislé NAIP</t>
  </si>
  <si>
    <t>1789902032</t>
  </si>
  <si>
    <t>Provedení izolace proti zemní vlhkosti pásy přitavením NAIP na ploše svislé S</t>
  </si>
  <si>
    <t>53,44*2</t>
  </si>
  <si>
    <t>308</t>
  </si>
  <si>
    <t>62833158</t>
  </si>
  <si>
    <t>pás asfaltový natavitelný oxidovaný tl. 4mm typu G200 S40 s vložkou ze skleněné tkaniny, s jemnozrnným minerálním posypem</t>
  </si>
  <si>
    <t>-1357983810</t>
  </si>
  <si>
    <t>182,876*1,15+106,88*1,20</t>
  </si>
  <si>
    <t>309</t>
  </si>
  <si>
    <t>6008475</t>
  </si>
  <si>
    <t>310</t>
  </si>
  <si>
    <t>580873506</t>
  </si>
  <si>
    <t>311</t>
  </si>
  <si>
    <t>-1562661370</t>
  </si>
  <si>
    <t>312</t>
  </si>
  <si>
    <t>-1728939199</t>
  </si>
  <si>
    <t>36,74*1,20</t>
  </si>
  <si>
    <t>313</t>
  </si>
  <si>
    <t>711493119</t>
  </si>
  <si>
    <t>Hydroizolační jednosložková silikátově disperzní ochranná hmota vodorovná tl.2mm, vč.penetrace, vč.bandáže rohů, koutů, vč.těsnící pásky u přechodu na svislé konstrukce (dodávka+montáž)</t>
  </si>
  <si>
    <t>1976158773</t>
  </si>
  <si>
    <t>Hydroizolační stěrka vodorovná dvouvrstvá tl.2mm, vč.penetrace, vč.bandáže rohů, koutů, vč.těsnící pásky u přechodu na svislé konstrukce (dodávka+montáž)</t>
  </si>
  <si>
    <t>(vč.vytažení na stěny do v.200mm)</t>
  </si>
  <si>
    <t>"m.č.1.11-15,18" 75,00*1,25</t>
  </si>
  <si>
    <t>"m.č.1.16" 9,00*1,25</t>
  </si>
  <si>
    <t>"m.č.2.31-33" 7,00*1,25</t>
  </si>
  <si>
    <t>"m.č.3.04" 15,00*1,25</t>
  </si>
  <si>
    <t>"m.č.1.05-10" 70,00*1,25</t>
  </si>
  <si>
    <t>"m.č.1.02,04,05" 26,00*1,25</t>
  </si>
  <si>
    <t>"m.č.1.01" 16,00*1,25</t>
  </si>
  <si>
    <t>314</t>
  </si>
  <si>
    <t>711493120</t>
  </si>
  <si>
    <t>Hydroizolační ochranná hydroizolační hmota např. tekutá fólie ve 2 vrstvách, tl.3mm, vč.penetrace, vč.bandáže rohů, koutů, vč.těsnící pásky u přechodu na svislé konstrukce (dodávka+montáž)</t>
  </si>
  <si>
    <t>1483746756</t>
  </si>
  <si>
    <t>Hydroizolační stěrka svislá jednovrstvá tl.1mm, vč.penetrace, vč.bandáže rohů, koutů (dodávka+montáž)</t>
  </si>
  <si>
    <t>"m.č.2.11-16" 16,00*1,25</t>
  </si>
  <si>
    <t>315</t>
  </si>
  <si>
    <t>711493125</t>
  </si>
  <si>
    <t>Hydroizolační můstek cementový (dodávka+montáž)</t>
  </si>
  <si>
    <t>1888520564</t>
  </si>
  <si>
    <t>"sloup želbet SL4" 1,00</t>
  </si>
  <si>
    <t>316</t>
  </si>
  <si>
    <t>998711102</t>
  </si>
  <si>
    <t>Přesun hmot tonážní pro izolace proti vodě, vlhkosti a plynům v objektech výšky do 12 m</t>
  </si>
  <si>
    <t>986542626</t>
  </si>
  <si>
    <t>Přesun hmot pro izolace proti vodě, vlhkosti a plynům stanovený z hmotnosti přesunovaného materiálu vodorovná dopravní vzdálenost do 50 m v objektech výšky přes 6 do 12 m</t>
  </si>
  <si>
    <t>317</t>
  </si>
  <si>
    <t>998711181</t>
  </si>
  <si>
    <t>Příplatek k přesunu hmot tonážní 711 prováděný bez použití mechanizace</t>
  </si>
  <si>
    <t>1845298997</t>
  </si>
  <si>
    <t>Přesun hmot pro izolace proti vodě, vlhkosti a plynům stanovený z hmotnosti přesunovaného materiálu Příplatek k cenám za přesun prováděný bez použití mechanizace pro jakoukoliv výšku objektu</t>
  </si>
  <si>
    <t>712</t>
  </si>
  <si>
    <t>Povlakové krytiny</t>
  </si>
  <si>
    <t>318</t>
  </si>
  <si>
    <t>712331111</t>
  </si>
  <si>
    <t>Provedení povlakové krytiny střech do 10° podkladní vrstvy pásy na sucho samolepící</t>
  </si>
  <si>
    <t>-459015705</t>
  </si>
  <si>
    <t>Provedení povlakové krytiny střech plochých do 10° pásy na sucho podkladní samolepící asfaltový pás</t>
  </si>
  <si>
    <t>střecha SP01 - přístavba</t>
  </si>
  <si>
    <t>120,00</t>
  </si>
  <si>
    <t>střecha SP02 - přístavba</t>
  </si>
  <si>
    <t>16,00</t>
  </si>
  <si>
    <t>střecha SPa - přístavba (vikýře vč.boků)</t>
  </si>
  <si>
    <t>12,50+21,00</t>
  </si>
  <si>
    <t>319</t>
  </si>
  <si>
    <t>1421010105</t>
  </si>
  <si>
    <t>samolepící pás z SBS modifikovaného asfaltu, vložkou z hliníkové fólie kašírované polyesterovou rohoží o plošné hmotnosti 120 g.m-2, na povrchu s polyesterovou střiží, tl.2,2mm</t>
  </si>
  <si>
    <t>880812716</t>
  </si>
  <si>
    <t>169,50*1,15</t>
  </si>
  <si>
    <t>320</t>
  </si>
  <si>
    <t>712631111</t>
  </si>
  <si>
    <t>Provedení povlakové krytiny střech přes 30° podkladní vrstvy pásy na sucho samolepící</t>
  </si>
  <si>
    <t>-1873464421</t>
  </si>
  <si>
    <t>Provedení povlakové krytiny střech šikmých přes 30° pásy na sucho na dřevěném podkladě s lištami podkladní samolepící asfaltový pás</t>
  </si>
  <si>
    <t>střecha SPa - přístavba (vikýře)</t>
  </si>
  <si>
    <t>13,00</t>
  </si>
  <si>
    <t>střecha SPb - přístavba (vikýře)</t>
  </si>
  <si>
    <t>12,50</t>
  </si>
  <si>
    <t>boky vikýřů</t>
  </si>
  <si>
    <t>321</t>
  </si>
  <si>
    <t>1421010110</t>
  </si>
  <si>
    <t>samolepící pás z SBS modifikovaného asfaltu, vložkou z polyesterové rohože o plošné hmotnosti 120 g.m-2, na povrchu se spalitelnou folií, tl.1,8mm</t>
  </si>
  <si>
    <t>-219522594</t>
  </si>
  <si>
    <t>182,50*1,15</t>
  </si>
  <si>
    <t>322</t>
  </si>
  <si>
    <t>712361705</t>
  </si>
  <si>
    <t>Provedení povlakové krytiny střech do 10° fólií lepenou se svařovanými spoji</t>
  </si>
  <si>
    <t>-447639286</t>
  </si>
  <si>
    <t>Provedení povlakové krytiny střech plochých do 10° fólií lepená se svařovanými spoji</t>
  </si>
  <si>
    <t>"balkony - m.č.2.22,24,26,27,29,30 (vč.vytažení na stěny)" 14,00</t>
  </si>
  <si>
    <t>323</t>
  </si>
  <si>
    <t>283220371</t>
  </si>
  <si>
    <t>fólie střešní PVC-P s pochůznou protiskluzovou úpravou na horním povrchu tl 2,5mm</t>
  </si>
  <si>
    <t>1149368471</t>
  </si>
  <si>
    <t>14,00*1,15</t>
  </si>
  <si>
    <t>324</t>
  </si>
  <si>
    <t>712361709</t>
  </si>
  <si>
    <t>Provedení povlakové krytiny střech do 10° fólií podkladní nechanicky kotvenou do dřeva</t>
  </si>
  <si>
    <t>-2090732489</t>
  </si>
  <si>
    <t>325</t>
  </si>
  <si>
    <t>28322000</t>
  </si>
  <si>
    <t>fólie hydroizolační střešní mPVC mechanicky kotvená tl 2,0mm šedá</t>
  </si>
  <si>
    <t>27341809</t>
  </si>
  <si>
    <t>326</t>
  </si>
  <si>
    <t>712363352</t>
  </si>
  <si>
    <t>Povlakové krytiny střech do 10° z tvarovaných poplastovaných lišt délky 2 m koutová lišta vnitřní rš 100 mm</t>
  </si>
  <si>
    <t>-470472928</t>
  </si>
  <si>
    <t>Povlakové krytiny střech plochých do 10° z tvarovaných poplastovaných lišt pro mPVC vnitřní koutová lišta rš 100 mm</t>
  </si>
  <si>
    <t>"balkony - m.č.2.22,24,26,27,29,30" 11,00</t>
  </si>
  <si>
    <t>327</t>
  </si>
  <si>
    <t>712363357</t>
  </si>
  <si>
    <t>Povlakové krytiny střech do 10° z tvarovaných poplastovaných lišt délky 2 m okapnice široká rš 250 mm</t>
  </si>
  <si>
    <t>-1048294836</t>
  </si>
  <si>
    <t>Povlakové krytiny střech plochých do 10° z tvarovaných poplastovaných lišt pro mPVC okapnice rš 250 mm</t>
  </si>
  <si>
    <t>"balkony - m.č.2.22,24,26,27,29,30" 17,00</t>
  </si>
  <si>
    <t>328</t>
  </si>
  <si>
    <t>998712102</t>
  </si>
  <si>
    <t>Přesun hmot tonážní tonážní pro krytiny povlakové v objektech v do 12 m</t>
  </si>
  <si>
    <t>-1448349411</t>
  </si>
  <si>
    <t>Přesun hmot pro povlakové krytiny stanovený z hmotnosti přesunovaného materiálu vodorovná dopravní vzdálenost do 50 m v objektech výšky přes 6 do 12 m</t>
  </si>
  <si>
    <t>329</t>
  </si>
  <si>
    <t>998712181</t>
  </si>
  <si>
    <t>Příplatek k přesunu hmot tonážní 712 prováděný bez použití mechanizace</t>
  </si>
  <si>
    <t>1188849054</t>
  </si>
  <si>
    <t>Přesun hmot pro povlakové krytiny stanovený z hmotnosti přesunovaného materiálu Příplatek k cenám za přesun prováděný bez použití mechanizace pro jakoukoliv výšku objektu</t>
  </si>
  <si>
    <t>713</t>
  </si>
  <si>
    <t>Izolace tepelné</t>
  </si>
  <si>
    <t>330</t>
  </si>
  <si>
    <t>713121111</t>
  </si>
  <si>
    <t>Montáž izolace tepelné podlah volně kladenými rohožemi, pásy, dílci, deskami 1 vrstva</t>
  </si>
  <si>
    <t>-1662771649</t>
  </si>
  <si>
    <t>Montáž tepelné izolace podlah rohožemi, pásy, deskami, dílci, bloky (izolační materiál ve specifikaci) kladenými volně jednovrstvá</t>
  </si>
  <si>
    <t>331</t>
  </si>
  <si>
    <t>1415202321</t>
  </si>
  <si>
    <t>desky ze stabilizovaného pěnového polystyrenu se sníženou nasákavostí tl.150mm</t>
  </si>
  <si>
    <t>1129487889</t>
  </si>
  <si>
    <t>103,00*1,02</t>
  </si>
  <si>
    <t>332</t>
  </si>
  <si>
    <t>-264981702</t>
  </si>
  <si>
    <t>333</t>
  </si>
  <si>
    <t>28376643</t>
  </si>
  <si>
    <t>deska polystyrénová pro snížení kročejového hluku (max. zatížení 5,0 kN/m2)</t>
  </si>
  <si>
    <t>422639875</t>
  </si>
  <si>
    <t>112,00*0,03*1,02</t>
  </si>
  <si>
    <t>334</t>
  </si>
  <si>
    <t>1435751858</t>
  </si>
  <si>
    <t>335</t>
  </si>
  <si>
    <t>1415202310</t>
  </si>
  <si>
    <t>desky ze stabilizovaného pěnového polystyrenu se sníženou nasákavostí tl.120mm</t>
  </si>
  <si>
    <t>-823461810</t>
  </si>
  <si>
    <t>336</t>
  </si>
  <si>
    <t>713121131</t>
  </si>
  <si>
    <t>Montáž izolace tepelné podlah parotěsné reflexní tl do 5 mm</t>
  </si>
  <si>
    <t>1077814064</t>
  </si>
  <si>
    <t>Montáž tepelné izolace podlah parotěsnými reflexními pásy, tloušťka izolace do 5 mm</t>
  </si>
  <si>
    <t>"m.č.2.20" 11,00</t>
  </si>
  <si>
    <t>337</t>
  </si>
  <si>
    <t>28355306</t>
  </si>
  <si>
    <t>pás podlahový parotěsný tepelně izolační s reflexní Al vrstvou tl 5mm</t>
  </si>
  <si>
    <t>1367204077</t>
  </si>
  <si>
    <t>11,00*1,05</t>
  </si>
  <si>
    <t>338</t>
  </si>
  <si>
    <t>-678419144</t>
  </si>
  <si>
    <t>339</t>
  </si>
  <si>
    <t>28390040</t>
  </si>
  <si>
    <t xml:space="preserve">tepelně izolační desky na bázi vakuové izolace tl. 40 mm </t>
  </si>
  <si>
    <t>-32672878</t>
  </si>
  <si>
    <t>11,00*1,02</t>
  </si>
  <si>
    <t>340</t>
  </si>
  <si>
    <t>1574582320</t>
  </si>
  <si>
    <t>"m.č.2.20" 11,00*2</t>
  </si>
  <si>
    <t>341</t>
  </si>
  <si>
    <t>63150010</t>
  </si>
  <si>
    <t>gumová podložka tl.3mm</t>
  </si>
  <si>
    <t>-762990165</t>
  </si>
  <si>
    <t>22,00*1,02</t>
  </si>
  <si>
    <t>342</t>
  </si>
  <si>
    <t>713122111</t>
  </si>
  <si>
    <t>Parotěsná vrstva pro pochozí půdy vodorovná</t>
  </si>
  <si>
    <t>-1511450061</t>
  </si>
  <si>
    <t>Izolace pro pochozí půdy parotěsná vrstva na ploše vodorovné V</t>
  </si>
  <si>
    <t>podlaha P20</t>
  </si>
  <si>
    <t>"m.č.3.01" 149,00*1,1</t>
  </si>
  <si>
    <t>343</t>
  </si>
  <si>
    <t>713122125</t>
  </si>
  <si>
    <t>Nosný rošt z EPS trámců pro pochozí půdy tl 300 mm</t>
  </si>
  <si>
    <t>589871306</t>
  </si>
  <si>
    <t>Izolace pro pochozí půdy nosný rošt z EPS trámců, osová vzdálenost trámů do 600 mm tloušťky 300 mm</t>
  </si>
  <si>
    <t>"m.č.3.01" 149,00</t>
  </si>
  <si>
    <t>344</t>
  </si>
  <si>
    <t>713122135</t>
  </si>
  <si>
    <t>Izolace tepelná vkládaná mezi rošt z EPS pochozí půdy dvouvrstvá tl 300 mm</t>
  </si>
  <si>
    <t>-1126621468</t>
  </si>
  <si>
    <t>Izolace pro pochozí půdy izolace tepelná vkládaná mezi rošty z EPS dvouvrstvá tloušťky 300 mm</t>
  </si>
  <si>
    <t>345</t>
  </si>
  <si>
    <t>713122141</t>
  </si>
  <si>
    <t>Dřevěná prkna lepená na rošt z EPS trámců</t>
  </si>
  <si>
    <t>-1089089375</t>
  </si>
  <si>
    <t>Izolace pro pochozí půdy prkna dřevěná lepená na rošt z EPS trámců pomocí nízkoexpanzní pěny</t>
  </si>
  <si>
    <t>346</t>
  </si>
  <si>
    <t>713122123</t>
  </si>
  <si>
    <t>Nosný rošt z EPS trámců pro pochozí půdy tl 240 mm</t>
  </si>
  <si>
    <t>1963898194</t>
  </si>
  <si>
    <t>Izolace pro pochozí půdy nosný rošt z EPS trámců, osová vzdálenost trámů do 600 mm tloušťky 240 mm</t>
  </si>
  <si>
    <t>347</t>
  </si>
  <si>
    <t>-1632864746</t>
  </si>
  <si>
    <t>348</t>
  </si>
  <si>
    <t>713131121</t>
  </si>
  <si>
    <t>Montáž izolace tepelné stěn přichycením dráty rohoží, pásů, dílců, desek</t>
  </si>
  <si>
    <t>-403138075</t>
  </si>
  <si>
    <t>Montáž tepelné izolace stěn rohožemi, pásy, deskami, dílci, bloky (izolační materiál ve specifikaci) přichycením úchytnými dráty a závlačkami</t>
  </si>
  <si>
    <t>"stěny pavlače (S11)" 22,00*5</t>
  </si>
  <si>
    <t>349</t>
  </si>
  <si>
    <t>ISV.5901644632242</t>
  </si>
  <si>
    <t>tepelná izolace na bázi minerální plsti do montovaných nezatížených fasád tl.3cm</t>
  </si>
  <si>
    <t>2072085006</t>
  </si>
  <si>
    <t>110,00*1,05</t>
  </si>
  <si>
    <t>350</t>
  </si>
  <si>
    <t>713122112</t>
  </si>
  <si>
    <t>Parotěsná vrstva pro pochozí půdy svislá</t>
  </si>
  <si>
    <t>-1673982459</t>
  </si>
  <si>
    <t>Izolace pro pochozí půdy parotěsná vrstva na ploše svislé S</t>
  </si>
  <si>
    <t>"stěny pavlače (S11)" 22,00</t>
  </si>
  <si>
    <t>351</t>
  </si>
  <si>
    <t>-1795039931</t>
  </si>
  <si>
    <t>352</t>
  </si>
  <si>
    <t>63155136</t>
  </si>
  <si>
    <t>deska tepelně izolační minerální provětrávaných fasád s netkanou textílií λ=0,033-0,035 tl 180mm</t>
  </si>
  <si>
    <t>512796244</t>
  </si>
  <si>
    <t>353</t>
  </si>
  <si>
    <t>713151165</t>
  </si>
  <si>
    <t>Montáž izolace tepelné střech šikmých přišroubované nad krokve z desek sklonu do 45° tl do 160 mm</t>
  </si>
  <si>
    <t>-1713796196</t>
  </si>
  <si>
    <t>Montáž tepelné izolace střech šikmých rohožemi, pásy, deskami (izolační materiál ve specifikaci) přišroubovanými šrouby nad krokve, sklonu střechy přes 30° do 45° tloušťky izolace přes 140 do 160 mm</t>
  </si>
  <si>
    <t>354</t>
  </si>
  <si>
    <t>1421010430</t>
  </si>
  <si>
    <t xml:space="preserve">Izolace nad krokve TOPDEK 022 PIR  160 mm, pero/drážka  (2400x1200 mm)</t>
  </si>
  <si>
    <t>426230341</t>
  </si>
  <si>
    <t>133,00*1,02</t>
  </si>
  <si>
    <t>355</t>
  </si>
  <si>
    <t>713122121</t>
  </si>
  <si>
    <t>Nosný rošt z EPS trámců pro pochozí půdy tl 160 mm</t>
  </si>
  <si>
    <t>150462405</t>
  </si>
  <si>
    <t>Izolace pro pochozí půdy nosný rošt z EPS trámců, osová vzdálenost trámů do 600 mm tloušťky 160 mm</t>
  </si>
  <si>
    <t>356</t>
  </si>
  <si>
    <t>713122131</t>
  </si>
  <si>
    <t>Izolace tepelná vkládaná mezi rošt z EPS pochozí půdy dvouvrstvá tl 160 mm</t>
  </si>
  <si>
    <t>933459961</t>
  </si>
  <si>
    <t>Izolace pro pochozí půdy izolace tepelná vkládaná mezi rošty z EPS dvouvrstvá tloušťky 160 mm</t>
  </si>
  <si>
    <t>357</t>
  </si>
  <si>
    <t>762431235.R</t>
  </si>
  <si>
    <t xml:space="preserve">Montáž stěn deskami z tvrzené pěny </t>
  </si>
  <si>
    <t>360143849</t>
  </si>
  <si>
    <t>přístavba-boky vikýřů</t>
  </si>
  <si>
    <t>358</t>
  </si>
  <si>
    <t>1421010490</t>
  </si>
  <si>
    <t xml:space="preserve">desky PUR/PIR-tvrzená pěna, bez obsahu FCKW HFCKW, přední a zadní strana je 22 mm OSB deska, tl. 204 mm </t>
  </si>
  <si>
    <t>547574574</t>
  </si>
  <si>
    <t>359</t>
  </si>
  <si>
    <t>998713102</t>
  </si>
  <si>
    <t>Přesun hmot tonážní pro izolace tepelné v objektech v do 12 m</t>
  </si>
  <si>
    <t>1429903533</t>
  </si>
  <si>
    <t>Přesun hmot pro izolace tepelné stanovený z hmotnosti přesunovaného materiálu vodorovná dopravní vzdálenost do 50 m v objektech výšky přes 6 m do 12 m</t>
  </si>
  <si>
    <t>360</t>
  </si>
  <si>
    <t>998713181</t>
  </si>
  <si>
    <t>Příplatek k přesunu hmot tonážní 713 prováděný bez použití mechanizace</t>
  </si>
  <si>
    <t>187134578</t>
  </si>
  <si>
    <t>Přesun hmot pro izolace tepelné stanovený z hmotnosti přesunovaného materiálu Příplatek k cenám za přesun prováděný bez použití mechanizace pro jakoukoliv výšku objektu</t>
  </si>
  <si>
    <t>720</t>
  </si>
  <si>
    <t>Zdravotechnika</t>
  </si>
  <si>
    <t>361</t>
  </si>
  <si>
    <t>72001</t>
  </si>
  <si>
    <t>-596184243</t>
  </si>
  <si>
    <t>"viz samostatný rozpočet" 1</t>
  </si>
  <si>
    <t>362</t>
  </si>
  <si>
    <t>72002</t>
  </si>
  <si>
    <t>Zdravotechnika - stavební přípomoce</t>
  </si>
  <si>
    <t>-871733740</t>
  </si>
  <si>
    <t>723</t>
  </si>
  <si>
    <t>Plynovod</t>
  </si>
  <si>
    <t>363</t>
  </si>
  <si>
    <t>72301</t>
  </si>
  <si>
    <t>-1200115482</t>
  </si>
  <si>
    <t>730</t>
  </si>
  <si>
    <t>Ústřední vytápění</t>
  </si>
  <si>
    <t>364</t>
  </si>
  <si>
    <t>73001</t>
  </si>
  <si>
    <t>1353293191</t>
  </si>
  <si>
    <t>365</t>
  </si>
  <si>
    <t>73002</t>
  </si>
  <si>
    <t>Ústřední vytápění - stavební přípomoce</t>
  </si>
  <si>
    <t>1182735985</t>
  </si>
  <si>
    <t>740</t>
  </si>
  <si>
    <t>Elektroinstalace</t>
  </si>
  <si>
    <t>366</t>
  </si>
  <si>
    <t>74001</t>
  </si>
  <si>
    <t>Silnoproud vč.bleskosvodu, slaboproud</t>
  </si>
  <si>
    <t>-1216672301</t>
  </si>
  <si>
    <t>751</t>
  </si>
  <si>
    <t>Vzduchotechnika</t>
  </si>
  <si>
    <t>367</t>
  </si>
  <si>
    <t>75001</t>
  </si>
  <si>
    <t>-1642704300</t>
  </si>
  <si>
    <t>368</t>
  </si>
  <si>
    <t>75002</t>
  </si>
  <si>
    <t>Vzduchotechnika - stavební přípomoce</t>
  </si>
  <si>
    <t>-1499766078</t>
  </si>
  <si>
    <t>762</t>
  </si>
  <si>
    <t>Konstrukce tesařské</t>
  </si>
  <si>
    <t>369</t>
  </si>
  <si>
    <t>762421037</t>
  </si>
  <si>
    <t>Obložení stropu z desek OSB tl 25 mm broušených na pero a drážku šroubovaných</t>
  </si>
  <si>
    <t>-1360801675</t>
  </si>
  <si>
    <t>Obložení stropů nebo střešních podhledů z dřevoštěpkových desek OSB šroubovaných na pero a drážku broušených, tloušťky desky 25 mm</t>
  </si>
  <si>
    <t>"strop nad pavlačí (V14)" 21,00</t>
  </si>
  <si>
    <t>370</t>
  </si>
  <si>
    <t>762511286.R</t>
  </si>
  <si>
    <t>Podlahové kce podkladové dvouvrstvé z desek OSB tl 2x16 mm broušených na pero a drážku lepených a šroubovaných (dodávka+montáž)</t>
  </si>
  <si>
    <t>-178123803</t>
  </si>
  <si>
    <t>371</t>
  </si>
  <si>
    <t>762511277</t>
  </si>
  <si>
    <t>Podlahové kce podkladové z desek OSB tl 25 mm broušených na pero a drážku šroubovaných</t>
  </si>
  <si>
    <t>2092423250</t>
  </si>
  <si>
    <t>Podlahové konstrukce podkladové z dřevoštěpkových desek OSB jednovrstvých šroubovaných na pero a drážku broušených, tloušťky desky 25 mm</t>
  </si>
  <si>
    <t>"m.č.2.11-16" 16,00</t>
  </si>
  <si>
    <t>"m.č.2.17-19" 35,00</t>
  </si>
  <si>
    <t>"m.č.2.06-10" 57,00</t>
  </si>
  <si>
    <t>372</t>
  </si>
  <si>
    <t>762511169</t>
  </si>
  <si>
    <t>Podlahové kce podkladové z cementotřískových desek tl 28 mm na broušených na pero a drážku šroubovaných</t>
  </si>
  <si>
    <t>1431736181</t>
  </si>
  <si>
    <t>Podlahové konstrukce podkladové z cementotřískových desek jednovrstvých šroubovaných na pero a drážku broušených, tloušťky desky 28 mm</t>
  </si>
  <si>
    <t>373</t>
  </si>
  <si>
    <t>762811923</t>
  </si>
  <si>
    <t>Vyřezání části záklopu nebo podbíjení stropu z prken tl do 32 mm plochy jednotlivě do 4 m2</t>
  </si>
  <si>
    <t>1656162796</t>
  </si>
  <si>
    <t>Záklop stropů vyřezání částí záklopu nebo podbíjení z prken tl. do 32 mm, plochy jednotlivě přes 1,00 do 4,00 m2</t>
  </si>
  <si>
    <t xml:space="preserve">35,00   "bude upřesněno dle skutečnosti</t>
  </si>
  <si>
    <t>374</t>
  </si>
  <si>
    <t>762812934</t>
  </si>
  <si>
    <t>Zabednění části záklopu stropu z prken tl do 32 mm plochy jednotlivě do 4 m2</t>
  </si>
  <si>
    <t>-540497483</t>
  </si>
  <si>
    <t>Záklop stropů zabednění částí záklopu z prken tl. do 32 mm (materiál v ceně), plochy jednotlivě přes 1,00 do 4,00 m2</t>
  </si>
  <si>
    <t xml:space="preserve">10,00  "doplnění po vybourání schodiště</t>
  </si>
  <si>
    <t>375</t>
  </si>
  <si>
    <t>763251222</t>
  </si>
  <si>
    <t>Sádrovláknitá podlaha tl 35 mm z desek tl 2x12,5 mm se sádrovláknitou deskou tl 10 mm bez podsypu</t>
  </si>
  <si>
    <t>-1541429233</t>
  </si>
  <si>
    <t>Podlaha ze sádrovláknitých desek na pero a drážku podlaha tl. 35 mm podlahové desky tl. 2 x 12,5 mm s další sádrovláknitou deskou tl. 10 mm</t>
  </si>
  <si>
    <t>376</t>
  </si>
  <si>
    <t>763251122</t>
  </si>
  <si>
    <t>Sádrovláknitá podlaha tl 30 mm z desek tl 2x10 mm s dřevovláknitou deskou tl 10 mm bez podsypu</t>
  </si>
  <si>
    <t>1289439642</t>
  </si>
  <si>
    <t>Podlaha ze sádrovláknitých desek na pero a drážku podlaha tl. 30 mm podlahové desky tl. 2 x 10 mm s dřevovláknitou deskou tl. 10 mm</t>
  </si>
  <si>
    <t>377</t>
  </si>
  <si>
    <t>762822110</t>
  </si>
  <si>
    <t>Montáž stropního trámu z hraněného řeziva průřezové plochy do 144 cm2 s výměnami</t>
  </si>
  <si>
    <t>-517274570</t>
  </si>
  <si>
    <t>Montáž stropních trámů z hraněného a polohraněného řeziva s trámovými výměnami, průřezové plochy do 144 cm2</t>
  </si>
  <si>
    <t>trám 8/6cm - na HEB12-strop nad m.č.1.06-10</t>
  </si>
  <si>
    <t>6,20*13</t>
  </si>
  <si>
    <t>378</t>
  </si>
  <si>
    <t>60512126</t>
  </si>
  <si>
    <t>hranol stavební řezivo průřezu do 120cm2 dl 6-8m</t>
  </si>
  <si>
    <t>1462786361</t>
  </si>
  <si>
    <t>80,60*0,08*0,06</t>
  </si>
  <si>
    <t>Mezisoučet</t>
  </si>
  <si>
    <t>"ztratné" 0,387*0,10</t>
  </si>
  <si>
    <t>379</t>
  </si>
  <si>
    <t>762822140</t>
  </si>
  <si>
    <t>Montáž stropního trámu z hraněného řeziva průřezové plochy do 540 cm2 s výměnami</t>
  </si>
  <si>
    <t>1446773846</t>
  </si>
  <si>
    <t>Montáž stropních trámů z hraněného a polohraněného řeziva s trámovými výměnami, průřezové plochy přes 450 do 540 cm2</t>
  </si>
  <si>
    <t>"trám 24/22cm-po vybourání schodiště" 4,20*4</t>
  </si>
  <si>
    <t xml:space="preserve">"trám 24/22cm-výměna"   35,00 "bude upřesněno dle skutečnosti</t>
  </si>
  <si>
    <t>380</t>
  </si>
  <si>
    <t>60512146</t>
  </si>
  <si>
    <t>hranol stavební řezivo průřezu nad 450cm2 dl 6-8m</t>
  </si>
  <si>
    <t>-1907147917</t>
  </si>
  <si>
    <t>"trám 24/22cm-po vybourání schodiště" 16,80*0,24*0,22</t>
  </si>
  <si>
    <t xml:space="preserve">"trám 24/22cm-výměna"   35,00*0,24*0,22 "bude upřesněno dle skutečnosti</t>
  </si>
  <si>
    <t>"ztratné" 2,735*0,10</t>
  </si>
  <si>
    <t>381</t>
  </si>
  <si>
    <t>762895000</t>
  </si>
  <si>
    <t>Spojovací prostředky pro montáž záklopu, stropnice a podbíjení</t>
  </si>
  <si>
    <t>-518080247</t>
  </si>
  <si>
    <t>Spojovací prostředky záklopu stropů, stropnic, podbíjení hřebíky, svory</t>
  </si>
  <si>
    <t>0,387+2,735</t>
  </si>
  <si>
    <t>382</t>
  </si>
  <si>
    <t>762333132</t>
  </si>
  <si>
    <t>Montáž vázaných kcí krovů nepravidelných z hraněného řeziva průřezové plochy do 224 cm2</t>
  </si>
  <si>
    <t>-250687856</t>
  </si>
  <si>
    <t>Montáž vázaných konstrukcí krovů střech pultových, sedlových, valbových, stanových nepravidelného půdorysu, z řeziva hraněného průřezové plochy přes 120 do 224 cm2</t>
  </si>
  <si>
    <t>"pz 16/12cm" 32,00</t>
  </si>
  <si>
    <t>"pz 18/12cm" 7,00</t>
  </si>
  <si>
    <t>"tr 16/12cm" 18,00</t>
  </si>
  <si>
    <t>"kr 12/16cm" 170,00</t>
  </si>
  <si>
    <t>"tr 12/12cm" 21,00</t>
  </si>
  <si>
    <t>"sl 8/16cm" 5,00</t>
  </si>
  <si>
    <t>"sl 7,5/16cm" 3,00</t>
  </si>
  <si>
    <t>"kl 8/16cm" 7,00</t>
  </si>
  <si>
    <t>"pá 12/16cm" 6,00</t>
  </si>
  <si>
    <t>383</t>
  </si>
  <si>
    <t>60512131</t>
  </si>
  <si>
    <t>hranol stavební řezivo průřezu do 224cm2 dl 6-8m</t>
  </si>
  <si>
    <t>743040100</t>
  </si>
  <si>
    <t>"pz 16/12cm" 32,00*0,16*0,12</t>
  </si>
  <si>
    <t>"pz 18/12cm" 7,00*0,18*0,12</t>
  </si>
  <si>
    <t>"tr 16/12cm" 18,00*0,16*0,12</t>
  </si>
  <si>
    <t>"kr 12/16cm" 170,00*0,12*0,16</t>
  </si>
  <si>
    <t>"tr 12/12cm" 21,00*0,12*0,12</t>
  </si>
  <si>
    <t>"sl 8/16cm" 5,00*0,80*0,16</t>
  </si>
  <si>
    <t>"sl 7,5/16cm" 3,00*0,075*0,16</t>
  </si>
  <si>
    <t>"kl 8/16cm" 7,00*0,80*0,16</t>
  </si>
  <si>
    <t>"pá 12/16cm" 6,00*0,12*0,16</t>
  </si>
  <si>
    <t>"prořez" 6,364*0,10</t>
  </si>
  <si>
    <t>384</t>
  </si>
  <si>
    <t>762333133</t>
  </si>
  <si>
    <t>Montáž vázaných kcí krovů nepravidelných z hraněného řeziva průřezové plochy do 288 cm2</t>
  </si>
  <si>
    <t>-723798383</t>
  </si>
  <si>
    <t>Montáž vázaných konstrukcí krovů střech pultových, sedlových, valbových, stanových nepravidelného půdorysu, z řeziva hraněného průřezové plochy přes 224 do 288 cm2</t>
  </si>
  <si>
    <t>"vz 16/22cm" 30,00</t>
  </si>
  <si>
    <t>"sl 16/16cm" 10,00</t>
  </si>
  <si>
    <t>"nk 14/18cm" 40,00</t>
  </si>
  <si>
    <t>385</t>
  </si>
  <si>
    <t>60512136</t>
  </si>
  <si>
    <t>hranol stavební řezivo průřezu do 288cm2 dl 6-8m</t>
  </si>
  <si>
    <t>1268913753</t>
  </si>
  <si>
    <t>"vz 16/22cm" 30,00*0,16*0,22</t>
  </si>
  <si>
    <t>"sl 16/16cm" 10,00*0,16*0,16</t>
  </si>
  <si>
    <t>"nk 14/18cm" 40,00*0,14*0,18</t>
  </si>
  <si>
    <t>"prořez" 2,32*0,10</t>
  </si>
  <si>
    <t>386</t>
  </si>
  <si>
    <t>762081410</t>
  </si>
  <si>
    <t>Vícestranné hoblování hraněného řeziva na staveništi</t>
  </si>
  <si>
    <t>-2066783541</t>
  </si>
  <si>
    <t>Práce společné pro tesařské konstrukce hoblování hraněného řeziva zabudovaného do konstrukce vícestranné hranoly</t>
  </si>
  <si>
    <t>"viditelné části dřevěných prvků krovu" 198,00</t>
  </si>
  <si>
    <t>387</t>
  </si>
  <si>
    <t>762331923</t>
  </si>
  <si>
    <t>Vyřezání části střešní vazby průřezové plochy řeziva do 224 cm2 délky do 8 m</t>
  </si>
  <si>
    <t>1087771252</t>
  </si>
  <si>
    <t>Vázané konstrukce krovů vyřezání části střešní vazby průřezové plochy řeziva přes 120 do 224 cm2, délky vyřezané části krovového prvku přes 5 do 8 m</t>
  </si>
  <si>
    <t xml:space="preserve">"krokve 12/14cm" 40,00   "bude upřesněno dle skutečnosti</t>
  </si>
  <si>
    <t>388</t>
  </si>
  <si>
    <t>762331953</t>
  </si>
  <si>
    <t>Vyřezání části střešní vazby průřezové plochy řeziva přes 450 cm2 délky do 8 m</t>
  </si>
  <si>
    <t>228162835</t>
  </si>
  <si>
    <t>Vázané konstrukce krovů vyřezání části střešní vazby průřezové plochy řeziva průřezové plochy řeziva přes 450 cm2, délky vyřezané části krovového prvku přes 5 do 8 m</t>
  </si>
  <si>
    <t>"trám 25/25cm" 5,30</t>
  </si>
  <si>
    <t>389</t>
  </si>
  <si>
    <t>762332922</t>
  </si>
  <si>
    <t>Doplnění části střešní vazby z hranolů průřezové plochy do 224 cm2 včetně materiálu</t>
  </si>
  <si>
    <t>1760832452</t>
  </si>
  <si>
    <t>Vázané konstrukce krovů doplnění části střešní vazby z hranolů, nebo hranolků (materiál v ceně), průřezové plochy přes 120 do 224 cm2</t>
  </si>
  <si>
    <t>"krokevní přířezy (přespádování střechy) 12/14cm" 25,00</t>
  </si>
  <si>
    <t>390</t>
  </si>
  <si>
    <t>762332923</t>
  </si>
  <si>
    <t>Doplnění části střešní vazby z hranolů průřezové plochy do 288 cm2 včetně materiálu</t>
  </si>
  <si>
    <t>129953499</t>
  </si>
  <si>
    <t>Vázané konstrukce krovů doplnění části střešní vazby z hranolů, nebo hranolků (materiál v ceně), průřezové plochy přes 224 do 288 cm2</t>
  </si>
  <si>
    <t>"střední vaznice 16/18cm" 32,00</t>
  </si>
  <si>
    <t>"vzpěry 16/16cm" 20,00</t>
  </si>
  <si>
    <t>"nár.krokev 14/18cm" 14,00</t>
  </si>
  <si>
    <t>"úžl.krokev 14/18cm" 7,00</t>
  </si>
  <si>
    <t>"vrchol.vaznice" 3,00</t>
  </si>
  <si>
    <t>391</t>
  </si>
  <si>
    <t>762341932</t>
  </si>
  <si>
    <t>Vyřezání části bednění střech z prken tl do 32 mm plochy jednotlivě do 4 m2</t>
  </si>
  <si>
    <t>-1560663835</t>
  </si>
  <si>
    <t>Bednění a laťování střech vyřezání jednotlivých otvorů bez rozebrání krytiny v bednění z prken tl. do 32 mm, otvoru plochy jednotlivě přes 1 do 4 m2</t>
  </si>
  <si>
    <t xml:space="preserve">"pro volská oka, výměnz krokví, přespádování střechy" 160,00   "bude upřesněno dle skutečnosti</t>
  </si>
  <si>
    <t>392</t>
  </si>
  <si>
    <t>762343912</t>
  </si>
  <si>
    <t>Zabednění otvorů ve střeše prkny tl do 32mm plochy jednotlivě do 4 m2</t>
  </si>
  <si>
    <t>1424723207</t>
  </si>
  <si>
    <t>Bednění a laťování střech zabednění jednotlivých otvorů ve střeše prkny tl. do 32 mm (materiál v ceně), otvoru plochy jednotlivě přes 1 do 4 m2</t>
  </si>
  <si>
    <t>393</t>
  </si>
  <si>
    <t>762341260</t>
  </si>
  <si>
    <t>Montáž bednění střech rovných a šikmých sklonu do 60° z palubek</t>
  </si>
  <si>
    <t>-1427587334</t>
  </si>
  <si>
    <t>Bednění a laťování montáž bednění střech rovných a šikmých sklonu do 60° s vyřezáním otvorů z palubek</t>
  </si>
  <si>
    <t>13,00*2</t>
  </si>
  <si>
    <t>boky+čela vikýřů</t>
  </si>
  <si>
    <t>394</t>
  </si>
  <si>
    <t>611899951</t>
  </si>
  <si>
    <t>palubky smrk A/B tl.25mm</t>
  </si>
  <si>
    <t>1036319731</t>
  </si>
  <si>
    <t>195,50*1,10</t>
  </si>
  <si>
    <t>395</t>
  </si>
  <si>
    <t>762342311</t>
  </si>
  <si>
    <t>Montáž laťování na střechách složitých sklonu do 60° osové vzdálenosti do 150 mm</t>
  </si>
  <si>
    <t>-899749378</t>
  </si>
  <si>
    <t>Bednění a laťování montáž laťování střech složitých sklonu do 60° při osové vzdálenosti latí do 150 mm</t>
  </si>
  <si>
    <t>"latě 6/4cm" 120,00</t>
  </si>
  <si>
    <t>"latě 6/4cm" 16,00</t>
  </si>
  <si>
    <t>střecha SP03 - stávající objekt</t>
  </si>
  <si>
    <t>"latě 6/4cm" 285,00</t>
  </si>
  <si>
    <t>"latě 6/4cm" 13,00</t>
  </si>
  <si>
    <t>"latě 6/4cm" 12,50</t>
  </si>
  <si>
    <t>"latě 6/4cm" 21,00</t>
  </si>
  <si>
    <t>396</t>
  </si>
  <si>
    <t>60514106</t>
  </si>
  <si>
    <t>řezivo jehličnaté lať pevnostní třída S10-13 průžez 40x60mm</t>
  </si>
  <si>
    <t>893768253</t>
  </si>
  <si>
    <t>"latě 6/4cm" 467,50*7,00*0,06*0,04*1,1</t>
  </si>
  <si>
    <t>397</t>
  </si>
  <si>
    <t>762342441</t>
  </si>
  <si>
    <t>Montáž lišt trojúhelníkových nebo kontralatí na střechách sklonu do 60°</t>
  </si>
  <si>
    <t>-1532082981</t>
  </si>
  <si>
    <t>Bednění a laťování montáž lišt trojúhelníkových nebo kontralatí</t>
  </si>
  <si>
    <t>střecha SP01, SP02 - přístavba</t>
  </si>
  <si>
    <t>"kontralatě 6/4cm" 170,00</t>
  </si>
  <si>
    <t>střecha SP03, stávající objekt</t>
  </si>
  <si>
    <t>"kontralatě 6/4cm" 350,00</t>
  </si>
  <si>
    <t>"latě 6/4cm" 17,00</t>
  </si>
  <si>
    <t>"latě 6/4cm" 27,00</t>
  </si>
  <si>
    <t>398</t>
  </si>
  <si>
    <t>218989626</t>
  </si>
  <si>
    <t>"kontralatě 6/4cm" 581,00*0,06*0,04*1,1</t>
  </si>
  <si>
    <t>399</t>
  </si>
  <si>
    <t>762353519</t>
  </si>
  <si>
    <t>Střešní vikýř volské oko z hraněného řeziva plochy do 100 cm2 (dodávka+montáž)</t>
  </si>
  <si>
    <t>-1331941059</t>
  </si>
  <si>
    <t>400</t>
  </si>
  <si>
    <t>762395000</t>
  </si>
  <si>
    <t>Spojovací prostředky krovů, bednění, laťování, nadstřešních konstrukcí</t>
  </si>
  <si>
    <t>-1858896521</t>
  </si>
  <si>
    <t>Spojovací prostředky krovů, bednění a laťování, nadstřešních konstrukcí svory, prkna, hřebíky, pásová ocel, vruty</t>
  </si>
  <si>
    <t>"hranoly" 6,364+2,332</t>
  </si>
  <si>
    <t>"latě" (8,639+1,687)/1,1</t>
  </si>
  <si>
    <t>401</t>
  </si>
  <si>
    <t>762395000.R</t>
  </si>
  <si>
    <t>Spojovací prostředky krovů, bednění, laťování, nadstřešních konstrukcí - příplatek na ocelové tesařské úhelníky, závěsné třmeny (dodávka+montáž)</t>
  </si>
  <si>
    <t>839115499</t>
  </si>
  <si>
    <t>402</t>
  </si>
  <si>
    <t>762085103.01</t>
  </si>
  <si>
    <t>Kotvení pozednic - šrouby M10 (dodávka+montáž)</t>
  </si>
  <si>
    <t>1451579722</t>
  </si>
  <si>
    <t>403</t>
  </si>
  <si>
    <t>762713110</t>
  </si>
  <si>
    <t>Montáž prostorové vázané kce z hraněného řeziva průřezové plochy do 120 cm2</t>
  </si>
  <si>
    <t>-729466388</t>
  </si>
  <si>
    <t>Montáž prostorových vázaných konstrukcí z řeziva hraněného nebo polohraněného průřezové plochy do 120 cm2</t>
  </si>
  <si>
    <t>pavlač</t>
  </si>
  <si>
    <t>"tr 8/12cm" 60,00</t>
  </si>
  <si>
    <t>"tr 6/14cm" (2,81+0,70*6)*1 +(1,50+0,70*3)*5</t>
  </si>
  <si>
    <t>404</t>
  </si>
  <si>
    <t>2006159971</t>
  </si>
  <si>
    <t>"tr 8/12cm" 60,00*0,08*0,12</t>
  </si>
  <si>
    <t>"tr 6/14cm" 25,01*0,06*0,14</t>
  </si>
  <si>
    <t>"ztratné" 0,576*0,10</t>
  </si>
  <si>
    <t>405</t>
  </si>
  <si>
    <t>762713120</t>
  </si>
  <si>
    <t>Montáž prostorové vázané kce z hraněného řeziva průřezové plochy do 224 cm2</t>
  </si>
  <si>
    <t>600569081</t>
  </si>
  <si>
    <t>Montáž prostorových vázaných konstrukcí z řeziva hraněného nebo polohraněného průřezové plochy přes 120 do 224 cm2</t>
  </si>
  <si>
    <t>"tr 12/12cm" 56,00</t>
  </si>
  <si>
    <t>"tr 8/18cm" 9,00</t>
  </si>
  <si>
    <t>"tr 10/14cm" 60,00</t>
  </si>
  <si>
    <t>406</t>
  </si>
  <si>
    <t>2129838635</t>
  </si>
  <si>
    <t>"tr 12/12cm" 56,00*0,12*0,12</t>
  </si>
  <si>
    <t>"tr 8/18cm" 9,00*0,08*0,18</t>
  </si>
  <si>
    <t>"tr 10/14cm" 60,00*0,10*0,14</t>
  </si>
  <si>
    <t>"ztratné" 1,776*0,10</t>
  </si>
  <si>
    <t>407</t>
  </si>
  <si>
    <t>762795000</t>
  </si>
  <si>
    <t>Spojovací prostředky pro montáž prostorových vázaných kcí</t>
  </si>
  <si>
    <t>-1815607907</t>
  </si>
  <si>
    <t>Spojovací prostředky prostorových vázaných konstrukcí hřebíky, svory, fixační prkna</t>
  </si>
  <si>
    <t>0,786+1,776</t>
  </si>
  <si>
    <t>408</t>
  </si>
  <si>
    <t>pal30</t>
  </si>
  <si>
    <t>Obklad stěn dřevěnými palubkami hoblovanými tl.30mm (dodávka+montáž)</t>
  </si>
  <si>
    <t>722387093</t>
  </si>
  <si>
    <t>409</t>
  </si>
  <si>
    <t>458468078</t>
  </si>
  <si>
    <t>410</t>
  </si>
  <si>
    <t>pal25</t>
  </si>
  <si>
    <t>Obklad stěn dřevěnými palubkami hoblovanými tl.25mm (dodávka+montáž)</t>
  </si>
  <si>
    <t>-1070022551</t>
  </si>
  <si>
    <t>411</t>
  </si>
  <si>
    <t>998762102</t>
  </si>
  <si>
    <t>Přesun hmot tonážní pro kce tesařské v objektech v do 12 m</t>
  </si>
  <si>
    <t>337881837</t>
  </si>
  <si>
    <t>Přesun hmot pro konstrukce tesařské stanovený z hmotnosti přesunovaného materiálu vodorovná dopravní vzdálenost do 50 m v objektech výšky přes 6 do 12 m</t>
  </si>
  <si>
    <t>412</t>
  </si>
  <si>
    <t>998762181</t>
  </si>
  <si>
    <t>Příplatek k přesunu hmot tonážní 762 prováděný bez použití mechanizace</t>
  </si>
  <si>
    <t>801377628</t>
  </si>
  <si>
    <t>Přesun hmot pro konstrukce tesařské stanovený z hmotnosti přesunovaného materiálu Příplatek k cenám za přesun prováděný bez použití mechanizace pro jakoukoliv výšku objektu</t>
  </si>
  <si>
    <t>763</t>
  </si>
  <si>
    <t>Konstrukce suché výstavby</t>
  </si>
  <si>
    <t>413</t>
  </si>
  <si>
    <t>763111331</t>
  </si>
  <si>
    <t>SDK příčka tl 75 mm profil CW+UW 50 desky 1xH2 12,5 TI 50 mm EI 30 Rw 41 dB</t>
  </si>
  <si>
    <t>1017721251</t>
  </si>
  <si>
    <t>Příčka ze sádrokartonových desek s nosnou konstrukcí z jednoduchých ocelových profilů UW, CW jednoduše opláštěná deskou impregnovanou H2 tl. 12,5 mm, příčka tl. 75 mm, profil 50 TI tl. 50 mm, EI 30, Rw 41 dB</t>
  </si>
  <si>
    <t>1,50*3,50</t>
  </si>
  <si>
    <t>414</t>
  </si>
  <si>
    <t>763111431</t>
  </si>
  <si>
    <t>SDK příčka tl 100 mm profil CW+UW 50 desky 2xH2 12,5 TI 50 mm EI 60 Rw 50 dB</t>
  </si>
  <si>
    <t>1958892313</t>
  </si>
  <si>
    <t>Příčka ze sádrokartonových desek s nosnou konstrukcí z jednoduchých ocelových profilů UW, CW dvojitě opláštěná deskami impregnovanými H2 tl. 2 x 12,5 mm, EI 60, příčka tl. 100 mm, profil 50 TI tl. 50 mm, Rw 50 dB</t>
  </si>
  <si>
    <t>2,50*3,66</t>
  </si>
  <si>
    <t>1,55*3,12</t>
  </si>
  <si>
    <t>7,50*2,65</t>
  </si>
  <si>
    <t>(2,50+2,00+1,80+1,65*2+1,90+2,60+4,50+3,50+2,10)*3,60</t>
  </si>
  <si>
    <t xml:space="preserve">-0,80*1,97   -0,70*1,97*4</t>
  </si>
  <si>
    <t>415</t>
  </si>
  <si>
    <t>763111434</t>
  </si>
  <si>
    <t>SDK příčka tl 125 mm profil CW+UW 75 desky 2xH2 12,5 TI 75 mm EI 60 Rw 53 dB</t>
  </si>
  <si>
    <t>-38198334</t>
  </si>
  <si>
    <t>Příčka ze sádrokartonových desek s nosnou konstrukcí z jednoduchých ocelových profilů UW, CW dvojitě opláštěná deskami impregnovanými H2 tl. 2 x 12,5 mm, EI 60, příčka tl. 125 mm, profil 75 TI tl. 75 mm, Rw 53 dB</t>
  </si>
  <si>
    <t>(3,82+3,71)*3,12</t>
  </si>
  <si>
    <t>(2,50+1,50+0,30)*3,50</t>
  </si>
  <si>
    <t>(3,60+6,85+2,90+3,30+5,70)*3,60</t>
  </si>
  <si>
    <t>-0,80*1,97*6</t>
  </si>
  <si>
    <t>416</t>
  </si>
  <si>
    <t>763111437</t>
  </si>
  <si>
    <t>SDK příčka tl 150 mm profil CW+UW 100 desky 2xH2 12,5 TI 100 mm EI 60 Rw 55 DB</t>
  </si>
  <si>
    <t>304863696</t>
  </si>
  <si>
    <t>Příčka ze sádrokartonových desek s nosnou konstrukcí z jednoduchých ocelových profilů UW, CW dvojitě opláštěná deskami impregnovanými H2 tl. 2 x 12,5 mm, EI 60, příčka tl. 150 mm, profil 100 TI tl. 100 mm, Rw 55 dB</t>
  </si>
  <si>
    <t>2,00*3,50</t>
  </si>
  <si>
    <t>2,20*3,60</t>
  </si>
  <si>
    <t>417</t>
  </si>
  <si>
    <t>763121561.R</t>
  </si>
  <si>
    <t>SDK stěna předsazená profil CD+UD desky 2xDF EI 60, bez tepelné izolace, vč.kotvení do zdiva skrz zateplení tl.16cm (dodávka+montáž)</t>
  </si>
  <si>
    <t>1723457131</t>
  </si>
  <si>
    <t>m.č.3.02</t>
  </si>
  <si>
    <t>7,00*3,20</t>
  </si>
  <si>
    <t xml:space="preserve">-2,40*1,70/2   -4,60*2,50/2</t>
  </si>
  <si>
    <t>-0,80*1,50</t>
  </si>
  <si>
    <t>"ostění" (1,00+1,50*2)*0,40</t>
  </si>
  <si>
    <t>418</t>
  </si>
  <si>
    <t>763111717</t>
  </si>
  <si>
    <t>SDK příčka základní penetrační nátěr</t>
  </si>
  <si>
    <t>-816427243</t>
  </si>
  <si>
    <t>Příčka ze sádrokartonových desek ostatní konstrukce a práce na příčkách ze sádrokartonových desek základní penetrační nátěr</t>
  </si>
  <si>
    <t>5,25+112,313+106,396+13,541+15,01</t>
  </si>
  <si>
    <t>419</t>
  </si>
  <si>
    <t>763131511</t>
  </si>
  <si>
    <t>SDK podhled deska 1xA 12,5 bez TI jednovrstvá spodní kce profil CD+UD</t>
  </si>
  <si>
    <t>-1140266661</t>
  </si>
  <si>
    <t>Podhled ze sádrokartonových desek jednovrstvá zavěšená spodní konstrukce z ocelových profilů CD, UD jednoduše opláštěná deskou standardní A, tl. 12,5 mm, bez TI</t>
  </si>
  <si>
    <t>"m.č.2.23,25,28" 47,50</t>
  </si>
  <si>
    <t>420</t>
  </si>
  <si>
    <t>763131551</t>
  </si>
  <si>
    <t>SDK podhled deska 1xH2 12,5 bez TI jednovrstvá spodní kce profil CD+UD</t>
  </si>
  <si>
    <t>-1232892904</t>
  </si>
  <si>
    <t>Podhled ze sádrokartonových desek jednovrstvá zavěšená spodní konstrukce z ocelových profilů CD, UD jednoduše opláštěná deskou impregnovanou H2, tl. 12,5 mm, bez TI</t>
  </si>
  <si>
    <t>"m.č.1.13,14,15" 29,00</t>
  </si>
  <si>
    <t>"m.č.2.31,32,33" 7,00</t>
  </si>
  <si>
    <t>421</t>
  </si>
  <si>
    <t>763131531</t>
  </si>
  <si>
    <t>SDK podhled deska 1xDF 12,5 bez TI jednovrstvá spodní kce profil CD+UD</t>
  </si>
  <si>
    <t>-533577869</t>
  </si>
  <si>
    <t>Podhled ze sádrokartonových desek jednovrstvá zavěšená spodní konstrukce z ocelových profilů CD, UD jednoduše opláštěná deskou protipožární DF, tl. 12,5 mm, bez TI</t>
  </si>
  <si>
    <t>"m.č.3.02-07" 115,00</t>
  </si>
  <si>
    <t>"m.č.3.01-požární pruh u přístavby" 9,00*1,50</t>
  </si>
  <si>
    <t>422</t>
  </si>
  <si>
    <t>763131571</t>
  </si>
  <si>
    <t>SDK podhled deska 1xH2DF 12,5 bez TI jednovrstvá spodní kce profil CD+UD</t>
  </si>
  <si>
    <t>-1706947219</t>
  </si>
  <si>
    <t>Podhled ze sádrokartonových desek jednovrstvá zavěšená spodní konstrukce z ocelových profilů CD, UD jednoduše opláštěná deskou impregnovanou protipožární H2DF, tl. 12,5 mm, bez TI</t>
  </si>
  <si>
    <t>"m.č.2.01-04,06-08,10-20" 136,00</t>
  </si>
  <si>
    <t>423</t>
  </si>
  <si>
    <t>763131714</t>
  </si>
  <si>
    <t>SDK podhled základní penetrační nátěr</t>
  </si>
  <si>
    <t>1084071510</t>
  </si>
  <si>
    <t>Podhled ze sádrokartonových desek ostatní práce a konstrukce na podhledech ze sádrokartonových desek základní penetrační nátěr</t>
  </si>
  <si>
    <t>47,50+52,00+128,50+136,00</t>
  </si>
  <si>
    <t>424</t>
  </si>
  <si>
    <t>763231121.R</t>
  </si>
  <si>
    <t>Sádrovláknitý podhled rastrový, formát desek 600x1200mm, vč.nosného roštu z lehkých slitin (dodávka+montáž)</t>
  </si>
  <si>
    <t>367175019</t>
  </si>
  <si>
    <t>425</t>
  </si>
  <si>
    <t>762421210</t>
  </si>
  <si>
    <t>Montáž obložení stropu deskami z dřevovláknitých hmot tvrdými</t>
  </si>
  <si>
    <t>1540692468</t>
  </si>
  <si>
    <t>Obložení stropů nebo střešních podhledů montáž deskami z dřevovláknitých hmot s tvarováním a úpravou pro olištování spár tvrdými</t>
  </si>
  <si>
    <t>426</t>
  </si>
  <si>
    <t>595908490</t>
  </si>
  <si>
    <t>deska dřevovláknitá tl.25mm s povrchovou úpravou</t>
  </si>
  <si>
    <t>2119542703</t>
  </si>
  <si>
    <t>11,00*1,10</t>
  </si>
  <si>
    <t>427</t>
  </si>
  <si>
    <t>763-01</t>
  </si>
  <si>
    <t>Protipožární obklad stěn lepený (dodávka+montáž)</t>
  </si>
  <si>
    <t>-170834446</t>
  </si>
  <si>
    <t>"boky vikýřů" 13,00</t>
  </si>
  <si>
    <t>428</t>
  </si>
  <si>
    <t>998763302</t>
  </si>
  <si>
    <t>Přesun hmot tonážní pro sádrokartonové konstrukce v objektech v do 12 m</t>
  </si>
  <si>
    <t>1216466085</t>
  </si>
  <si>
    <t>Přesun hmot pro konstrukce montované z desek sádrokartonových, sádrovláknitých, cementovláknitých nebo cementových stanovený z hmotnosti přesunovaného materiálu vodorovná dopravní vzdálenost do 50 m v objektech výšky přes 6 do 12 m</t>
  </si>
  <si>
    <t>429</t>
  </si>
  <si>
    <t>998763381</t>
  </si>
  <si>
    <t>Příplatek k přesunu hmot tonážní 763 SDK prováděný bez použití mechanizace</t>
  </si>
  <si>
    <t>-2097982085</t>
  </si>
  <si>
    <t>Přesun hmot pro konstrukce montované z desek sádrokartonových, sádrovláknitých, cementovláknitých nebo cementových Příplatek k cenám za přesun prováděný bez použití mechanizace pro jakoukoliv výšku objektu</t>
  </si>
  <si>
    <t>764</t>
  </si>
  <si>
    <t>Konstrukce klempířské</t>
  </si>
  <si>
    <t>430</t>
  </si>
  <si>
    <t>764141405</t>
  </si>
  <si>
    <t>Krytina střechy rovné drážkováním ze svitků z TiZn předzvětralého plechu rš 500 mm sklonu přes 60°</t>
  </si>
  <si>
    <t>1370431043</t>
  </si>
  <si>
    <t>Krytina ze svitků nebo tabulí z titanzinkového předzvětralého plechu s úpravou u okapů, prostupů a výčnělků střechy rovné drážkováním ze svitků rš 500 mm, sklon střechy přes 60°</t>
  </si>
  <si>
    <t>13,00*1,2</t>
  </si>
  <si>
    <t>12,50*1,2</t>
  </si>
  <si>
    <t>21,00*1,2</t>
  </si>
  <si>
    <t>431</t>
  </si>
  <si>
    <t>764248461</t>
  </si>
  <si>
    <t>Oplechování římsy oblé ze segmentů mechanicky kotvené z TiZn předzvětralého plechu rš přes 670 mm</t>
  </si>
  <si>
    <t>1487656483</t>
  </si>
  <si>
    <t>Oplechování říms a ozdobných prvků z titanzinkového předzvětralého plechu oblých nebo ze segmentů, včetně rohů mechanicky kotvené přes rš 670 mm</t>
  </si>
  <si>
    <t>41,00</t>
  </si>
  <si>
    <t>3,00</t>
  </si>
  <si>
    <t>pohled severní</t>
  </si>
  <si>
    <t>5,00</t>
  </si>
  <si>
    <t>římsa nad vstupem do kavárny</t>
  </si>
  <si>
    <t>432</t>
  </si>
  <si>
    <t>764241467</t>
  </si>
  <si>
    <t>Oplechování úžlabí z TiZn předzvětralého plechu rš 670 mm</t>
  </si>
  <si>
    <t>-1339283779</t>
  </si>
  <si>
    <t>Oplechování střešních prvků z titanzinkového předzvětralého plechu úžlabí rš 670 mm</t>
  </si>
  <si>
    <t>433</t>
  </si>
  <si>
    <t>764246444</t>
  </si>
  <si>
    <t>Oplechování parapetů rovných celoplošně lepené z TiZn předzvětralého plechu rš 330 mm</t>
  </si>
  <si>
    <t>-890302131</t>
  </si>
  <si>
    <t>Oplechování parapetů z titanzinkového předzvětralého plechu rovných celoplošně lepené, bez rohů rš 330 mm</t>
  </si>
  <si>
    <t>"volská oka, vikýře" 1,20*9+4,60+2,60*2</t>
  </si>
  <si>
    <t>434</t>
  </si>
  <si>
    <t>764541405</t>
  </si>
  <si>
    <t>Žlab podokapní půlkruhový z TiZn předzvětralého plechu rš 330 mm</t>
  </si>
  <si>
    <t>-1013056100</t>
  </si>
  <si>
    <t>Žlab podokapní z titanzinkového předzvětralého plechu včetně háků a čel půlkruhový rš 330 mm</t>
  </si>
  <si>
    <t>435</t>
  </si>
  <si>
    <t>764242431</t>
  </si>
  <si>
    <t>Oplechování rovné okapové hrany z TiZn předzvětralého plechu rš 150 mm</t>
  </si>
  <si>
    <t>-1233167258</t>
  </si>
  <si>
    <t>Oplechování střešních prvků z titanzinkového předzvětralého plechu okapu okapovým plechem střechy rovné rš 150 mm</t>
  </si>
  <si>
    <t>436</t>
  </si>
  <si>
    <t>764541425</t>
  </si>
  <si>
    <t>Roh nebo kout půlkruhového podokapního žlabu z TiZn předzvětralého plechu rš 330 mm</t>
  </si>
  <si>
    <t>-1728009907</t>
  </si>
  <si>
    <t>Žlab podokapní z titanzinkového předzvětralého plechu včetně háků a čel roh nebo kout, žlabu půlkruhového rš 330 mm</t>
  </si>
  <si>
    <t>437</t>
  </si>
  <si>
    <t>764541446</t>
  </si>
  <si>
    <t>Kotlík oválný (trychtýřový) pro podokapní žlaby z TiZn předzvětralého plechu 330/100 mm</t>
  </si>
  <si>
    <t>219234434</t>
  </si>
  <si>
    <t>Žlab podokapní z titanzinkového předzvětralého plechu včetně háků a čel kotlík oválný (trychtýřový), rš žlabu/průměr svodu 330/100 mm</t>
  </si>
  <si>
    <t>438</t>
  </si>
  <si>
    <t>764548423</t>
  </si>
  <si>
    <t>Svody kruhové včetně objímek, kolen, odskoků z TiZn předzvětralého plechu průměru 100 mm</t>
  </si>
  <si>
    <t>1819128564</t>
  </si>
  <si>
    <t>Svod z titanzinkového předzvětralého plechu včetně objímek, kolen a odskoků kruhový, průměru 100 mm</t>
  </si>
  <si>
    <t>439</t>
  </si>
  <si>
    <t>764248481</t>
  </si>
  <si>
    <t>Oplechování římsy oblé ze segmentů celoplošně lepené z TiZn předzvětralého plechu rš přes 670 mm</t>
  </si>
  <si>
    <t>-114396097</t>
  </si>
  <si>
    <t>Oplechování říms a ozdobných prvků z titanzinkového předzvětralého plechu oblých nebo ze segmentů, včetně rohů celoplošně lepené přes rš 670 mm</t>
  </si>
  <si>
    <t>440</t>
  </si>
  <si>
    <t>998764102</t>
  </si>
  <si>
    <t>Přesun hmot tonážní pro konstrukce klempířské v objektech v do 12 m</t>
  </si>
  <si>
    <t>567471990</t>
  </si>
  <si>
    <t>Přesun hmot pro konstrukce klempířské stanovený z hmotnosti přesunovaného materiálu vodorovná dopravní vzdálenost do 50 m v objektech výšky přes 6 do 12 m</t>
  </si>
  <si>
    <t>441</t>
  </si>
  <si>
    <t>998764181</t>
  </si>
  <si>
    <t>Příplatek k přesunu hmot tonážní 764 prováděný bez použití mechanizace</t>
  </si>
  <si>
    <t>-462917063</t>
  </si>
  <si>
    <t>Přesun hmot pro konstrukce klempířské stanovený z hmotnosti přesunovaného materiálu Příplatek k cenám za přesun prováděný bez použití mechanizace pro jakoukoliv výšku objektu</t>
  </si>
  <si>
    <t>765</t>
  </si>
  <si>
    <t>Krytina skládaná</t>
  </si>
  <si>
    <t>442</t>
  </si>
  <si>
    <t>765114023</t>
  </si>
  <si>
    <t>Krytina keramická bobrovka glazovaná šupinové krytí sklonu do 30° na sucho</t>
  </si>
  <si>
    <t>-635929794</t>
  </si>
  <si>
    <t>Krytina keramická hladká bobrovka sklonu střechy do 30° na sucho šupinové krytí glazovaná</t>
  </si>
  <si>
    <t>285,00</t>
  </si>
  <si>
    <t>443</t>
  </si>
  <si>
    <t>765113911</t>
  </si>
  <si>
    <t>Příplatek ke krytině keramické za sklon přes 30° do 40°</t>
  </si>
  <si>
    <t>-274179165</t>
  </si>
  <si>
    <t>Krytina keramická drážková sklonu střechy do 30° Příplatek cenám za sklon přes 30° do 40°</t>
  </si>
  <si>
    <t>444</t>
  </si>
  <si>
    <t>765114023.VO</t>
  </si>
  <si>
    <t>Krytina keramická bobrovka glazovaná šupinové krytí sklonu do 30° na sucho - příplatek na zvýšenou pracnost při montáži volských ok</t>
  </si>
  <si>
    <t>-130231699</t>
  </si>
  <si>
    <t>3,00*9</t>
  </si>
  <si>
    <t>445</t>
  </si>
  <si>
    <t>765114211</t>
  </si>
  <si>
    <t>Krytina keramická bobrovka nárožní hrana z hřebenáčů režných na sucho s větracím pásem kovovým</t>
  </si>
  <si>
    <t>-852884662</t>
  </si>
  <si>
    <t>Krytina keramická hladká bobrovka sklonu střechy do 30° nárožní hrana z hřebenáčů režných na sucho s větracím pásem kovovým</t>
  </si>
  <si>
    <t>446</t>
  </si>
  <si>
    <t>765115401</t>
  </si>
  <si>
    <t>Montáž protisněhového háku pro keramickou krytinu</t>
  </si>
  <si>
    <t>1726249153</t>
  </si>
  <si>
    <t>Montáž střešních doplňků krytiny keramické protisněhové zábrany háku</t>
  </si>
  <si>
    <t>421,00*1,8</t>
  </si>
  <si>
    <t>758</t>
  </si>
  <si>
    <t>447</t>
  </si>
  <si>
    <t>59660241</t>
  </si>
  <si>
    <t>hák protisněhový C-380</t>
  </si>
  <si>
    <t>246834522</t>
  </si>
  <si>
    <t>448</t>
  </si>
  <si>
    <t>765114311</t>
  </si>
  <si>
    <t>Krytina keramická bobrovka hřeben z hřebenáčů režných na sucho s větracím pásem kovovým</t>
  </si>
  <si>
    <t>1747207266</t>
  </si>
  <si>
    <t>Krytina keramická hladká bobrovka sklonu střechy do 30° hřeben z hřebenáčů režných na sucho s větracím pásem kovovým</t>
  </si>
  <si>
    <t>449</t>
  </si>
  <si>
    <t>765113121</t>
  </si>
  <si>
    <t>Krytina keramická okapová hrana s větrací mřížkou jednoduchou</t>
  </si>
  <si>
    <t>-961377926</t>
  </si>
  <si>
    <t>Krytina keramická drážková sklonu střechy do 30° okapová hrana s větrací mřížkou jednoduchou</t>
  </si>
  <si>
    <t>450</t>
  </si>
  <si>
    <t>765191001</t>
  </si>
  <si>
    <t>Montáž pojistné hydroizolační fólie kladené ve sklonu do 20° lepením na bednění nebo izolaci</t>
  </si>
  <si>
    <t>-392195829</t>
  </si>
  <si>
    <t>Montáž pojistné hydroizolační fólie kladené ve sklonu do 20° lepením (vodotěsné podstřeší) na bednění nebo tepelnou izolaci</t>
  </si>
  <si>
    <t>451</t>
  </si>
  <si>
    <t>765191091</t>
  </si>
  <si>
    <t>Příplatek k cenám montáže pojistné hydroizolační fólie za sklon přes 30°</t>
  </si>
  <si>
    <t>1999688282</t>
  </si>
  <si>
    <t>Montáž pojistné hydroizolační fólie Příplatek k cenám montáže na bednění nebo tepelnou izolaci za sklon přes 30°</t>
  </si>
  <si>
    <t>452</t>
  </si>
  <si>
    <t>63150819</t>
  </si>
  <si>
    <t>fólie kontaktní difuzně propustná pro doplňkovou hydroizolační vrstvu, jednovrstvá mikrovláknitá s funkční vrstvou tl 220μm</t>
  </si>
  <si>
    <t>417066324</t>
  </si>
  <si>
    <t>285,00*1,15</t>
  </si>
  <si>
    <t>453</t>
  </si>
  <si>
    <t>765114063</t>
  </si>
  <si>
    <t>Krytina keramická bobrovka glazovaná šupinové krytí sklonu do 30° do malty</t>
  </si>
  <si>
    <t>699327256</t>
  </si>
  <si>
    <t>Krytina keramická hladká bobrovka sklonu střechy do 30° do malty šupinové krytí glazovaná</t>
  </si>
  <si>
    <t>"zeď" 12,00</t>
  </si>
  <si>
    <t>454</t>
  </si>
  <si>
    <t>765114351</t>
  </si>
  <si>
    <t>Krytina keramická bobrovka hřeben z hřebenáčů režných zplna do malty</t>
  </si>
  <si>
    <t>2091634032</t>
  </si>
  <si>
    <t>Krytina keramická hladká bobrovka sklonu střechy do 30° hřeben z hřebenáčů režných zplna do malty</t>
  </si>
  <si>
    <t>"zeď" 10,50</t>
  </si>
  <si>
    <t>455</t>
  </si>
  <si>
    <t>767851104.R</t>
  </si>
  <si>
    <t>Komínová lávka š.25cm (dodávka+montáž)</t>
  </si>
  <si>
    <t>-233956381</t>
  </si>
  <si>
    <t>1,50*2+0,80+0,50*5</t>
  </si>
  <si>
    <t>456</t>
  </si>
  <si>
    <t>998765102</t>
  </si>
  <si>
    <t>Přesun hmot tonážní pro krytiny skládané v objektech v do 12 m</t>
  </si>
  <si>
    <t>-555307491</t>
  </si>
  <si>
    <t>Přesun hmot pro krytiny skládané stanovený z hmotnosti přesunovaného materiálu vodorovná dopravní vzdálenost do 50 m na objektech výšky přes 6 do 12 m</t>
  </si>
  <si>
    <t>457</t>
  </si>
  <si>
    <t>998765181</t>
  </si>
  <si>
    <t>Příplatek k přesunu hmot tonážní 765 prováděný bez použití mechanizace</t>
  </si>
  <si>
    <t>155558235</t>
  </si>
  <si>
    <t>Přesun hmot pro krytiny skládané stanovený z hmotnosti přesunovaného materiálu Příplatek k cenám za přesun prováděný bez použití mechanizace pro jakoukoliv výšku objektu</t>
  </si>
  <si>
    <t>766</t>
  </si>
  <si>
    <t>Konstrukce truhlářské</t>
  </si>
  <si>
    <t>458</t>
  </si>
  <si>
    <t>766-OR</t>
  </si>
  <si>
    <t>Okna dřevěná dvojitá, špaletová - replika stávajících (dodávka+montáž)</t>
  </si>
  <si>
    <t>1183280538</t>
  </si>
  <si>
    <t>- vyrobena z masivu jehličnatého řeziva</t>
  </si>
  <si>
    <t>- povrch je opatřen krycí barvou</t>
  </si>
  <si>
    <t xml:space="preserve">- max. nebo nižší hodnoty Uw = 1,20 W/(m²K). </t>
  </si>
  <si>
    <t>- vnější křídla jednoduché sklo, vnitřní křídla dvojsklo</t>
  </si>
  <si>
    <t xml:space="preserve">- kování, které se svým designem co nejvíce přiblíží tvaru původního kování </t>
  </si>
  <si>
    <t xml:space="preserve">  (závěsy, kličky, olivy, stavěče křídel)</t>
  </si>
  <si>
    <t>- včetně vnitřních parapetů - dřevěný masiv</t>
  </si>
  <si>
    <t>- včetně úpravy připoj.spáry vnitřní - parotěsné a vodotěsné uzavření</t>
  </si>
  <si>
    <t>- včetně úpravy připoj.spáry vnější - paropropustné a vodotěsné uzavření foliovými pásky</t>
  </si>
  <si>
    <t>Přesný popis viz Technická zpráva a výkres D.1.1.5.2 Vnější výplně otvorů</t>
  </si>
  <si>
    <t>"E01-05,07-12,22,23,27,28" 1,17*1,83*15</t>
  </si>
  <si>
    <t>"E26" 0,78*1,83*1</t>
  </si>
  <si>
    <t>"E29-41,61" 1,17*1,93*14</t>
  </si>
  <si>
    <t>"E60" 0,78*1,93*1</t>
  </si>
  <si>
    <t>"E62" 1,17*0,70*1</t>
  </si>
  <si>
    <t>459</t>
  </si>
  <si>
    <t>766-ORi</t>
  </si>
  <si>
    <t>Okna dřevěná interiérová jednoduchá - replika stávajících (dodávka+montáž)</t>
  </si>
  <si>
    <t>771734711</t>
  </si>
  <si>
    <t>"E56,57" 1,17*1,93*2</t>
  </si>
  <si>
    <t>460</t>
  </si>
  <si>
    <t>766-DR</t>
  </si>
  <si>
    <t>Dveře dřevěné vstupní - replika stávajících (dodávka+montáž)</t>
  </si>
  <si>
    <t>-203765718</t>
  </si>
  <si>
    <t>- včetně obložkové zárubně</t>
  </si>
  <si>
    <t>"E25" 0,90*(1,97+0,61)*1</t>
  </si>
  <si>
    <t>461</t>
  </si>
  <si>
    <t>766-SDt</t>
  </si>
  <si>
    <t>Stěna s dveřmi dřevěná termická (dodávka+montáž)</t>
  </si>
  <si>
    <t>-960691722</t>
  </si>
  <si>
    <t>- vnější křídla trojsklo</t>
  </si>
  <si>
    <t>"E06,24" 3,13*(2,74+0,25)*2</t>
  </si>
  <si>
    <t>462</t>
  </si>
  <si>
    <t>766-Ot</t>
  </si>
  <si>
    <t>Okna dřevěná termická (dodávka+montáž)</t>
  </si>
  <si>
    <t>789325486</t>
  </si>
  <si>
    <t>"E54.1-54.6" 1,184*1,977*6</t>
  </si>
  <si>
    <t>463</t>
  </si>
  <si>
    <t>766-Onet</t>
  </si>
  <si>
    <t>Okno dřevěné netermické kulaté, průměr 600mm (dodávka+montáž)</t>
  </si>
  <si>
    <t>474993204</t>
  </si>
  <si>
    <t>- vyrobeno z masivu jehličnatého řeziva</t>
  </si>
  <si>
    <t>- jednoduché zasklení</t>
  </si>
  <si>
    <t>"E63, E." 2</t>
  </si>
  <si>
    <t>464</t>
  </si>
  <si>
    <t>766-Onetvol</t>
  </si>
  <si>
    <t>Okno dřevěné netermické - volské oko 112,5/34,4cm (dodávka+montáž)</t>
  </si>
  <si>
    <t>87214279</t>
  </si>
  <si>
    <t>"E64-69,73-75" 9</t>
  </si>
  <si>
    <t>465</t>
  </si>
  <si>
    <t>874887782</t>
  </si>
  <si>
    <t>466</t>
  </si>
  <si>
    <t>1.06</t>
  </si>
  <si>
    <t>Dřevěná rámová prosklená stěna 275/260cm, dřevěný masiv (dodávka+montáž)</t>
  </si>
  <si>
    <t>-2043012933</t>
  </si>
  <si>
    <t>- vč.povrchové úpravy</t>
  </si>
  <si>
    <t xml:space="preserve">- zasklení bezpečnostní, termické   </t>
  </si>
  <si>
    <t>Přesný popis viz Technická zpráva a výkres D.1.1.5.3 Tabulka vnitřních výplní otvorů</t>
  </si>
  <si>
    <t>"1.06" 1</t>
  </si>
  <si>
    <t>467</t>
  </si>
  <si>
    <t>1.05</t>
  </si>
  <si>
    <t>Prosklené vstupní dveře se segmentovým nadpražím v rámové zárubni 110/220cm, dřevěný masiv (dodávka+montáž)</t>
  </si>
  <si>
    <t>643062205</t>
  </si>
  <si>
    <t>- včetně kování a zámku</t>
  </si>
  <si>
    <t>- včetně dřev.prahu</t>
  </si>
  <si>
    <t>- včetně zárubně - montovaná dřevěná (rámová)</t>
  </si>
  <si>
    <t>- včetně povrchové úpravy</t>
  </si>
  <si>
    <t>"1.05" 1</t>
  </si>
  <si>
    <t>468</t>
  </si>
  <si>
    <t>1.10..</t>
  </si>
  <si>
    <t>Dveře vnitřní jednokřídlové 80/197cm, plné, dřevěný masiv (dodávka+montáž)</t>
  </si>
  <si>
    <t>-1758736998</t>
  </si>
  <si>
    <t>- včetně zárubně - montovaná dřevěná (obložková) (tl.ostění 20-25cm)</t>
  </si>
  <si>
    <t>"1.10, 1.13-16, 1.04, 1.24, 1.25" 5+3</t>
  </si>
  <si>
    <t>469</t>
  </si>
  <si>
    <t>1.01..</t>
  </si>
  <si>
    <t>-1283465943</t>
  </si>
  <si>
    <t>- včetně zárubně - montovaná dřevěná (obložková) (tl.ostění 35-40cm)</t>
  </si>
  <si>
    <t>"1.01, 1.02, 1.17" 2+1</t>
  </si>
  <si>
    <t>470</t>
  </si>
  <si>
    <t>1.03..</t>
  </si>
  <si>
    <t>Dveře vnitřní jednokřídlové s nadsvětlíkem 70/197+47cm, plné, dřevěný masiv (dodávka+montáž)</t>
  </si>
  <si>
    <t>-112511733</t>
  </si>
  <si>
    <t>- včetně zárubně - montovaná dřevěná (obložková) (tl.ostění 15-25cm)</t>
  </si>
  <si>
    <t>"1.03, 1.12, 1.18, 1.19, 1.21, 1.22, 1.00, 1.11, 1.20" 6+3</t>
  </si>
  <si>
    <t>471</t>
  </si>
  <si>
    <t>1.E58..</t>
  </si>
  <si>
    <t>Dveře vnitřní jednokřídlové s nadsvětlíkem 70/265cm, plné, dřevěný masiv (dodávka+montáž)</t>
  </si>
  <si>
    <t>999268009</t>
  </si>
  <si>
    <t>- včetně zárubně - montovaná dřevěná (obložková) (tl.ostění 35cm)</t>
  </si>
  <si>
    <t>"E.58, I.23" 1+1</t>
  </si>
  <si>
    <t>472</t>
  </si>
  <si>
    <t>1.E55..</t>
  </si>
  <si>
    <t>Dveře vnitřní jednokřídlové s nadsvětlíkem 80/265cm, plné, dřevěný masiv (dodávka+montáž)</t>
  </si>
  <si>
    <t>766853849</t>
  </si>
  <si>
    <t>- včetně zárubně - montovaná dřevěná (obložková) (tl.ostění 15cm)</t>
  </si>
  <si>
    <t>"E.55" 1</t>
  </si>
  <si>
    <t>473</t>
  </si>
  <si>
    <t>1.E59..</t>
  </si>
  <si>
    <t>Dveře vnitřní jednokřídlové s nadsvětlíkem 90/265cm, plné, dřevěný masiv (dodávka+montáž)</t>
  </si>
  <si>
    <t>-1248918249</t>
  </si>
  <si>
    <t>- včetně zárubně - montovaná dřevěná (obložková)</t>
  </si>
  <si>
    <t>"E.59" 1</t>
  </si>
  <si>
    <t>474</t>
  </si>
  <si>
    <t>1.08</t>
  </si>
  <si>
    <t>Dveře vnitřní jednokřídlové s nadsvětlíkem 100/270cm, plné, odlehčená DTD deska (dodávka+montáž)</t>
  </si>
  <si>
    <t>-2028489316</t>
  </si>
  <si>
    <t>- včetně podlahové přechodové lišty</t>
  </si>
  <si>
    <t>- včetně zárubně - plechová spínaná (tl.ostění 25cm)</t>
  </si>
  <si>
    <t>"1.08" 1</t>
  </si>
  <si>
    <t>475</t>
  </si>
  <si>
    <t>1.27..</t>
  </si>
  <si>
    <t>Dveře vnitřní jednokřídlové s nadsvětlíkem 80/270cm, plné, odlehčená DTD deska (dodávka+montáž)</t>
  </si>
  <si>
    <t>-1086764141</t>
  </si>
  <si>
    <t>- včetně zárubně - plechová spínaná (tl.ostění 20cm)</t>
  </si>
  <si>
    <t>"1.27, 1.09, 1.26" 1+2</t>
  </si>
  <si>
    <t>476</t>
  </si>
  <si>
    <t>1.24</t>
  </si>
  <si>
    <t>Dveře vnitřní jednokřídlové s nadsvětlíkem 90/270cm, plné, odlehčená DTD deska (dodávka+montáž)</t>
  </si>
  <si>
    <t>-1141637995</t>
  </si>
  <si>
    <t>- včetně dřevěného prahu</t>
  </si>
  <si>
    <t>"1.24" 1</t>
  </si>
  <si>
    <t>477</t>
  </si>
  <si>
    <t>1.25</t>
  </si>
  <si>
    <t>Dveře vnitřní jednokřídlové s nadsvětlíkem 70/270cm, plné, odlehčená DTD deska (dodávka+montáž)</t>
  </si>
  <si>
    <t>-1621604909</t>
  </si>
  <si>
    <t>"1.25" 1</t>
  </si>
  <si>
    <t>478</t>
  </si>
  <si>
    <t>1.30..</t>
  </si>
  <si>
    <t>Dveře vnitřní jednokřídlové 80/270cm, plné, odlehčená DTD deska (dodávka+montáž)</t>
  </si>
  <si>
    <t>-669456707</t>
  </si>
  <si>
    <t>- včetně zárubně - plechová spínaná (tl.ostění 15-25cm)</t>
  </si>
  <si>
    <t>"1.30, 1.31, 1.07, 1.28, 1.29" 2+3</t>
  </si>
  <si>
    <t>479</t>
  </si>
  <si>
    <t>1.E76</t>
  </si>
  <si>
    <t>Dveře vnitřní jednokřídlové 80/150cm - technický prostup, plné, dřevěný masiv, pož.odolnost EW 30 DP3 (dodávka+montáž)</t>
  </si>
  <si>
    <t>1009874781</t>
  </si>
  <si>
    <t>- včetně samozavírače</t>
  </si>
  <si>
    <t>"E.76" 1</t>
  </si>
  <si>
    <t>480</t>
  </si>
  <si>
    <t>1.32</t>
  </si>
  <si>
    <t>Kryt rozvaděčů 210/275cm trojkřídlý, plný, HPL laminát, požárně odolný (dodávka+montáž)</t>
  </si>
  <si>
    <t>-106951571</t>
  </si>
  <si>
    <t>- včetně soklu v.70mm</t>
  </si>
  <si>
    <t xml:space="preserve">- včetně zárubně - ocelová rámová </t>
  </si>
  <si>
    <t>- požární odolnost: Hořlavost použitých materiálů A1, A2</t>
  </si>
  <si>
    <t>"1.32" 1</t>
  </si>
  <si>
    <t>481</t>
  </si>
  <si>
    <t>1.33</t>
  </si>
  <si>
    <t>Kryt rozvaděčů 150/275cm dvojkřídlý, plný, HPL laminát, požárně odolný (dodávka+montáž)</t>
  </si>
  <si>
    <t>-1285256488</t>
  </si>
  <si>
    <t>482</t>
  </si>
  <si>
    <t>podhldřev</t>
  </si>
  <si>
    <t>Podhled zavěšený lineární z dřevěných latí, vč.nosného roštu z lehkých slitin (dodávka+montáž)</t>
  </si>
  <si>
    <t>1026855170</t>
  </si>
  <si>
    <t>"m.č.1.11,12" 38,00</t>
  </si>
  <si>
    <t>483</t>
  </si>
  <si>
    <t>sch</t>
  </si>
  <si>
    <t>Dřevěné vyrovnávací schodiště na půdě (1200x1500x690mm)</t>
  </si>
  <si>
    <t>1517748303</t>
  </si>
  <si>
    <t>Dřevěné vyrovnávací schodiště</t>
  </si>
  <si>
    <t>- jednoduchá konstrukce se dvěma schodnicemi 100/120 mm</t>
  </si>
  <si>
    <t>- podesta a nášlapy stupňů z řeziva tl. 50 mm</t>
  </si>
  <si>
    <t>- zábradlí a sloupky dřevěné 40/60 mm</t>
  </si>
  <si>
    <t>- vše spojeno tesařskými a šroubovanými spoji</t>
  </si>
  <si>
    <t>- povrch broušený , opatřeno nátěrem proti hnilobě</t>
  </si>
  <si>
    <t>(dodávka+montáž)</t>
  </si>
  <si>
    <t>"3.NP" 1</t>
  </si>
  <si>
    <t>484</t>
  </si>
  <si>
    <t>palvni</t>
  </si>
  <si>
    <t>Obklad stěn vnitřní dřevěnými palubkami hoblovanými tl.20mm, vč.povrchové úpravy (dodávka+montáž)</t>
  </si>
  <si>
    <t>-1807711442</t>
  </si>
  <si>
    <t>485</t>
  </si>
  <si>
    <t>palvně</t>
  </si>
  <si>
    <t>Obklad stěn vnější dřevěnými palubkami hoblovanými tl.20mm, vč.povrchové úpravy (dodávka+montáž)</t>
  </si>
  <si>
    <t>1289303670</t>
  </si>
  <si>
    <t>486</t>
  </si>
  <si>
    <t>WCpř</t>
  </si>
  <si>
    <t>Sanitární příčky tl.36mm do vlhkého prostředí, sendvičová konstrukce-vnitřní rám vyplněný polyuretanovou pěnou, oboustranné opláštění deskami HPL laminátu, vč.dveří+kování, vč.nerez stojek v.150mm (dodávka+montáž)</t>
  </si>
  <si>
    <t>986205672</t>
  </si>
  <si>
    <t>(2,60+1,31)*2,00</t>
  </si>
  <si>
    <t>(1,75+2,10)*2,00</t>
  </si>
  <si>
    <t>1,52*2*2,00</t>
  </si>
  <si>
    <t>487</t>
  </si>
  <si>
    <t>998766102</t>
  </si>
  <si>
    <t>Přesun hmot tonážní pro konstrukce truhlářské v objektech v do 12 m</t>
  </si>
  <si>
    <t>-1664505812</t>
  </si>
  <si>
    <t>Přesun hmot pro konstrukce truhlářské stanovený z hmotnosti přesunovaného materiálu vodorovná dopravní vzdálenost do 50 m v objektech výšky přes 6 do 12 m</t>
  </si>
  <si>
    <t>488</t>
  </si>
  <si>
    <t>998766181</t>
  </si>
  <si>
    <t>Příplatek k přesunu hmot tonážní 766 prováděný bez použití mechanizace</t>
  </si>
  <si>
    <t>-1104930884</t>
  </si>
  <si>
    <t>Přesun hmot pro konstrukce truhlářské stanovený z hmotnosti přesunovaného materiálu Příplatek k ceně za přesun prováděný bez použití mechanizace pro jakoukoliv výšku objektu</t>
  </si>
  <si>
    <t>767</t>
  </si>
  <si>
    <t>Konstrukce zámečnické</t>
  </si>
  <si>
    <t>489</t>
  </si>
  <si>
    <t>767-sl</t>
  </si>
  <si>
    <t>Ocelová nosná konstrukce - sloupy (dodávka+výroba+montáž)</t>
  </si>
  <si>
    <t>527117394</t>
  </si>
  <si>
    <t>TR 168/16mm</t>
  </si>
  <si>
    <t>"SL1" 185,00*1</t>
  </si>
  <si>
    <t>"SL2" 220,00*2</t>
  </si>
  <si>
    <t>"SL3" 220,00*1</t>
  </si>
  <si>
    <t>490</t>
  </si>
  <si>
    <t>767-slhlav</t>
  </si>
  <si>
    <t>Osazení původních litinových hlavic na nové ocelové sloupy</t>
  </si>
  <si>
    <t>1929709897</t>
  </si>
  <si>
    <t>"použito z původního demolovaného objektu" 3</t>
  </si>
  <si>
    <t>491</t>
  </si>
  <si>
    <t>767-slpat</t>
  </si>
  <si>
    <t>Osazení původních litinových patek na nové ocelové sloupy</t>
  </si>
  <si>
    <t>-913558247</t>
  </si>
  <si>
    <t>492</t>
  </si>
  <si>
    <t>767-pavl</t>
  </si>
  <si>
    <t>Ocelová nosná konstrukce - pavlač (dodávka+výroba+montáž)</t>
  </si>
  <si>
    <t>-396351973</t>
  </si>
  <si>
    <t>stávající objekt - pavlač</t>
  </si>
  <si>
    <t>- nosník U24 dl.9,60m</t>
  </si>
  <si>
    <t>- nosník I12 -celk.dl.1,32m</t>
  </si>
  <si>
    <t>- patní plech 24/24/1cm - 2ks</t>
  </si>
  <si>
    <t>- kotvení do zdiva přes patní plechy</t>
  </si>
  <si>
    <t>493</t>
  </si>
  <si>
    <t>767-tram</t>
  </si>
  <si>
    <t>Ocelová nosná konstrukce - příložky pro výměnu trámů (dodávka+výroba+montáž)</t>
  </si>
  <si>
    <t>1975641223</t>
  </si>
  <si>
    <t>200,00</t>
  </si>
  <si>
    <t>494</t>
  </si>
  <si>
    <t>767-krov</t>
  </si>
  <si>
    <t>Ocelová nosná konstrukce - rám krovu přístavby (dodávka+výroba+montáž)</t>
  </si>
  <si>
    <t>-869459544</t>
  </si>
  <si>
    <t>- nosník I18 dl.18,00m</t>
  </si>
  <si>
    <t>- nosník I16 dl.9,00m</t>
  </si>
  <si>
    <t>560,00</t>
  </si>
  <si>
    <t>495</t>
  </si>
  <si>
    <t>767-L100</t>
  </si>
  <si>
    <t>Ocelová nosná konstrukce - úhelník L100/100/10mm (dodávka+výroba+montáž)</t>
  </si>
  <si>
    <t>517118478</t>
  </si>
  <si>
    <t xml:space="preserve">"pro založení zdiva 2.NP" 90,00   "vč.kotevních želez do zdiva</t>
  </si>
  <si>
    <t>496</t>
  </si>
  <si>
    <t>767-1.33</t>
  </si>
  <si>
    <t>Ocelová otevírací mříž 125/210cm (dodávka+výroba+montáž)</t>
  </si>
  <si>
    <t>318704330</t>
  </si>
  <si>
    <t>- včetně zárubně - ocelová rámová</t>
  </si>
  <si>
    <t>"1.33" 1</t>
  </si>
  <si>
    <t>497</t>
  </si>
  <si>
    <t>767-Z01</t>
  </si>
  <si>
    <t>Ocelové zábradlí u vstupu do sklepa, vč.kotvení (dodávka+výroba+montáž+povrchová úprava)</t>
  </si>
  <si>
    <t>-372901196</t>
  </si>
  <si>
    <t>Přesný popis viz Technická zpráva a výkres Zámečnické výrobky - Z01</t>
  </si>
  <si>
    <t>"vč.spojovacího materiálu" 87,354*1,05</t>
  </si>
  <si>
    <t>498</t>
  </si>
  <si>
    <t>767-Z02</t>
  </si>
  <si>
    <t>Ocelové mříž v bráně - kovaný materiál, vč.kotvení (dodávka+výroba+montáž+povrchová úprava)</t>
  </si>
  <si>
    <t>-246180657</t>
  </si>
  <si>
    <t>Přesný popis viz Technická zpráva a výkres Zámečnické výrobky - Z02</t>
  </si>
  <si>
    <t>"vč.spojovacího materiálu" 54,947*1,05</t>
  </si>
  <si>
    <t>499</t>
  </si>
  <si>
    <t>767-Z03</t>
  </si>
  <si>
    <t>Ocelový balkon nad vstupem+zábradlí, vč.kotvení (dodávka+výroba+montáž+povrchová úprava)</t>
  </si>
  <si>
    <t>-1881445895</t>
  </si>
  <si>
    <t>Přesný popis viz Technická zpráva a výkres Zámečnické výrobky - Z03</t>
  </si>
  <si>
    <t>"vč.spojovacího materiálu" 416,102*1,05</t>
  </si>
  <si>
    <t>500</t>
  </si>
  <si>
    <t>767-Z04</t>
  </si>
  <si>
    <t>Ocelový balkon+zábradlí, vč.kotvení (dodávka+výroba+montáž+povrchová úprava)</t>
  </si>
  <si>
    <t>-465940823</t>
  </si>
  <si>
    <t>Přesný popis viz Technická zpráva a výkres Zámečnické výrobky - Z04</t>
  </si>
  <si>
    <t>"vč.spojovacího materiálu" 1282,527*1,05</t>
  </si>
  <si>
    <t>501</t>
  </si>
  <si>
    <t>767-Z05</t>
  </si>
  <si>
    <t>Ocelové zábradlí v balkonových dveřích, vč.kotvení (dodávka+výroba+montáž+povrchová úprava)</t>
  </si>
  <si>
    <t>-1753004351</t>
  </si>
  <si>
    <t>Přesný popis viz Technická zpráva a výkres Zámečnické výrobky - Z05</t>
  </si>
  <si>
    <t>"vč.spojovacího materiálu" 215,746*1,05</t>
  </si>
  <si>
    <t>502</t>
  </si>
  <si>
    <t>767-Z06</t>
  </si>
  <si>
    <t>Ocelové zábradlí u pavlače, vč.kotvení (dodávka+výroba+montáž+povrchová úprava)</t>
  </si>
  <si>
    <t>246086282</t>
  </si>
  <si>
    <t>Přesný popis viz Technická zpráva a výkres Zámečnické výrobky - Z06</t>
  </si>
  <si>
    <t>"vč.spojovacího materiálu" 326,431*1,05</t>
  </si>
  <si>
    <t>503</t>
  </si>
  <si>
    <t>767-Z07</t>
  </si>
  <si>
    <t>Ocelová brána do sklepa - kovaný materiál, vč.kotvení (dodávka+výroba+montáž+povrchová úprava)</t>
  </si>
  <si>
    <t>1043977106</t>
  </si>
  <si>
    <t>Přesný popis viz Technická zpráva a výkres Zámečnické výrobky - Z07</t>
  </si>
  <si>
    <t>"vč.spojovacího materiálu" 92,595*1,05</t>
  </si>
  <si>
    <t>504</t>
  </si>
  <si>
    <t>767-Z08</t>
  </si>
  <si>
    <t>Ocelové zábradlí u vnitřního schodiště, vč.kotvení (dodávka+výroba+montáž+povrchová úprava)</t>
  </si>
  <si>
    <t>1510003479</t>
  </si>
  <si>
    <t>Přesný popis viz Technická zpráva a výkres Zámečnické výrobky - Z08</t>
  </si>
  <si>
    <t>"vč.spojovacího materiálu" 537,529*1,05</t>
  </si>
  <si>
    <t>505</t>
  </si>
  <si>
    <t>998767102</t>
  </si>
  <si>
    <t>Přesun hmot tonážní pro zámečnické konstrukce v objektech v do 12 m</t>
  </si>
  <si>
    <t>1779583126</t>
  </si>
  <si>
    <t>Přesun hmot pro zámečnické konstrukce stanovený z hmotnosti přesunovaného materiálu vodorovná dopravní vzdálenost do 50 m v objektech výšky přes 6 do 12 m</t>
  </si>
  <si>
    <t>506</t>
  </si>
  <si>
    <t>998767181</t>
  </si>
  <si>
    <t>Příplatek k přesunu hmot tonážní 767 prováděný bez použití mechanizace</t>
  </si>
  <si>
    <t>1211190403</t>
  </si>
  <si>
    <t>Přesun hmot pro zámečnické konstrukce stanovený z hmotnosti přesunovaného materiálu Příplatek k cenám za přesun prováděný bez použití mechanizace pro jakoukoliv výšku objektu</t>
  </si>
  <si>
    <t>76H</t>
  </si>
  <si>
    <t>Konstrukce hliníkové</t>
  </si>
  <si>
    <t>507</t>
  </si>
  <si>
    <t>767H-O</t>
  </si>
  <si>
    <t>Okna hliníková (dodávka+montáž)</t>
  </si>
  <si>
    <t>757972260</t>
  </si>
  <si>
    <t>- vysoce tepelně-izolovaná okenní řada z hliníkových profilů, tepelně izolační trojsklo</t>
  </si>
  <si>
    <t>- včetně osazovacích rámů</t>
  </si>
  <si>
    <t>- včetně hliníkového systémového oplechování parapetů vnějších</t>
  </si>
  <si>
    <t>- včetně všech souvisejících doplňků</t>
  </si>
  <si>
    <t>Přesný popis viz Technická zpráva a výkresy D.1.1.4.14-16 Vnější výppkně otvorů</t>
  </si>
  <si>
    <t>"E15" 1,225*0,75*1</t>
  </si>
  <si>
    <t>"E16" 4,975*0,75*1</t>
  </si>
  <si>
    <t>"E53" 1,70*2,75*1</t>
  </si>
  <si>
    <t>"E70" 4,54*(1,15+0,13)*1</t>
  </si>
  <si>
    <t>"E71,72" 2,60*0,80*2</t>
  </si>
  <si>
    <t>508</t>
  </si>
  <si>
    <t>767H-D</t>
  </si>
  <si>
    <t>Dveře hliníkové (dodávka+montáž)</t>
  </si>
  <si>
    <t>1804611686</t>
  </si>
  <si>
    <t>"E17,19" 1,225*2,75*2</t>
  </si>
  <si>
    <t>"E21" 2,20*(2,535+0,32)*1</t>
  </si>
  <si>
    <t>"E42-52" 1,225*2,75*10</t>
  </si>
  <si>
    <t>509</t>
  </si>
  <si>
    <t>767H-Dx</t>
  </si>
  <si>
    <t>Dveře hliníkové netermické (dodávka+montáž)</t>
  </si>
  <si>
    <t>1930967940</t>
  </si>
  <si>
    <t>- hliníkové profily rámů a křídel vyplněny hliníkovým plechem tahokov</t>
  </si>
  <si>
    <t>"E14" 3,05*2,75*1</t>
  </si>
  <si>
    <t>510</t>
  </si>
  <si>
    <t>767H-SD</t>
  </si>
  <si>
    <t>Stěny s dveřmi hliníkové (dodávka+montáž)</t>
  </si>
  <si>
    <t>-1612868171</t>
  </si>
  <si>
    <t>"E13" 2,50*3,22*1</t>
  </si>
  <si>
    <t>"E42" 2,50*2,32*1</t>
  </si>
  <si>
    <t>511</t>
  </si>
  <si>
    <t>767H-S</t>
  </si>
  <si>
    <t>Stěny hliníkové (dodávka+montáž)</t>
  </si>
  <si>
    <t>-1004304277</t>
  </si>
  <si>
    <t>"E18,20" 1,225*2,75*2</t>
  </si>
  <si>
    <t>512</t>
  </si>
  <si>
    <t>1100614707</t>
  </si>
  <si>
    <t>513</t>
  </si>
  <si>
    <t>1569457628</t>
  </si>
  <si>
    <t>771</t>
  </si>
  <si>
    <t>Podlahy z dlaždic</t>
  </si>
  <si>
    <t>514</t>
  </si>
  <si>
    <t>771474113.01</t>
  </si>
  <si>
    <t xml:space="preserve">Montáž soklíků rovných z dlaždic  keramických lepených do 1složkového lepícího tmelu na bázi cementu (třída C2T S1), vč.spárování (vč.dodávky lepidla a spárovací hmoty)</t>
  </si>
  <si>
    <t>663902302</t>
  </si>
  <si>
    <t>Montáž soklíků rovných z dlaždic keramických lepených do 1složkového lepícího tmelu na bázi cementu (třída C2T S1), vč.spárování (vč.dodávky lepidla a spárovací hmoty)</t>
  </si>
  <si>
    <t>"m.č.1.11-15,18" 34,00</t>
  </si>
  <si>
    <t>"m.č.1.16" 10,00</t>
  </si>
  <si>
    <t>"m.č.2.21" 15,00</t>
  </si>
  <si>
    <t>"m.č.3.03,05,06" 39,00</t>
  </si>
  <si>
    <t>schodiště</t>
  </si>
  <si>
    <t>11,50</t>
  </si>
  <si>
    <t>"m.č.1.05-10" 35,00</t>
  </si>
  <si>
    <t>"m.č.1.05" 4,00</t>
  </si>
  <si>
    <t>"m.č.1.02,04,05" 14,00</t>
  </si>
  <si>
    <t>"m.č.2.05" 5,00</t>
  </si>
  <si>
    <t>515</t>
  </si>
  <si>
    <t>771474113.02</t>
  </si>
  <si>
    <t xml:space="preserve">Montáž soklíků schodišťových stupňovitých z dlaždic  keramických lepených do 1složkového lepícího tmelu na bázi cementu (třída C2T S1), vč.spárování (vč.dodávky lepidla a spárovací hmoty)</t>
  </si>
  <si>
    <t>-1263269517</t>
  </si>
  <si>
    <t>Montáž soklíků schodišťových stupňovitých z dlaždic keramických lepených do 1složkového lepícího tmelu na bázi cementu (třída C2T S1), vč.spárování (vč.dodávky lepidla a spárovací hmoty)</t>
  </si>
  <si>
    <t>20,00</t>
  </si>
  <si>
    <t>516</t>
  </si>
  <si>
    <t>597614</t>
  </si>
  <si>
    <t>soklík keramický ze slinutého střepu v barvě a struktuře imitace kamene, povrch strukturovaný, v.100mm, tl.10mm</t>
  </si>
  <si>
    <t>1584246662</t>
  </si>
  <si>
    <t>(185,50+20,00)*1,10</t>
  </si>
  <si>
    <t>517</t>
  </si>
  <si>
    <t>771574118.02</t>
  </si>
  <si>
    <t>Montáž podlah keramických 600x600mm lepených do 1složkového lepícího tmelu na bázi cementu (třída C2T S1), vč.spárování (vč.dodávky lepidla a spárovací hmoty)</t>
  </si>
  <si>
    <t>-57754888</t>
  </si>
  <si>
    <t>"mezipodesta" 7,00</t>
  </si>
  <si>
    <t>518</t>
  </si>
  <si>
    <t>771574118.03</t>
  </si>
  <si>
    <t>Montáž obkladu schodišťových stupňů z dlaždic keramických 600x600mm lepených do 1složkového lepícího tmelu na bázi cementu (třída C2T S1), vč.spárování (vč.dodávky lepidla a spárovací hmoty)</t>
  </si>
  <si>
    <t>-2054462092</t>
  </si>
  <si>
    <t>519</t>
  </si>
  <si>
    <t>5976151</t>
  </si>
  <si>
    <t>dlaždice keramické vnitřní ze slinutého střepu v barvě a struktuře imitace kamene, povrch strukturovaný, formát 600x600mm, tl.10mm</t>
  </si>
  <si>
    <t>-684590284</t>
  </si>
  <si>
    <t>(333,00+20,00)*1,10</t>
  </si>
  <si>
    <t>520</t>
  </si>
  <si>
    <t>998771102</t>
  </si>
  <si>
    <t>Přesun hmot tonážní pro podlahy z dlaždic v objektech v do 12 m</t>
  </si>
  <si>
    <t>-1635212663</t>
  </si>
  <si>
    <t>Přesun hmot pro podlahy z dlaždic stanovený z hmotnosti přesunovaného materiálu vodorovná dopravní vzdálenost do 50 m v objektech výšky přes 6 do 12 m</t>
  </si>
  <si>
    <t>775</t>
  </si>
  <si>
    <t>Podlahy skládané</t>
  </si>
  <si>
    <t>521</t>
  </si>
  <si>
    <t>775591191</t>
  </si>
  <si>
    <t>Montáž podložky vyrovnávací a tlumící pro plovoucí podlahy</t>
  </si>
  <si>
    <t>799620113</t>
  </si>
  <si>
    <t>Ostatní prvky pro plovoucí podlahy montáž podložky vyrovnávací a tlumící</t>
  </si>
  <si>
    <t>522</t>
  </si>
  <si>
    <t>61155351</t>
  </si>
  <si>
    <t>podložka izolační z pěnového PE 3mm</t>
  </si>
  <si>
    <t>-178389586</t>
  </si>
  <si>
    <t>92,00*1,10</t>
  </si>
  <si>
    <t>523</t>
  </si>
  <si>
    <t>775-01</t>
  </si>
  <si>
    <t>Podlahová prkna tl. 20 mm (dodávka+montáž)</t>
  </si>
  <si>
    <t>1058831922</t>
  </si>
  <si>
    <t>524</t>
  </si>
  <si>
    <t>775-02</t>
  </si>
  <si>
    <t>Podlahová prkna tl. 22 mm (dodávka+montáž)</t>
  </si>
  <si>
    <t>-2118065138</t>
  </si>
  <si>
    <t>525</t>
  </si>
  <si>
    <t>775-03</t>
  </si>
  <si>
    <t>Dřevěný soklík (dodávka+montáž)</t>
  </si>
  <si>
    <t>-1322579393</t>
  </si>
  <si>
    <t>"m.č.2.17-19" 36,00</t>
  </si>
  <si>
    <t>"m.č.2.20" 20,00</t>
  </si>
  <si>
    <t>"m.č.2.06-10" 61,00</t>
  </si>
  <si>
    <t>526</t>
  </si>
  <si>
    <t>998775102</t>
  </si>
  <si>
    <t>Přesun hmot tonážní pro podlahy dřevěné v objektech v do 12 m</t>
  </si>
  <si>
    <t>674305458</t>
  </si>
  <si>
    <t>Přesun hmot pro podlahy skládané stanovený z hmotnosti přesunovaného materiálu vodorovná dopravní vzdálenost do 50 m v objektech výšky přes 6 do 12 m</t>
  </si>
  <si>
    <t>776</t>
  </si>
  <si>
    <t>Podlahy povlakové</t>
  </si>
  <si>
    <t>527</t>
  </si>
  <si>
    <t>776211111</t>
  </si>
  <si>
    <t>Lepení textilních pásů</t>
  </si>
  <si>
    <t>1295649492</t>
  </si>
  <si>
    <t>Montáž textilních podlahovin lepením pásů standardních</t>
  </si>
  <si>
    <t>528</t>
  </si>
  <si>
    <t>697510510</t>
  </si>
  <si>
    <t>textilní podlahová krytina určená pro komerční prostory - zátěžový koberec tl. 6 mm</t>
  </si>
  <si>
    <t>281192981</t>
  </si>
  <si>
    <t>48,00*1,10</t>
  </si>
  <si>
    <t>529</t>
  </si>
  <si>
    <t>775413320</t>
  </si>
  <si>
    <t>Montáž soklíku ze dřeva tvrdého nebo měkkého připevněného vruty s přetmelením</t>
  </si>
  <si>
    <t>-1598418658</t>
  </si>
  <si>
    <t>Montáž podlahového soklíku nebo lišty obvodové (soklové) dřevěné bez základního nátěru soklíku ze dřeva tvrdého nebo měkkého, v přírodní barvě připevněného vruty, s přetmelením</t>
  </si>
  <si>
    <t>"m.č.2.23,25,28" 47,00</t>
  </si>
  <si>
    <t>530</t>
  </si>
  <si>
    <t>614182041</t>
  </si>
  <si>
    <t>soklík dřevěný</t>
  </si>
  <si>
    <t>715600146</t>
  </si>
  <si>
    <t>47,00*1,10</t>
  </si>
  <si>
    <t>531</t>
  </si>
  <si>
    <t>998776102</t>
  </si>
  <si>
    <t>Přesun hmot tonážní pro podlahy povlakové v objektech v do 12 m</t>
  </si>
  <si>
    <t>-429926580</t>
  </si>
  <si>
    <t>Přesun hmot pro podlahy povlakové stanovený z hmotnosti přesunovaného materiálu vodorovná dopravní vzdálenost do 50 m v objektech výšky přes 6 do 12 m</t>
  </si>
  <si>
    <t>532</t>
  </si>
  <si>
    <t>998776181</t>
  </si>
  <si>
    <t>Příplatek k přesunu hmot tonážní 776 prováděný bez použití mechanizace</t>
  </si>
  <si>
    <t>-533213424</t>
  </si>
  <si>
    <t>Přesun hmot pro podlahy povlakové stanovený z hmotnosti přesunovaného materiálu Příplatek k cenám za přesun prováděný bez použití mechanizace pro jakoukoliv výšku objektu</t>
  </si>
  <si>
    <t>777</t>
  </si>
  <si>
    <t>Podlahy lité</t>
  </si>
  <si>
    <t>533</t>
  </si>
  <si>
    <t>777521105.R</t>
  </si>
  <si>
    <t>Polyuretanová měkčená stěrka tloušťky 3-5mm, vč.penetrace pro hloubkové zpevnění a snížení nasákavosti porézních a navětralých povrchů (dodávka+montáž)</t>
  </si>
  <si>
    <t>1330063307</t>
  </si>
  <si>
    <t>podlaha P12</t>
  </si>
  <si>
    <t>"m.č.3.02" 20,00</t>
  </si>
  <si>
    <t>534</t>
  </si>
  <si>
    <t>998777102</t>
  </si>
  <si>
    <t>Přesun hmot tonážní pro podlahy lité v objektech v do 12 m</t>
  </si>
  <si>
    <t>-1774545481</t>
  </si>
  <si>
    <t>Přesun hmot pro podlahy lité stanovený z hmotnosti přesunovaného materiálu vodorovná dopravní vzdálenost do 50 m v objektech výšky přes 6 do 12 m</t>
  </si>
  <si>
    <t>535</t>
  </si>
  <si>
    <t>998777181</t>
  </si>
  <si>
    <t>Příplatek k přesunu hmot tonážní 777 prováděný bez použití mechanizace</t>
  </si>
  <si>
    <t>516270456</t>
  </si>
  <si>
    <t>Přesun hmot pro podlahy lité stanovený z hmotnosti přesunovaného materiálu Příplatek k cenám za přesun prováděný bez použití mechanizace pro jakoukoliv výšku objektu</t>
  </si>
  <si>
    <t>781</t>
  </si>
  <si>
    <t>Dokončovací práce - obklady</t>
  </si>
  <si>
    <t>536</t>
  </si>
  <si>
    <t>781414114.01</t>
  </si>
  <si>
    <t>Montáž obkladaček vnitřních keramických 600x600mm lepených do 1složkového lepícího tmelu na bázi cementu (třída C2T S1), vč.montáže lišt, vč.spárování (vč.dodávky lepidla a spárovací hmoty)</t>
  </si>
  <si>
    <t>1194376316</t>
  </si>
  <si>
    <t>m.č.1.12-15</t>
  </si>
  <si>
    <t>(3,34+3,85*2+1,65+2,30+3,10+3,20+5,45)*2*2,75</t>
  </si>
  <si>
    <t xml:space="preserve">-1,00*2,70   -0,80*2,70   -1,225*2,75*4   -1,225*0,75*3</t>
  </si>
  <si>
    <t>"ostění" 9,00</t>
  </si>
  <si>
    <t>m.č.2.31-33</t>
  </si>
  <si>
    <t>(1,52+3,80)*2*2,75</t>
  </si>
  <si>
    <t>m.č.1.01</t>
  </si>
  <si>
    <t>(3,6+5,00+2,00+0,15+0,30)*2*2,10</t>
  </si>
  <si>
    <t>m.č.1.04</t>
  </si>
  <si>
    <t>(2,10+1,20)*2*2,10</t>
  </si>
  <si>
    <t>3,00*2,10</t>
  </si>
  <si>
    <t>m.č.1.06-09</t>
  </si>
  <si>
    <t>(2,75*2+2,70+2,50)*2*2,10</t>
  </si>
  <si>
    <t xml:space="preserve">-0,80*1,97   -0,70*1,97</t>
  </si>
  <si>
    <t>m.č.2.02,03</t>
  </si>
  <si>
    <t>(1,00+1,30+1,75*2)*2*2,10</t>
  </si>
  <si>
    <t>-0,70*1,97*3</t>
  </si>
  <si>
    <t>m.č.2.07</t>
  </si>
  <si>
    <t>1,50*2,10</t>
  </si>
  <si>
    <t>m.č.2.11</t>
  </si>
  <si>
    <t>(1,05+1,00*2)*2,10</t>
  </si>
  <si>
    <t>m.č.2.12-16</t>
  </si>
  <si>
    <t>(2,55+1,45+1,65*3+1,00*4+1,25)*2*2,10</t>
  </si>
  <si>
    <t>-0,70*1,97*7</t>
  </si>
  <si>
    <t>m.č.2.17</t>
  </si>
  <si>
    <t>1,20*2,10</t>
  </si>
  <si>
    <t>537</t>
  </si>
  <si>
    <t>597612</t>
  </si>
  <si>
    <t>obkladačky keramické vnitřní ze slinutého střepu v barvě a struktuře imitace kamene, povrch strukturovaný, formát 600x600mm, vč.dodávky veškerých lišt</t>
  </si>
  <si>
    <t>-103420538</t>
  </si>
  <si>
    <t>350,745*1,10</t>
  </si>
  <si>
    <t>538</t>
  </si>
  <si>
    <t>781419194</t>
  </si>
  <si>
    <t>Příplatek k montáži obkladů vnitřních pórovinových za nerovný povrch</t>
  </si>
  <si>
    <t>-1346074374</t>
  </si>
  <si>
    <t>Montáž obkladů vnitřních stěn z obkladaček a dekorů (listel) pórovinových Příplatek k cenám obkladaček za vyrovnání nerovného povrchu</t>
  </si>
  <si>
    <t>539</t>
  </si>
  <si>
    <t>781414114.02</t>
  </si>
  <si>
    <t>Montáž obkladaček vnějších keramických 600x600mm lepených do 1složkového lepícího tmelu na bázi cementu (třída C2T S1), vč.montáže lišt, vč.spárování (vč.dodávky lepidla a spárovací hmoty)</t>
  </si>
  <si>
    <t>804967182</t>
  </si>
  <si>
    <t>540</t>
  </si>
  <si>
    <t>597613</t>
  </si>
  <si>
    <t>obkladačky keramické vnější ze slinutého střepu v barvě a struktuře imitace kamene, povrch strukturovaný, formát 600x600mm, vč.dodávky veškerých lišt</t>
  </si>
  <si>
    <t>1823568153</t>
  </si>
  <si>
    <t>24,967*1,10</t>
  </si>
  <si>
    <t>541</t>
  </si>
  <si>
    <t>998781102</t>
  </si>
  <si>
    <t>Přesun hmot tonážní pro obklady keramické v objektech v do 12 m</t>
  </si>
  <si>
    <t>630715974</t>
  </si>
  <si>
    <t>Přesun hmot pro obklady keramické stanovený z hmotnosti přesunovaného materiálu vodorovná dopravní vzdálenost do 50 m v objektech výšky přes 6 do 12 m</t>
  </si>
  <si>
    <t>542</t>
  </si>
  <si>
    <t>998781181</t>
  </si>
  <si>
    <t>Příplatek k přesunu hmot tonážní 781 prováděný bez použití mechanizace</t>
  </si>
  <si>
    <t>-1074139113</t>
  </si>
  <si>
    <t>Přesun hmot pro obklady keramické stanovený z hmotnosti přesunovaného materiálu Příplatek k cenám za přesun prováděný bez použití mechanizace pro jakoukoliv výšku objektu</t>
  </si>
  <si>
    <t>782</t>
  </si>
  <si>
    <t>Dokončovací práce - obklady z kamene</t>
  </si>
  <si>
    <t>543</t>
  </si>
  <si>
    <t>782991490</t>
  </si>
  <si>
    <t>Repase povrchu kamenného schodiště (dodávka+montáž)</t>
  </si>
  <si>
    <t>-270457224</t>
  </si>
  <si>
    <t>V ceně započteno:</t>
  </si>
  <si>
    <t>- chemické a mechanické odstranění původního nátěru</t>
  </si>
  <si>
    <t xml:space="preserve">-  odstranění nerovností</t>
  </si>
  <si>
    <t>- vytmelení, přebroušení</t>
  </si>
  <si>
    <t>- bezbarvá impregnace s matným povrchem</t>
  </si>
  <si>
    <t>544</t>
  </si>
  <si>
    <t>998782102</t>
  </si>
  <si>
    <t>Přesun hmot tonážní pro obklady kamenné v objektech v do 12 m</t>
  </si>
  <si>
    <t>-1933788683</t>
  </si>
  <si>
    <t>Přesun hmot pro obklady kamenné stanovený z hmotnosti přesunovaného materiálu vodorovná dopravní vzdálenost do 50 m v objektech výšky přes 6 do 12 m</t>
  </si>
  <si>
    <t>545</t>
  </si>
  <si>
    <t>998782181</t>
  </si>
  <si>
    <t>Příplatek k přesunu hmot tonážní 782 prováděný bez použití mechanizace</t>
  </si>
  <si>
    <t>-22663984</t>
  </si>
  <si>
    <t>Přesun hmot pro obklady kamenné stanovený z hmotnosti přesunovaného materiálu Příplatek k ceně za přesun prováděný bez použití mechanizace pro jakoukoliv výšku objektu</t>
  </si>
  <si>
    <t>783</t>
  </si>
  <si>
    <t>Dokončovací práce - nátěry</t>
  </si>
  <si>
    <t>546</t>
  </si>
  <si>
    <t>783201201</t>
  </si>
  <si>
    <t>Obroušení tesařských konstrukcí před provedením nátěru</t>
  </si>
  <si>
    <t>-607942910</t>
  </si>
  <si>
    <t>Příprava podkladu tesařských konstrukcí před provedením nátěru broušení</t>
  </si>
  <si>
    <t>"stávající záklop stropu nad 2.NP" 105,00*2</t>
  </si>
  <si>
    <t>"stávající strop.trámy nad 2.NP" 125,00</t>
  </si>
  <si>
    <t>"stávající bednění střechy" 125,00*2</t>
  </si>
  <si>
    <t>"stávající prvky krovu" 220,00</t>
  </si>
  <si>
    <t>547</t>
  </si>
  <si>
    <t>783223111</t>
  </si>
  <si>
    <t>Napouštěcí jednonásobný akrylátový biocidní nátěr tesařských konstrukcí zabudovaných do konstrukce</t>
  </si>
  <si>
    <t>1672050297</t>
  </si>
  <si>
    <t>Napouštěcí nátěr tesařských konstrukcí zabudovaných do konstrukce proti dřevokazným houbám, hmyzu a plísním jednonásobný akrylátový</t>
  </si>
  <si>
    <t>stávající řezivo:</t>
  </si>
  <si>
    <t>nové řezivo:</t>
  </si>
  <si>
    <t>stropní záklop</t>
  </si>
  <si>
    <t>(35,00+10,00)/0,15*(0,15+0,03)*2</t>
  </si>
  <si>
    <t>stropní trámy</t>
  </si>
  <si>
    <t>"trám 24/22cm" (16,80+35,00)*(0,24+0,22)*2</t>
  </si>
  <si>
    <t>"trám 8/6cm" 80,60*(0,08+0,06)*2</t>
  </si>
  <si>
    <t>krov</t>
  </si>
  <si>
    <t>"pz 16/12cm" 32,00*(0,16+0,12)*2</t>
  </si>
  <si>
    <t>"pz 18/12cm" 7,00*(0,18+0,12)*2</t>
  </si>
  <si>
    <t>"tr 16/12cm" 18,00*(0,16+0,12)*2</t>
  </si>
  <si>
    <t>"kr 12/16cm" 170,00*(0,12+0,16)*2</t>
  </si>
  <si>
    <t>"tr 12/12cm" 21,00*0,12*4</t>
  </si>
  <si>
    <t>"sl 8/16cm" 5,00*(0,08+0,16)*2</t>
  </si>
  <si>
    <t>"sl 7,5/16cm" 3,00*(0,075+0,16)*2</t>
  </si>
  <si>
    <t>"kl 8/16cm" 7,00*(0,08+0,16)*2</t>
  </si>
  <si>
    <t>"pá 12/16cm" 6,00*(0,12+0,16)*2</t>
  </si>
  <si>
    <t>"vz 16/22cm" 30,00*(0,16+0,22)*2</t>
  </si>
  <si>
    <t>"sl 16/16cm" 10,00*0,16*4</t>
  </si>
  <si>
    <t>"nk 14/18cm" 40,00*(0,14+0,18)*2</t>
  </si>
  <si>
    <t>doplnění krovu</t>
  </si>
  <si>
    <t>"krokve 12/14cm" 40,00*(0,12+0,14)*2</t>
  </si>
  <si>
    <t>"krokevní přířezy (přespádování střechy) 12/14cm" 25,00*(0,12+0,14)*2</t>
  </si>
  <si>
    <t>"střední vaznice 16/18cm" 32,00*(0,16+0,18)*2</t>
  </si>
  <si>
    <t>"vzpěry 16/16cm" 20,00*0,16*4</t>
  </si>
  <si>
    <t>"nár.krokev 14/18cm" 14,00*(0,14+0,18)*2</t>
  </si>
  <si>
    <t>"úžl.krokev 14/18cm" 7,00*(0,14+0,18)*2</t>
  </si>
  <si>
    <t>"vrchol.vaznice 16/16cm" 3,00*0,16*4</t>
  </si>
  <si>
    <t>"volské oko" 8,00*9</t>
  </si>
  <si>
    <t>bednění střechy</t>
  </si>
  <si>
    <t>"pro volská oka, výměnu krokví, přespádování střechy" 160,00/0,15*(0,15+0,025)*2</t>
  </si>
  <si>
    <t>prostorové konstrukce</t>
  </si>
  <si>
    <t>"tr 8/12cm" 60,00*(0,08+0,12)*2</t>
  </si>
  <si>
    <t>"tr 6/14cm" 25,01*(0,06+0,14)*2</t>
  </si>
  <si>
    <t>"tr 12/12cm" 56,00*0,12*4</t>
  </si>
  <si>
    <t>"tr 8/18cm" 9,00*(0,08+0,18)*2</t>
  </si>
  <si>
    <t>"tr 10/14cm" 60,00*(0,10+0,14)*2</t>
  </si>
  <si>
    <t>548</t>
  </si>
  <si>
    <t>783226101</t>
  </si>
  <si>
    <t>Protipožární akrylátový nátěr tesařských konstrukcí</t>
  </si>
  <si>
    <t>795808883</t>
  </si>
  <si>
    <t>Protipožární nátěr tesařských konstrukcí disperzní</t>
  </si>
  <si>
    <t>"krov" 205,00</t>
  </si>
  <si>
    <t>549</t>
  </si>
  <si>
    <t>783228111</t>
  </si>
  <si>
    <t>Lazurovací dvojnásobný akrylátový nátěr tesařských konstrukcí</t>
  </si>
  <si>
    <t>-451328192</t>
  </si>
  <si>
    <t>Lazurovací nátěr tesařských konstrukcí dvojnásobný akrylátový</t>
  </si>
  <si>
    <t>550</t>
  </si>
  <si>
    <t>783334201</t>
  </si>
  <si>
    <t>Základní antikorozní jednonásobný epoxidový nátěr zámečnických konstrukcí</t>
  </si>
  <si>
    <t>-808804732</t>
  </si>
  <si>
    <t>Základní antikorozní nátěr zámečnických konstrukcí jednonásobný epoxidový</t>
  </si>
  <si>
    <t>"ocel.sloupy" 3,00</t>
  </si>
  <si>
    <t>"ocel.kce pavlače" 15,00</t>
  </si>
  <si>
    <t>"stropní HEB12" 60,00</t>
  </si>
  <si>
    <t>"ocel.příložky-výměna trámů" 30,00</t>
  </si>
  <si>
    <t>"ocel.rám krovu" 15,00</t>
  </si>
  <si>
    <t>"ocel.úhelníky L100/100" 6,00</t>
  </si>
  <si>
    <t>"ocel.úhelníky L60/60" 2,00</t>
  </si>
  <si>
    <t>551</t>
  </si>
  <si>
    <t>783337101</t>
  </si>
  <si>
    <t>Krycí jednonásobný epoxidový nátěr zámečnických konstrukcí</t>
  </si>
  <si>
    <t>1823928896</t>
  </si>
  <si>
    <t>Krycí nátěr (email) zámečnických konstrukcí jednonásobný epoxidový</t>
  </si>
  <si>
    <t>784</t>
  </si>
  <si>
    <t>Dokončovací práce - malby a tapety</t>
  </si>
  <si>
    <t>552</t>
  </si>
  <si>
    <t>784211121</t>
  </si>
  <si>
    <t>Dvojnásobné bílé malby ze směsí za mokra středně otěruvzdorných v místnostech výšky do 3,80 m</t>
  </si>
  <si>
    <t>-1056527038</t>
  </si>
  <si>
    <t>Malby z malířských směsí otěruvzdorných za mokra dvojnásobné, bílé za mokra otěruvzdorné středně v místnostech výšky do 3,80 m</t>
  </si>
  <si>
    <t>omítky stěn:</t>
  </si>
  <si>
    <t>omítky stropů:</t>
  </si>
  <si>
    <t>sádrokarton.příčky tl.7,5cm:</t>
  </si>
  <si>
    <t>1,50*3,50*2</t>
  </si>
  <si>
    <t>sádrokarton.příčky tl.10cm:</t>
  </si>
  <si>
    <t>2,50*3,66*2</t>
  </si>
  <si>
    <t>1,55*3,12*2</t>
  </si>
  <si>
    <t>7,50*2,65*2</t>
  </si>
  <si>
    <t>(2,50+2,00+1,80+1,65*2+1,90+2,60+4,50+3,50+2,10)*3,60*2</t>
  </si>
  <si>
    <t>sádrokarton.příčky tl.12,5cm:</t>
  </si>
  <si>
    <t>(3,82+3,71)*3,12*2</t>
  </si>
  <si>
    <t>(2,50+1,50+0,30)*3,50*2</t>
  </si>
  <si>
    <t>(3,60+6,85+2,90+3,30+5,70)*3,60*2</t>
  </si>
  <si>
    <t>sádrokarton.příčky tl.15cm:</t>
  </si>
  <si>
    <t>sádrokartonové podhledy:</t>
  </si>
  <si>
    <t>553</t>
  </si>
  <si>
    <t>784181121</t>
  </si>
  <si>
    <t>Hloubková jednonásobná penetrace podkladu v místnostech výšky do 3,80 m</t>
  </si>
  <si>
    <t>424935891</t>
  </si>
  <si>
    <t>Penetrace podkladu jednonásobná hloubková v místnostech výšky do 3,80 m</t>
  </si>
  <si>
    <t>554</t>
  </si>
  <si>
    <t>784121001</t>
  </si>
  <si>
    <t>Oškrabání malby v mísnostech výšky do 3,80 m</t>
  </si>
  <si>
    <t>2024654779</t>
  </si>
  <si>
    <t>Oškrabání malby v místnostech výšky do 3,80 m</t>
  </si>
  <si>
    <t>dle 1.2.6 Vnitřní vápenné omítky s hydraulickými přísadami - stěny</t>
  </si>
  <si>
    <t>dle 1.2.6 Vnitřní vápenné omítky s hydraulickými přísadami - stropy</t>
  </si>
  <si>
    <t>555</t>
  </si>
  <si>
    <t>784121011</t>
  </si>
  <si>
    <t>Rozmývání podkladu po oškrabání malby v místnostech výšky do 3,80 m</t>
  </si>
  <si>
    <t>-1416835285</t>
  </si>
  <si>
    <t>790</t>
  </si>
  <si>
    <t>Demontáže PSV</t>
  </si>
  <si>
    <t>556</t>
  </si>
  <si>
    <t>713130841</t>
  </si>
  <si>
    <t>Odstranění tepelné izolace stěn lepené z vláknitých materiálů tl do 100 mm</t>
  </si>
  <si>
    <t>1120658192</t>
  </si>
  <si>
    <t>Odstranění tepelné izolace běžných stavebních konstrukcí z rohoží, pásů, dílců, desek, bloků stěn a příček připevněných lepením z vláknitých materiálů, tloušťka izolace do 100 mm</t>
  </si>
  <si>
    <t>557</t>
  </si>
  <si>
    <t>762522811</t>
  </si>
  <si>
    <t>Demontáž podlah s polštáři z prken tloušťky do 32 mm</t>
  </si>
  <si>
    <t>-1797947288</t>
  </si>
  <si>
    <t>Demontáž podlah s polštáři z prken tl. do 32 mm</t>
  </si>
  <si>
    <t>"2.NP" 57,00</t>
  </si>
  <si>
    <t>558</t>
  </si>
  <si>
    <t>762841811</t>
  </si>
  <si>
    <t>Demontáž podbíjení obkladů stropů a střech sklonu do 60° z hrubých prken tl do 35 mm</t>
  </si>
  <si>
    <t>-455209920</t>
  </si>
  <si>
    <t>Demontáž podbíjení obkladů stropů a střech sklonu do 60° z hrubých prken tl. do 35 mm bez omítky</t>
  </si>
  <si>
    <t>559</t>
  </si>
  <si>
    <t>762822840</t>
  </si>
  <si>
    <t>Demontáž stropních trámů z hraněného řeziva průřezové plochy do 540 cm2</t>
  </si>
  <si>
    <t>1543932330</t>
  </si>
  <si>
    <t>Demontáž stropních trámů z hraněného řeziva, průřezové plochy přes 450 do 540 cm2</t>
  </si>
  <si>
    <t>"vybourání stropů nad 2.NP" 4,30*5</t>
  </si>
  <si>
    <t>560</t>
  </si>
  <si>
    <t>765111829</t>
  </si>
  <si>
    <t>Demontáž krytiny keramické hladké sklonu do 30° s tvrdou maltou do suti</t>
  </si>
  <si>
    <t>-944562218</t>
  </si>
  <si>
    <t>Demontáž krytiny keramické hladké (bobrovky), sklonu do 30° s tvrdou maltou do suti</t>
  </si>
  <si>
    <t>561</t>
  </si>
  <si>
    <t>765111869</t>
  </si>
  <si>
    <t>Demontáž krytiny keramické hřebenů a nároží sklonu do 30° s tvrdou maltou do suti</t>
  </si>
  <si>
    <t>1635915917</t>
  </si>
  <si>
    <t>Demontáž krytiny keramické hřebenů a nároží, sklonu do 30° z hřebenáčů s tvrdou maltou do suti</t>
  </si>
  <si>
    <t>562</t>
  </si>
  <si>
    <t>766221811</t>
  </si>
  <si>
    <t>Demontáž celodřevěného samonosného schodiště</t>
  </si>
  <si>
    <t>1595394338</t>
  </si>
  <si>
    <t>Demontáž schodů celodřevěných samonosných</t>
  </si>
  <si>
    <t>563</t>
  </si>
  <si>
    <t>764004861</t>
  </si>
  <si>
    <t>Demontáž svodu do suti</t>
  </si>
  <si>
    <t>-424811209</t>
  </si>
  <si>
    <t>Demontáž klempířských konstrukcí svodu do suti</t>
  </si>
  <si>
    <t>564</t>
  </si>
  <si>
    <t>764004801</t>
  </si>
  <si>
    <t>Demontáž podokapního žlabu do suti</t>
  </si>
  <si>
    <t>-698679981</t>
  </si>
  <si>
    <t>Demontáž klempířských konstrukcí žlabu podokapního do suti</t>
  </si>
  <si>
    <t>565</t>
  </si>
  <si>
    <t>764002812</t>
  </si>
  <si>
    <t>Demontáž okapového plechu do suti v krytině skládané</t>
  </si>
  <si>
    <t>1076273865</t>
  </si>
  <si>
    <t>Demontáž klempířských konstrukcí okapového plechu do suti, v krytině skládané</t>
  </si>
  <si>
    <t>566</t>
  </si>
  <si>
    <t>767996701</t>
  </si>
  <si>
    <t>Demontáž atypických zámečnických konstrukcí řezáním hmotnosti jednotlivých dílů do 50 kg</t>
  </si>
  <si>
    <t>-1516000161</t>
  </si>
  <si>
    <t>Demontáž ostatních zámečnických konstrukcí o hmotnosti jednotlivých dílů řezáním do 50 kg</t>
  </si>
  <si>
    <t>250,00</t>
  </si>
  <si>
    <t>567</t>
  </si>
  <si>
    <t>765131801.1</t>
  </si>
  <si>
    <t>Demontáž azbestocementové skládané krytiny vč.hřebenů, nároží</t>
  </si>
  <si>
    <t>-63149283</t>
  </si>
  <si>
    <t>(příplatek na ztíženou práci při demontáži a manipulaci s azbestocementovou krytinou viz odd. 9 Ostatní konstrukce a práce, bourání)</t>
  </si>
  <si>
    <t>568</t>
  </si>
  <si>
    <t>712600832</t>
  </si>
  <si>
    <t>Odstranění povlakové krytiny střech přes 30° dvouvrstvé</t>
  </si>
  <si>
    <t>-925372066</t>
  </si>
  <si>
    <t>Odstranění ze střech šikmých přes 30° do 45° krytiny povlakové dvouvrstvé</t>
  </si>
  <si>
    <t>02 - Venkovní úpravy</t>
  </si>
  <si>
    <t>K - Kanalizace</t>
  </si>
  <si>
    <t>V - Vodovod</t>
  </si>
  <si>
    <t>E - Elektroinstalace</t>
  </si>
  <si>
    <t>ZP - Zpevněné plochy</t>
  </si>
  <si>
    <t>SU - Sadové úpravy</t>
  </si>
  <si>
    <t>Kanalizace</t>
  </si>
  <si>
    <t>PK01</t>
  </si>
  <si>
    <t>Splašková a dešťová kanalizace</t>
  </si>
  <si>
    <t>-86057700</t>
  </si>
  <si>
    <t>Přípojka kanalizace</t>
  </si>
  <si>
    <t>V</t>
  </si>
  <si>
    <t>Vodovod</t>
  </si>
  <si>
    <t>PV01</t>
  </si>
  <si>
    <t>Vodovodní přípojka a vnější vodovody</t>
  </si>
  <si>
    <t>1345188221</t>
  </si>
  <si>
    <t>E</t>
  </si>
  <si>
    <t>E01</t>
  </si>
  <si>
    <t>Veřejné osvětlení</t>
  </si>
  <si>
    <t>-258699160</t>
  </si>
  <si>
    <t>ZP</t>
  </si>
  <si>
    <t>Zpevněné plochy</t>
  </si>
  <si>
    <t>ZP01</t>
  </si>
  <si>
    <t>-1415452330</t>
  </si>
  <si>
    <t>SU</t>
  </si>
  <si>
    <t>Sadové úpravy</t>
  </si>
  <si>
    <t>SU01</t>
  </si>
  <si>
    <t>-1966224926</t>
  </si>
  <si>
    <t>03 - Vedlejší a ostatní náklady</t>
  </si>
  <si>
    <t>VRN - Vedlejší rozpočtové náklady</t>
  </si>
  <si>
    <t>VRN</t>
  </si>
  <si>
    <t>Vedlejší rozpočtové náklady</t>
  </si>
  <si>
    <t>VRN1</t>
  </si>
  <si>
    <t>Zařízení staveniště</t>
  </si>
  <si>
    <t>1024</t>
  </si>
  <si>
    <t>2086238613</t>
  </si>
  <si>
    <t>VRN2</t>
  </si>
  <si>
    <t>Ostatní</t>
  </si>
  <si>
    <t>-1906507131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</si>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</sst>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7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3" xfId="0" applyFont="1" applyBorder="1" applyAlignment="1" applyProtection="1">
      <alignment vertical="center"/>
      <protection locked="0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  <protection locked="0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25" fillId="0" borderId="0" xfId="0" applyNumberFormat="1" applyFont="1" applyAlignment="1" applyProtection="1"/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15" xfId="0" applyFont="1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39" fillId="0" borderId="0" xfId="0" applyFont="1" applyAlignment="1" applyProtection="1">
      <alignment vertical="center" wrapText="1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24" fillId="2" borderId="20" xfId="0" applyFont="1" applyFill="1" applyBorder="1" applyAlignment="1" applyProtection="1">
      <alignment horizontal="left" vertical="center"/>
      <protection locked="0"/>
    </xf>
    <xf numFmtId="0" fontId="24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166" fontId="24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5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1" xfId="0" applyFont="1" applyBorder="1" applyAlignment="1">
      <alignment horizontal="center" vertical="center"/>
    </xf>
    <xf numFmtId="0" fontId="40" fillId="0" borderId="1" xfId="0" applyFont="1" applyBorder="1" applyAlignment="1">
      <alignment horizontal="left"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ht="36.96" customHeight="1">
      <c r="AR2"/>
      <c r="BS2" s="18" t="s">
        <v>6</v>
      </c>
      <c r="BT2" s="18" t="s">
        <v>7</v>
      </c>
    </row>
    <row r="3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27</v>
      </c>
    </row>
    <row r="11" ht="18.48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29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27</v>
      </c>
    </row>
    <row r="12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27</v>
      </c>
    </row>
    <row r="13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31</v>
      </c>
      <c r="AO13" s="23"/>
      <c r="AP13" s="23"/>
      <c r="AQ13" s="23"/>
      <c r="AR13" s="21"/>
      <c r="BE13" s="32"/>
      <c r="BS13" s="18" t="s">
        <v>27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29</v>
      </c>
      <c r="AL14" s="23"/>
      <c r="AM14" s="23"/>
      <c r="AN14" s="35" t="s">
        <v>31</v>
      </c>
      <c r="AO14" s="23"/>
      <c r="AP14" s="23"/>
      <c r="AQ14" s="23"/>
      <c r="AR14" s="21"/>
      <c r="BE14" s="32"/>
      <c r="BS14" s="18" t="s">
        <v>27</v>
      </c>
    </row>
    <row r="15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ht="18.48" customHeight="1">
      <c r="B17" s="22"/>
      <c r="C17" s="23"/>
      <c r="D17" s="23"/>
      <c r="E17" s="28" t="s">
        <v>33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29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34</v>
      </c>
    </row>
    <row r="18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ht="12" customHeight="1">
      <c r="B19" s="22"/>
      <c r="C19" s="23"/>
      <c r="D19" s="33" t="s">
        <v>35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ht="18.48" customHeight="1">
      <c r="B20" s="22"/>
      <c r="C20" s="23"/>
      <c r="D20" s="23"/>
      <c r="E20" s="28" t="s">
        <v>36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29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34</v>
      </c>
    </row>
    <row r="2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ht="12" customHeight="1">
      <c r="B22" s="22"/>
      <c r="C22" s="23"/>
      <c r="D22" s="33" t="s">
        <v>37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ht="38.25" customHeight="1">
      <c r="B23" s="22"/>
      <c r="C23" s="23"/>
      <c r="D23" s="23"/>
      <c r="E23" s="37" t="s">
        <v>38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1" customFormat="1" ht="25.92" customHeight="1">
      <c r="B26" s="39"/>
      <c r="C26" s="40"/>
      <c r="D26" s="41" t="s">
        <v>39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2"/>
    </row>
    <row r="27" s="1" customFormat="1" ht="6.96" customHeight="1"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2"/>
    </row>
    <row r="28" s="1" customFormat="1"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40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41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42</v>
      </c>
      <c r="AL28" s="45"/>
      <c r="AM28" s="45"/>
      <c r="AN28" s="45"/>
      <c r="AO28" s="45"/>
      <c r="AP28" s="40"/>
      <c r="AQ28" s="40"/>
      <c r="AR28" s="44"/>
      <c r="BE28" s="32"/>
    </row>
    <row r="29" s="2" customFormat="1" ht="14.4" customHeight="1">
      <c r="B29" s="46"/>
      <c r="C29" s="47"/>
      <c r="D29" s="33" t="s">
        <v>43</v>
      </c>
      <c r="E29" s="47"/>
      <c r="F29" s="33" t="s">
        <v>44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2" customFormat="1" ht="14.4" customHeight="1">
      <c r="B30" s="46"/>
      <c r="C30" s="47"/>
      <c r="D30" s="47"/>
      <c r="E30" s="47"/>
      <c r="F30" s="33" t="s">
        <v>45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2" customFormat="1" ht="14.4" customHeight="1">
      <c r="B31" s="46"/>
      <c r="C31" s="47"/>
      <c r="D31" s="47"/>
      <c r="E31" s="47"/>
      <c r="F31" s="33" t="s">
        <v>46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2" customFormat="1" ht="14.4" customHeight="1">
      <c r="B32" s="46"/>
      <c r="C32" s="47"/>
      <c r="D32" s="47"/>
      <c r="E32" s="47"/>
      <c r="F32" s="33" t="s">
        <v>47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2" customFormat="1" ht="14.4" customHeight="1">
      <c r="B33" s="46"/>
      <c r="C33" s="47"/>
      <c r="D33" s="47"/>
      <c r="E33" s="47"/>
      <c r="F33" s="33" t="s">
        <v>48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</row>
    <row r="34" s="1" customFormat="1" ht="6.96" customHeight="1"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</row>
    <row r="35" s="1" customFormat="1" ht="25.92" customHeight="1">
      <c r="B35" s="39"/>
      <c r="C35" s="52"/>
      <c r="D35" s="53" t="s">
        <v>49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50</v>
      </c>
      <c r="U35" s="54"/>
      <c r="V35" s="54"/>
      <c r="W35" s="54"/>
      <c r="X35" s="56" t="s">
        <v>51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</row>
    <row r="36" s="1" customFormat="1" ht="6.96" customHeight="1"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</row>
    <row r="37" s="1" customFormat="1" ht="6.96" customHeight="1"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</row>
    <row r="41" s="1" customFormat="1" ht="6.96" customHeight="1"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</row>
    <row r="42" s="1" customFormat="1" ht="24.96" customHeight="1">
      <c r="B42" s="39"/>
      <c r="C42" s="24" t="s">
        <v>52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</row>
    <row r="43" s="1" customFormat="1" ht="6.96" customHeight="1"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</row>
    <row r="44" s="3" customFormat="1" ht="12" customHeight="1">
      <c r="B44" s="63"/>
      <c r="C44" s="33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KOTIS008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</row>
    <row r="45" s="4" customFormat="1" ht="36.96" customHeight="1"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Stavební úpravy objektu Husovo náměstí č.p.2 - SO0.1 Rekonstrukce stávajícího objektu a přístavba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</row>
    <row r="46" s="1" customFormat="1" ht="6.96" customHeight="1"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</row>
    <row r="47" s="1" customFormat="1" ht="12" customHeight="1">
      <c r="B47" s="39"/>
      <c r="C47" s="33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>Chabařovice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3" t="s">
        <v>23</v>
      </c>
      <c r="AJ47" s="40"/>
      <c r="AK47" s="40"/>
      <c r="AL47" s="40"/>
      <c r="AM47" s="72" t="str">
        <f>IF(AN8= "","",AN8)</f>
        <v>7. 6. 2019</v>
      </c>
      <c r="AN47" s="72"/>
      <c r="AO47" s="40"/>
      <c r="AP47" s="40"/>
      <c r="AQ47" s="40"/>
      <c r="AR47" s="44"/>
    </row>
    <row r="48" s="1" customFormat="1" ht="6.96" customHeight="1"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</row>
    <row r="49" s="1" customFormat="1" ht="15.15" customHeight="1">
      <c r="B49" s="39"/>
      <c r="C49" s="33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>Město Chabařovice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3" t="s">
        <v>32</v>
      </c>
      <c r="AJ49" s="40"/>
      <c r="AK49" s="40"/>
      <c r="AL49" s="40"/>
      <c r="AM49" s="73" t="str">
        <f>IF(E17="","",E17)</f>
        <v>Ing. Arch. Luboš Kotiš</v>
      </c>
      <c r="AN49" s="64"/>
      <c r="AO49" s="64"/>
      <c r="AP49" s="64"/>
      <c r="AQ49" s="40"/>
      <c r="AR49" s="44"/>
      <c r="AS49" s="74" t="s">
        <v>53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</row>
    <row r="50" s="1" customFormat="1" ht="15.15" customHeight="1">
      <c r="B50" s="39"/>
      <c r="C50" s="33" t="s">
        <v>30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3" t="s">
        <v>35</v>
      </c>
      <c r="AJ50" s="40"/>
      <c r="AK50" s="40"/>
      <c r="AL50" s="40"/>
      <c r="AM50" s="73" t="str">
        <f>IF(E20="","",E20)</f>
        <v xml:space="preserve"> 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</row>
    <row r="51" s="1" customFormat="1" ht="10.8" customHeight="1"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</row>
    <row r="52" s="1" customFormat="1" ht="29.28" customHeight="1">
      <c r="B52" s="39"/>
      <c r="C52" s="86" t="s">
        <v>54</v>
      </c>
      <c r="D52" s="87"/>
      <c r="E52" s="87"/>
      <c r="F52" s="87"/>
      <c r="G52" s="87"/>
      <c r="H52" s="88"/>
      <c r="I52" s="89" t="s">
        <v>55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56</v>
      </c>
      <c r="AH52" s="87"/>
      <c r="AI52" s="87"/>
      <c r="AJ52" s="87"/>
      <c r="AK52" s="87"/>
      <c r="AL52" s="87"/>
      <c r="AM52" s="87"/>
      <c r="AN52" s="89" t="s">
        <v>57</v>
      </c>
      <c r="AO52" s="87"/>
      <c r="AP52" s="87"/>
      <c r="AQ52" s="91" t="s">
        <v>58</v>
      </c>
      <c r="AR52" s="44"/>
      <c r="AS52" s="92" t="s">
        <v>59</v>
      </c>
      <c r="AT52" s="93" t="s">
        <v>60</v>
      </c>
      <c r="AU52" s="93" t="s">
        <v>61</v>
      </c>
      <c r="AV52" s="93" t="s">
        <v>62</v>
      </c>
      <c r="AW52" s="93" t="s">
        <v>63</v>
      </c>
      <c r="AX52" s="93" t="s">
        <v>64</v>
      </c>
      <c r="AY52" s="93" t="s">
        <v>65</v>
      </c>
      <c r="AZ52" s="93" t="s">
        <v>66</v>
      </c>
      <c r="BA52" s="93" t="s">
        <v>67</v>
      </c>
      <c r="BB52" s="93" t="s">
        <v>68</v>
      </c>
      <c r="BC52" s="93" t="s">
        <v>69</v>
      </c>
      <c r="BD52" s="94" t="s">
        <v>70</v>
      </c>
    </row>
    <row r="53" s="1" customFormat="1" ht="10.8" customHeight="1"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</row>
    <row r="54" s="5" customFormat="1" ht="32.4" customHeight="1">
      <c r="B54" s="98"/>
      <c r="C54" s="99" t="s">
        <v>71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ROUND(SUM(AG55:AG57),2)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ROUND(SUM(AS55:AS57),2)</f>
        <v>0</v>
      </c>
      <c r="AT54" s="106">
        <f>ROUND(SUM(AV54:AW54),2)</f>
        <v>0</v>
      </c>
      <c r="AU54" s="107">
        <f>ROUND(SUM(AU55:AU57),5)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ROUND(SUM(AZ55:AZ57),2)</f>
        <v>0</v>
      </c>
      <c r="BA54" s="106">
        <f>ROUND(SUM(BA55:BA57),2)</f>
        <v>0</v>
      </c>
      <c r="BB54" s="106">
        <f>ROUND(SUM(BB55:BB57),2)</f>
        <v>0</v>
      </c>
      <c r="BC54" s="106">
        <f>ROUND(SUM(BC55:BC57),2)</f>
        <v>0</v>
      </c>
      <c r="BD54" s="108">
        <f>ROUND(SUM(BD55:BD57),2)</f>
        <v>0</v>
      </c>
      <c r="BS54" s="109" t="s">
        <v>72</v>
      </c>
      <c r="BT54" s="109" t="s">
        <v>73</v>
      </c>
      <c r="BU54" s="110" t="s">
        <v>74</v>
      </c>
      <c r="BV54" s="109" t="s">
        <v>75</v>
      </c>
      <c r="BW54" s="109" t="s">
        <v>5</v>
      </c>
      <c r="BX54" s="109" t="s">
        <v>76</v>
      </c>
      <c r="CL54" s="109" t="s">
        <v>19</v>
      </c>
    </row>
    <row r="55" s="6" customFormat="1" ht="27" customHeight="1">
      <c r="A55" s="111" t="s">
        <v>77</v>
      </c>
      <c r="B55" s="112"/>
      <c r="C55" s="113"/>
      <c r="D55" s="114" t="s">
        <v>78</v>
      </c>
      <c r="E55" s="114"/>
      <c r="F55" s="114"/>
      <c r="G55" s="114"/>
      <c r="H55" s="114"/>
      <c r="I55" s="115"/>
      <c r="J55" s="114" t="s">
        <v>79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'01 - Rekonstrukce stávají...'!J30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80</v>
      </c>
      <c r="AR55" s="118"/>
      <c r="AS55" s="119">
        <v>0</v>
      </c>
      <c r="AT55" s="120">
        <f>ROUND(SUM(AV55:AW55),2)</f>
        <v>0</v>
      </c>
      <c r="AU55" s="121">
        <f>'01 - Rekonstrukce stávají...'!P127</f>
        <v>0</v>
      </c>
      <c r="AV55" s="120">
        <f>'01 - Rekonstrukce stávají...'!J33</f>
        <v>0</v>
      </c>
      <c r="AW55" s="120">
        <f>'01 - Rekonstrukce stávají...'!J34</f>
        <v>0</v>
      </c>
      <c r="AX55" s="120">
        <f>'01 - Rekonstrukce stávají...'!J35</f>
        <v>0</v>
      </c>
      <c r="AY55" s="120">
        <f>'01 - Rekonstrukce stávají...'!J36</f>
        <v>0</v>
      </c>
      <c r="AZ55" s="120">
        <f>'01 - Rekonstrukce stávají...'!F33</f>
        <v>0</v>
      </c>
      <c r="BA55" s="120">
        <f>'01 - Rekonstrukce stávají...'!F34</f>
        <v>0</v>
      </c>
      <c r="BB55" s="120">
        <f>'01 - Rekonstrukce stávají...'!F35</f>
        <v>0</v>
      </c>
      <c r="BC55" s="120">
        <f>'01 - Rekonstrukce stávají...'!F36</f>
        <v>0</v>
      </c>
      <c r="BD55" s="122">
        <f>'01 - Rekonstrukce stávají...'!F37</f>
        <v>0</v>
      </c>
      <c r="BT55" s="123" t="s">
        <v>81</v>
      </c>
      <c r="BV55" s="123" t="s">
        <v>75</v>
      </c>
      <c r="BW55" s="123" t="s">
        <v>82</v>
      </c>
      <c r="BX55" s="123" t="s">
        <v>5</v>
      </c>
      <c r="CL55" s="123" t="s">
        <v>19</v>
      </c>
      <c r="CM55" s="123" t="s">
        <v>83</v>
      </c>
    </row>
    <row r="56" s="6" customFormat="1" ht="16.5" customHeight="1">
      <c r="A56" s="111" t="s">
        <v>77</v>
      </c>
      <c r="B56" s="112"/>
      <c r="C56" s="113"/>
      <c r="D56" s="114" t="s">
        <v>84</v>
      </c>
      <c r="E56" s="114"/>
      <c r="F56" s="114"/>
      <c r="G56" s="114"/>
      <c r="H56" s="114"/>
      <c r="I56" s="115"/>
      <c r="J56" s="114" t="s">
        <v>85</v>
      </c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16">
        <f>'02 - Venkovní úpravy'!J30</f>
        <v>0</v>
      </c>
      <c r="AH56" s="115"/>
      <c r="AI56" s="115"/>
      <c r="AJ56" s="115"/>
      <c r="AK56" s="115"/>
      <c r="AL56" s="115"/>
      <c r="AM56" s="115"/>
      <c r="AN56" s="116">
        <f>SUM(AG56,AT56)</f>
        <v>0</v>
      </c>
      <c r="AO56" s="115"/>
      <c r="AP56" s="115"/>
      <c r="AQ56" s="117" t="s">
        <v>80</v>
      </c>
      <c r="AR56" s="118"/>
      <c r="AS56" s="119">
        <v>0</v>
      </c>
      <c r="AT56" s="120">
        <f>ROUND(SUM(AV56:AW56),2)</f>
        <v>0</v>
      </c>
      <c r="AU56" s="121">
        <f>'02 - Venkovní úpravy'!P84</f>
        <v>0</v>
      </c>
      <c r="AV56" s="120">
        <f>'02 - Venkovní úpravy'!J33</f>
        <v>0</v>
      </c>
      <c r="AW56" s="120">
        <f>'02 - Venkovní úpravy'!J34</f>
        <v>0</v>
      </c>
      <c r="AX56" s="120">
        <f>'02 - Venkovní úpravy'!J35</f>
        <v>0</v>
      </c>
      <c r="AY56" s="120">
        <f>'02 - Venkovní úpravy'!J36</f>
        <v>0</v>
      </c>
      <c r="AZ56" s="120">
        <f>'02 - Venkovní úpravy'!F33</f>
        <v>0</v>
      </c>
      <c r="BA56" s="120">
        <f>'02 - Venkovní úpravy'!F34</f>
        <v>0</v>
      </c>
      <c r="BB56" s="120">
        <f>'02 - Venkovní úpravy'!F35</f>
        <v>0</v>
      </c>
      <c r="BC56" s="120">
        <f>'02 - Venkovní úpravy'!F36</f>
        <v>0</v>
      </c>
      <c r="BD56" s="122">
        <f>'02 - Venkovní úpravy'!F37</f>
        <v>0</v>
      </c>
      <c r="BT56" s="123" t="s">
        <v>81</v>
      </c>
      <c r="BV56" s="123" t="s">
        <v>75</v>
      </c>
      <c r="BW56" s="123" t="s">
        <v>86</v>
      </c>
      <c r="BX56" s="123" t="s">
        <v>5</v>
      </c>
      <c r="CL56" s="123" t="s">
        <v>19</v>
      </c>
      <c r="CM56" s="123" t="s">
        <v>83</v>
      </c>
    </row>
    <row r="57" s="6" customFormat="1" ht="16.5" customHeight="1">
      <c r="A57" s="111" t="s">
        <v>77</v>
      </c>
      <c r="B57" s="112"/>
      <c r="C57" s="113"/>
      <c r="D57" s="114" t="s">
        <v>87</v>
      </c>
      <c r="E57" s="114"/>
      <c r="F57" s="114"/>
      <c r="G57" s="114"/>
      <c r="H57" s="114"/>
      <c r="I57" s="115"/>
      <c r="J57" s="114" t="s">
        <v>88</v>
      </c>
      <c r="K57" s="114"/>
      <c r="L57" s="114"/>
      <c r="M57" s="114"/>
      <c r="N57" s="114"/>
      <c r="O57" s="114"/>
      <c r="P57" s="114"/>
      <c r="Q57" s="114"/>
      <c r="R57" s="114"/>
      <c r="S57" s="114"/>
      <c r="T57" s="114"/>
      <c r="U57" s="114"/>
      <c r="V57" s="114"/>
      <c r="W57" s="114"/>
      <c r="X57" s="114"/>
      <c r="Y57" s="114"/>
      <c r="Z57" s="114"/>
      <c r="AA57" s="114"/>
      <c r="AB57" s="114"/>
      <c r="AC57" s="114"/>
      <c r="AD57" s="114"/>
      <c r="AE57" s="114"/>
      <c r="AF57" s="114"/>
      <c r="AG57" s="116">
        <f>'03 - Vedlejší a ostatní n...'!J30</f>
        <v>0</v>
      </c>
      <c r="AH57" s="115"/>
      <c r="AI57" s="115"/>
      <c r="AJ57" s="115"/>
      <c r="AK57" s="115"/>
      <c r="AL57" s="115"/>
      <c r="AM57" s="115"/>
      <c r="AN57" s="116">
        <f>SUM(AG57,AT57)</f>
        <v>0</v>
      </c>
      <c r="AO57" s="115"/>
      <c r="AP57" s="115"/>
      <c r="AQ57" s="117" t="s">
        <v>89</v>
      </c>
      <c r="AR57" s="118"/>
      <c r="AS57" s="124">
        <v>0</v>
      </c>
      <c r="AT57" s="125">
        <f>ROUND(SUM(AV57:AW57),2)</f>
        <v>0</v>
      </c>
      <c r="AU57" s="126">
        <f>'03 - Vedlejší a ostatní n...'!P80</f>
        <v>0</v>
      </c>
      <c r="AV57" s="125">
        <f>'03 - Vedlejší a ostatní n...'!J33</f>
        <v>0</v>
      </c>
      <c r="AW57" s="125">
        <f>'03 - Vedlejší a ostatní n...'!J34</f>
        <v>0</v>
      </c>
      <c r="AX57" s="125">
        <f>'03 - Vedlejší a ostatní n...'!J35</f>
        <v>0</v>
      </c>
      <c r="AY57" s="125">
        <f>'03 - Vedlejší a ostatní n...'!J36</f>
        <v>0</v>
      </c>
      <c r="AZ57" s="125">
        <f>'03 - Vedlejší a ostatní n...'!F33</f>
        <v>0</v>
      </c>
      <c r="BA57" s="125">
        <f>'03 - Vedlejší a ostatní n...'!F34</f>
        <v>0</v>
      </c>
      <c r="BB57" s="125">
        <f>'03 - Vedlejší a ostatní n...'!F35</f>
        <v>0</v>
      </c>
      <c r="BC57" s="125">
        <f>'03 - Vedlejší a ostatní n...'!F36</f>
        <v>0</v>
      </c>
      <c r="BD57" s="127">
        <f>'03 - Vedlejší a ostatní n...'!F37</f>
        <v>0</v>
      </c>
      <c r="BT57" s="123" t="s">
        <v>81</v>
      </c>
      <c r="BV57" s="123" t="s">
        <v>75</v>
      </c>
      <c r="BW57" s="123" t="s">
        <v>90</v>
      </c>
      <c r="BX57" s="123" t="s">
        <v>5</v>
      </c>
      <c r="CL57" s="123" t="s">
        <v>19</v>
      </c>
      <c r="CM57" s="123" t="s">
        <v>83</v>
      </c>
    </row>
    <row r="58" s="1" customFormat="1" ht="30" customHeight="1"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  <c r="AF58" s="40"/>
      <c r="AG58" s="40"/>
      <c r="AH58" s="40"/>
      <c r="AI58" s="40"/>
      <c r="AJ58" s="40"/>
      <c r="AK58" s="40"/>
      <c r="AL58" s="40"/>
      <c r="AM58" s="40"/>
      <c r="AN58" s="40"/>
      <c r="AO58" s="40"/>
      <c r="AP58" s="40"/>
      <c r="AQ58" s="40"/>
      <c r="AR58" s="44"/>
    </row>
    <row r="59" s="1" customFormat="1" ht="6.96" customHeight="1">
      <c r="B59" s="59"/>
      <c r="C59" s="60"/>
      <c r="D59" s="60"/>
      <c r="E59" s="60"/>
      <c r="F59" s="60"/>
      <c r="G59" s="60"/>
      <c r="H59" s="60"/>
      <c r="I59" s="60"/>
      <c r="J59" s="60"/>
      <c r="K59" s="60"/>
      <c r="L59" s="60"/>
      <c r="M59" s="60"/>
      <c r="N59" s="60"/>
      <c r="O59" s="60"/>
      <c r="P59" s="60"/>
      <c r="Q59" s="60"/>
      <c r="R59" s="60"/>
      <c r="S59" s="60"/>
      <c r="T59" s="60"/>
      <c r="U59" s="60"/>
      <c r="V59" s="60"/>
      <c r="W59" s="60"/>
      <c r="X59" s="60"/>
      <c r="Y59" s="60"/>
      <c r="Z59" s="60"/>
      <c r="AA59" s="60"/>
      <c r="AB59" s="60"/>
      <c r="AC59" s="60"/>
      <c r="AD59" s="60"/>
      <c r="AE59" s="60"/>
      <c r="AF59" s="60"/>
      <c r="AG59" s="60"/>
      <c r="AH59" s="60"/>
      <c r="AI59" s="60"/>
      <c r="AJ59" s="60"/>
      <c r="AK59" s="60"/>
      <c r="AL59" s="60"/>
      <c r="AM59" s="60"/>
      <c r="AN59" s="60"/>
      <c r="AO59" s="60"/>
      <c r="AP59" s="60"/>
      <c r="AQ59" s="60"/>
      <c r="AR59" s="44"/>
    </row>
  </sheetData>
  <sheetProtection sheet="1" formatColumns="0" formatRows="0" objects="1" scenarios="1" spinCount="100000" saltValue="xaTCZm5+QSAzSWwXhSXk7XfihwFv4awKm3h/h9vg634KWh5x1+/FbPYQsy8zGEidFPjT7YMiNBPAPZHYTVHu4g==" hashValue="NP8qJnh5sC6/P1eB4p4qTkHPA0a1GeAYrOWZ7j5q5k8zdN9+8AO/S7cpRyZnHsX+StasNe0/PP+CA/c2EWTyhA==" algorithmName="SHA-512" password="CC35"/>
  <mergeCells count="50"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52:AP52"/>
    <mergeCell ref="AG52:AM52"/>
    <mergeCell ref="AN55:AP55"/>
    <mergeCell ref="AG55:AM55"/>
    <mergeCell ref="AN56:AP56"/>
    <mergeCell ref="AG56:AM56"/>
    <mergeCell ref="AN57:AP57"/>
    <mergeCell ref="AG57:AM57"/>
    <mergeCell ref="AG54:AM54"/>
    <mergeCell ref="AN54:AP54"/>
    <mergeCell ref="C52:G52"/>
    <mergeCell ref="I52:AF52"/>
    <mergeCell ref="D55:H55"/>
    <mergeCell ref="J55:AF55"/>
    <mergeCell ref="D56:H56"/>
    <mergeCell ref="J56:AF56"/>
    <mergeCell ref="D57:H57"/>
    <mergeCell ref="J57:AF57"/>
  </mergeCells>
  <hyperlinks>
    <hyperlink ref="A55" location="'01 - Rekonstrukce stávají...'!C2" display="/"/>
    <hyperlink ref="A56" location="'02 - Venkovní úpravy'!C2" display="/"/>
    <hyperlink ref="A57" location="'03 - Vedlejší a ostatní n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7" customWidth="1"/>
    <col min="8" max="8" width="11.5" customWidth="1"/>
    <col min="9" max="9" width="20.17" style="128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8" t="s">
        <v>82</v>
      </c>
    </row>
    <row r="3" ht="6.96" customHeight="1">
      <c r="B3" s="129"/>
      <c r="C3" s="130"/>
      <c r="D3" s="130"/>
      <c r="E3" s="130"/>
      <c r="F3" s="130"/>
      <c r="G3" s="130"/>
      <c r="H3" s="130"/>
      <c r="I3" s="131"/>
      <c r="J3" s="130"/>
      <c r="K3" s="130"/>
      <c r="L3" s="21"/>
      <c r="AT3" s="18" t="s">
        <v>83</v>
      </c>
    </row>
    <row r="4" ht="24.96" customHeight="1">
      <c r="B4" s="21"/>
      <c r="D4" s="132" t="s">
        <v>91</v>
      </c>
      <c r="L4" s="21"/>
      <c r="M4" s="133" t="s">
        <v>10</v>
      </c>
      <c r="AT4" s="18" t="s">
        <v>4</v>
      </c>
    </row>
    <row r="5" ht="6.96" customHeight="1">
      <c r="B5" s="21"/>
      <c r="L5" s="21"/>
    </row>
    <row r="6" ht="12" customHeight="1">
      <c r="B6" s="21"/>
      <c r="D6" s="134" t="s">
        <v>16</v>
      </c>
      <c r="L6" s="21"/>
    </row>
    <row r="7" ht="16.5" customHeight="1">
      <c r="B7" s="21"/>
      <c r="E7" s="135" t="str">
        <f>'Rekapitulace stavby'!K6</f>
        <v>Stavební úpravy objektu Husovo náměstí č.p.2 - SO0.1 Rekonstrukce stávajícího objektu a přístavba</v>
      </c>
      <c r="F7" s="134"/>
      <c r="G7" s="134"/>
      <c r="H7" s="134"/>
      <c r="L7" s="21"/>
    </row>
    <row r="8" s="1" customFormat="1" ht="12" customHeight="1">
      <c r="B8" s="44"/>
      <c r="D8" s="134" t="s">
        <v>92</v>
      </c>
      <c r="I8" s="136"/>
      <c r="L8" s="44"/>
    </row>
    <row r="9" s="1" customFormat="1" ht="36.96" customHeight="1">
      <c r="B9" s="44"/>
      <c r="E9" s="137" t="s">
        <v>93</v>
      </c>
      <c r="F9" s="1"/>
      <c r="G9" s="1"/>
      <c r="H9" s="1"/>
      <c r="I9" s="136"/>
      <c r="L9" s="44"/>
    </row>
    <row r="10" s="1" customFormat="1">
      <c r="B10" s="44"/>
      <c r="I10" s="136"/>
      <c r="L10" s="44"/>
    </row>
    <row r="11" s="1" customFormat="1" ht="12" customHeight="1">
      <c r="B11" s="44"/>
      <c r="D11" s="134" t="s">
        <v>18</v>
      </c>
      <c r="F11" s="138" t="s">
        <v>19</v>
      </c>
      <c r="I11" s="139" t="s">
        <v>20</v>
      </c>
      <c r="J11" s="138" t="s">
        <v>19</v>
      </c>
      <c r="L11" s="44"/>
    </row>
    <row r="12" s="1" customFormat="1" ht="12" customHeight="1">
      <c r="B12" s="44"/>
      <c r="D12" s="134" t="s">
        <v>21</v>
      </c>
      <c r="F12" s="138" t="s">
        <v>22</v>
      </c>
      <c r="I12" s="139" t="s">
        <v>23</v>
      </c>
      <c r="J12" s="140" t="str">
        <f>'Rekapitulace stavby'!AN8</f>
        <v>7. 6. 2019</v>
      </c>
      <c r="L12" s="44"/>
    </row>
    <row r="13" s="1" customFormat="1" ht="10.8" customHeight="1">
      <c r="B13" s="44"/>
      <c r="I13" s="136"/>
      <c r="L13" s="44"/>
    </row>
    <row r="14" s="1" customFormat="1" ht="12" customHeight="1">
      <c r="B14" s="44"/>
      <c r="D14" s="134" t="s">
        <v>25</v>
      </c>
      <c r="I14" s="139" t="s">
        <v>26</v>
      </c>
      <c r="J14" s="138" t="s">
        <v>19</v>
      </c>
      <c r="L14" s="44"/>
    </row>
    <row r="15" s="1" customFormat="1" ht="18" customHeight="1">
      <c r="B15" s="44"/>
      <c r="E15" s="138" t="s">
        <v>28</v>
      </c>
      <c r="I15" s="139" t="s">
        <v>29</v>
      </c>
      <c r="J15" s="138" t="s">
        <v>19</v>
      </c>
      <c r="L15" s="44"/>
    </row>
    <row r="16" s="1" customFormat="1" ht="6.96" customHeight="1">
      <c r="B16" s="44"/>
      <c r="I16" s="136"/>
      <c r="L16" s="44"/>
    </row>
    <row r="17" s="1" customFormat="1" ht="12" customHeight="1">
      <c r="B17" s="44"/>
      <c r="D17" s="134" t="s">
        <v>30</v>
      </c>
      <c r="I17" s="139" t="s">
        <v>26</v>
      </c>
      <c r="J17" s="34" t="str">
        <f>'Rekapitulace stavby'!AN13</f>
        <v>Vyplň údaj</v>
      </c>
      <c r="L17" s="44"/>
    </row>
    <row r="18" s="1" customFormat="1" ht="18" customHeight="1">
      <c r="B18" s="44"/>
      <c r="E18" s="34" t="str">
        <f>'Rekapitulace stavby'!E14</f>
        <v>Vyplň údaj</v>
      </c>
      <c r="F18" s="138"/>
      <c r="G18" s="138"/>
      <c r="H18" s="138"/>
      <c r="I18" s="139" t="s">
        <v>29</v>
      </c>
      <c r="J18" s="34" t="str">
        <f>'Rekapitulace stavby'!AN14</f>
        <v>Vyplň údaj</v>
      </c>
      <c r="L18" s="44"/>
    </row>
    <row r="19" s="1" customFormat="1" ht="6.96" customHeight="1">
      <c r="B19" s="44"/>
      <c r="I19" s="136"/>
      <c r="L19" s="44"/>
    </row>
    <row r="20" s="1" customFormat="1" ht="12" customHeight="1">
      <c r="B20" s="44"/>
      <c r="D20" s="134" t="s">
        <v>32</v>
      </c>
      <c r="I20" s="139" t="s">
        <v>26</v>
      </c>
      <c r="J20" s="138" t="s">
        <v>19</v>
      </c>
      <c r="L20" s="44"/>
    </row>
    <row r="21" s="1" customFormat="1" ht="18" customHeight="1">
      <c r="B21" s="44"/>
      <c r="E21" s="138" t="s">
        <v>33</v>
      </c>
      <c r="I21" s="139" t="s">
        <v>29</v>
      </c>
      <c r="J21" s="138" t="s">
        <v>19</v>
      </c>
      <c r="L21" s="44"/>
    </row>
    <row r="22" s="1" customFormat="1" ht="6.96" customHeight="1">
      <c r="B22" s="44"/>
      <c r="I22" s="136"/>
      <c r="L22" s="44"/>
    </row>
    <row r="23" s="1" customFormat="1" ht="12" customHeight="1">
      <c r="B23" s="44"/>
      <c r="D23" s="134" t="s">
        <v>35</v>
      </c>
      <c r="I23" s="139" t="s">
        <v>26</v>
      </c>
      <c r="J23" s="138" t="str">
        <f>IF('Rekapitulace stavby'!AN19="","",'Rekapitulace stavby'!AN19)</f>
        <v/>
      </c>
      <c r="L23" s="44"/>
    </row>
    <row r="24" s="1" customFormat="1" ht="18" customHeight="1">
      <c r="B24" s="44"/>
      <c r="E24" s="138" t="str">
        <f>IF('Rekapitulace stavby'!E20="","",'Rekapitulace stavby'!E20)</f>
        <v xml:space="preserve"> </v>
      </c>
      <c r="I24" s="139" t="s">
        <v>29</v>
      </c>
      <c r="J24" s="138" t="str">
        <f>IF('Rekapitulace stavby'!AN20="","",'Rekapitulace stavby'!AN20)</f>
        <v/>
      </c>
      <c r="L24" s="44"/>
    </row>
    <row r="25" s="1" customFormat="1" ht="6.96" customHeight="1">
      <c r="B25" s="44"/>
      <c r="I25" s="136"/>
      <c r="L25" s="44"/>
    </row>
    <row r="26" s="1" customFormat="1" ht="12" customHeight="1">
      <c r="B26" s="44"/>
      <c r="D26" s="134" t="s">
        <v>37</v>
      </c>
      <c r="I26" s="136"/>
      <c r="L26" s="44"/>
    </row>
    <row r="27" s="7" customFormat="1" ht="51" customHeight="1">
      <c r="B27" s="141"/>
      <c r="E27" s="142" t="s">
        <v>38</v>
      </c>
      <c r="F27" s="142"/>
      <c r="G27" s="142"/>
      <c r="H27" s="142"/>
      <c r="I27" s="143"/>
      <c r="L27" s="141"/>
    </row>
    <row r="28" s="1" customFormat="1" ht="6.96" customHeight="1">
      <c r="B28" s="44"/>
      <c r="I28" s="136"/>
      <c r="L28" s="44"/>
    </row>
    <row r="29" s="1" customFormat="1" ht="6.96" customHeight="1">
      <c r="B29" s="44"/>
      <c r="D29" s="76"/>
      <c r="E29" s="76"/>
      <c r="F29" s="76"/>
      <c r="G29" s="76"/>
      <c r="H29" s="76"/>
      <c r="I29" s="144"/>
      <c r="J29" s="76"/>
      <c r="K29" s="76"/>
      <c r="L29" s="44"/>
    </row>
    <row r="30" s="1" customFormat="1" ht="25.44" customHeight="1">
      <c r="B30" s="44"/>
      <c r="D30" s="145" t="s">
        <v>39</v>
      </c>
      <c r="I30" s="136"/>
      <c r="J30" s="146">
        <f>ROUND(J127, 2)</f>
        <v>0</v>
      </c>
      <c r="L30" s="44"/>
    </row>
    <row r="31" s="1" customFormat="1" ht="6.96" customHeight="1">
      <c r="B31" s="44"/>
      <c r="D31" s="76"/>
      <c r="E31" s="76"/>
      <c r="F31" s="76"/>
      <c r="G31" s="76"/>
      <c r="H31" s="76"/>
      <c r="I31" s="144"/>
      <c r="J31" s="76"/>
      <c r="K31" s="76"/>
      <c r="L31" s="44"/>
    </row>
    <row r="32" s="1" customFormat="1" ht="14.4" customHeight="1">
      <c r="B32" s="44"/>
      <c r="F32" s="147" t="s">
        <v>41</v>
      </c>
      <c r="I32" s="148" t="s">
        <v>40</v>
      </c>
      <c r="J32" s="147" t="s">
        <v>42</v>
      </c>
      <c r="L32" s="44"/>
    </row>
    <row r="33" s="1" customFormat="1" ht="14.4" customHeight="1">
      <c r="B33" s="44"/>
      <c r="D33" s="149" t="s">
        <v>43</v>
      </c>
      <c r="E33" s="134" t="s">
        <v>44</v>
      </c>
      <c r="F33" s="150">
        <f>ROUND((SUM(BE127:BE3533)),  2)</f>
        <v>0</v>
      </c>
      <c r="I33" s="151">
        <v>0.20999999999999999</v>
      </c>
      <c r="J33" s="150">
        <f>ROUND(((SUM(BE127:BE3533))*I33),  2)</f>
        <v>0</v>
      </c>
      <c r="L33" s="44"/>
    </row>
    <row r="34" s="1" customFormat="1" ht="14.4" customHeight="1">
      <c r="B34" s="44"/>
      <c r="E34" s="134" t="s">
        <v>45</v>
      </c>
      <c r="F34" s="150">
        <f>ROUND((SUM(BF127:BF3533)),  2)</f>
        <v>0</v>
      </c>
      <c r="I34" s="151">
        <v>0.14999999999999999</v>
      </c>
      <c r="J34" s="150">
        <f>ROUND(((SUM(BF127:BF3533))*I34),  2)</f>
        <v>0</v>
      </c>
      <c r="L34" s="44"/>
    </row>
    <row r="35" hidden="1" s="1" customFormat="1" ht="14.4" customHeight="1">
      <c r="B35" s="44"/>
      <c r="E35" s="134" t="s">
        <v>46</v>
      </c>
      <c r="F35" s="150">
        <f>ROUND((SUM(BG127:BG3533)),  2)</f>
        <v>0</v>
      </c>
      <c r="I35" s="151">
        <v>0.20999999999999999</v>
      </c>
      <c r="J35" s="150">
        <f>0</f>
        <v>0</v>
      </c>
      <c r="L35" s="44"/>
    </row>
    <row r="36" hidden="1" s="1" customFormat="1" ht="14.4" customHeight="1">
      <c r="B36" s="44"/>
      <c r="E36" s="134" t="s">
        <v>47</v>
      </c>
      <c r="F36" s="150">
        <f>ROUND((SUM(BH127:BH3533)),  2)</f>
        <v>0</v>
      </c>
      <c r="I36" s="151">
        <v>0.14999999999999999</v>
      </c>
      <c r="J36" s="150">
        <f>0</f>
        <v>0</v>
      </c>
      <c r="L36" s="44"/>
    </row>
    <row r="37" hidden="1" s="1" customFormat="1" ht="14.4" customHeight="1">
      <c r="B37" s="44"/>
      <c r="E37" s="134" t="s">
        <v>48</v>
      </c>
      <c r="F37" s="150">
        <f>ROUND((SUM(BI127:BI3533)),  2)</f>
        <v>0</v>
      </c>
      <c r="I37" s="151">
        <v>0</v>
      </c>
      <c r="J37" s="150">
        <f>0</f>
        <v>0</v>
      </c>
      <c r="L37" s="44"/>
    </row>
    <row r="38" s="1" customFormat="1" ht="6.96" customHeight="1">
      <c r="B38" s="44"/>
      <c r="I38" s="136"/>
      <c r="L38" s="44"/>
    </row>
    <row r="39" s="1" customFormat="1" ht="25.44" customHeight="1">
      <c r="B39" s="44"/>
      <c r="C39" s="152"/>
      <c r="D39" s="153" t="s">
        <v>49</v>
      </c>
      <c r="E39" s="154"/>
      <c r="F39" s="154"/>
      <c r="G39" s="155" t="s">
        <v>50</v>
      </c>
      <c r="H39" s="156" t="s">
        <v>51</v>
      </c>
      <c r="I39" s="157"/>
      <c r="J39" s="158">
        <f>SUM(J30:J37)</f>
        <v>0</v>
      </c>
      <c r="K39" s="159"/>
      <c r="L39" s="44"/>
    </row>
    <row r="40" s="1" customFormat="1" ht="14.4" customHeight="1">
      <c r="B40" s="160"/>
      <c r="C40" s="161"/>
      <c r="D40" s="161"/>
      <c r="E40" s="161"/>
      <c r="F40" s="161"/>
      <c r="G40" s="161"/>
      <c r="H40" s="161"/>
      <c r="I40" s="162"/>
      <c r="J40" s="161"/>
      <c r="K40" s="161"/>
      <c r="L40" s="44"/>
    </row>
    <row r="44" s="1" customFormat="1" ht="6.96" customHeight="1">
      <c r="B44" s="163"/>
      <c r="C44" s="164"/>
      <c r="D44" s="164"/>
      <c r="E44" s="164"/>
      <c r="F44" s="164"/>
      <c r="G44" s="164"/>
      <c r="H44" s="164"/>
      <c r="I44" s="165"/>
      <c r="J44" s="164"/>
      <c r="K44" s="164"/>
      <c r="L44" s="44"/>
    </row>
    <row r="45" s="1" customFormat="1" ht="24.96" customHeight="1">
      <c r="B45" s="39"/>
      <c r="C45" s="24" t="s">
        <v>94</v>
      </c>
      <c r="D45" s="40"/>
      <c r="E45" s="40"/>
      <c r="F45" s="40"/>
      <c r="G45" s="40"/>
      <c r="H45" s="40"/>
      <c r="I45" s="136"/>
      <c r="J45" s="40"/>
      <c r="K45" s="40"/>
      <c r="L45" s="44"/>
    </row>
    <row r="46" s="1" customFormat="1" ht="6.96" customHeight="1">
      <c r="B46" s="39"/>
      <c r="C46" s="40"/>
      <c r="D46" s="40"/>
      <c r="E46" s="40"/>
      <c r="F46" s="40"/>
      <c r="G46" s="40"/>
      <c r="H46" s="40"/>
      <c r="I46" s="136"/>
      <c r="J46" s="40"/>
      <c r="K46" s="40"/>
      <c r="L46" s="44"/>
    </row>
    <row r="47" s="1" customFormat="1" ht="12" customHeight="1">
      <c r="B47" s="39"/>
      <c r="C47" s="33" t="s">
        <v>16</v>
      </c>
      <c r="D47" s="40"/>
      <c r="E47" s="40"/>
      <c r="F47" s="40"/>
      <c r="G47" s="40"/>
      <c r="H47" s="40"/>
      <c r="I47" s="136"/>
      <c r="J47" s="40"/>
      <c r="K47" s="40"/>
      <c r="L47" s="44"/>
    </row>
    <row r="48" s="1" customFormat="1" ht="16.5" customHeight="1">
      <c r="B48" s="39"/>
      <c r="C48" s="40"/>
      <c r="D48" s="40"/>
      <c r="E48" s="166" t="str">
        <f>E7</f>
        <v>Stavební úpravy objektu Husovo náměstí č.p.2 - SO0.1 Rekonstrukce stávajícího objektu a přístavba</v>
      </c>
      <c r="F48" s="33"/>
      <c r="G48" s="33"/>
      <c r="H48" s="33"/>
      <c r="I48" s="136"/>
      <c r="J48" s="40"/>
      <c r="K48" s="40"/>
      <c r="L48" s="44"/>
    </row>
    <row r="49" s="1" customFormat="1" ht="12" customHeight="1">
      <c r="B49" s="39"/>
      <c r="C49" s="33" t="s">
        <v>92</v>
      </c>
      <c r="D49" s="40"/>
      <c r="E49" s="40"/>
      <c r="F49" s="40"/>
      <c r="G49" s="40"/>
      <c r="H49" s="40"/>
      <c r="I49" s="136"/>
      <c r="J49" s="40"/>
      <c r="K49" s="40"/>
      <c r="L49" s="44"/>
    </row>
    <row r="50" s="1" customFormat="1" ht="16.5" customHeight="1">
      <c r="B50" s="39"/>
      <c r="C50" s="40"/>
      <c r="D50" s="40"/>
      <c r="E50" s="69" t="str">
        <f>E9</f>
        <v>01 - Rekonstrukce stávajícího objektu a přístavba</v>
      </c>
      <c r="F50" s="40"/>
      <c r="G50" s="40"/>
      <c r="H50" s="40"/>
      <c r="I50" s="136"/>
      <c r="J50" s="40"/>
      <c r="K50" s="40"/>
      <c r="L50" s="44"/>
    </row>
    <row r="51" s="1" customFormat="1" ht="6.96" customHeight="1">
      <c r="B51" s="39"/>
      <c r="C51" s="40"/>
      <c r="D51" s="40"/>
      <c r="E51" s="40"/>
      <c r="F51" s="40"/>
      <c r="G51" s="40"/>
      <c r="H51" s="40"/>
      <c r="I51" s="136"/>
      <c r="J51" s="40"/>
      <c r="K51" s="40"/>
      <c r="L51" s="44"/>
    </row>
    <row r="52" s="1" customFormat="1" ht="12" customHeight="1">
      <c r="B52" s="39"/>
      <c r="C52" s="33" t="s">
        <v>21</v>
      </c>
      <c r="D52" s="40"/>
      <c r="E52" s="40"/>
      <c r="F52" s="28" t="str">
        <f>F12</f>
        <v>Chabařovice</v>
      </c>
      <c r="G52" s="40"/>
      <c r="H52" s="40"/>
      <c r="I52" s="139" t="s">
        <v>23</v>
      </c>
      <c r="J52" s="72" t="str">
        <f>IF(J12="","",J12)</f>
        <v>7. 6. 2019</v>
      </c>
      <c r="K52" s="40"/>
      <c r="L52" s="44"/>
    </row>
    <row r="53" s="1" customFormat="1" ht="6.96" customHeight="1">
      <c r="B53" s="39"/>
      <c r="C53" s="40"/>
      <c r="D53" s="40"/>
      <c r="E53" s="40"/>
      <c r="F53" s="40"/>
      <c r="G53" s="40"/>
      <c r="H53" s="40"/>
      <c r="I53" s="136"/>
      <c r="J53" s="40"/>
      <c r="K53" s="40"/>
      <c r="L53" s="44"/>
    </row>
    <row r="54" s="1" customFormat="1" ht="27.9" customHeight="1">
      <c r="B54" s="39"/>
      <c r="C54" s="33" t="s">
        <v>25</v>
      </c>
      <c r="D54" s="40"/>
      <c r="E54" s="40"/>
      <c r="F54" s="28" t="str">
        <f>E15</f>
        <v>Město Chabařovice</v>
      </c>
      <c r="G54" s="40"/>
      <c r="H54" s="40"/>
      <c r="I54" s="139" t="s">
        <v>32</v>
      </c>
      <c r="J54" s="37" t="str">
        <f>E21</f>
        <v>Ing. Arch. Luboš Kotiš</v>
      </c>
      <c r="K54" s="40"/>
      <c r="L54" s="44"/>
    </row>
    <row r="55" s="1" customFormat="1" ht="15.15" customHeight="1">
      <c r="B55" s="39"/>
      <c r="C55" s="33" t="s">
        <v>30</v>
      </c>
      <c r="D55" s="40"/>
      <c r="E55" s="40"/>
      <c r="F55" s="28" t="str">
        <f>IF(E18="","",E18)</f>
        <v>Vyplň údaj</v>
      </c>
      <c r="G55" s="40"/>
      <c r="H55" s="40"/>
      <c r="I55" s="139" t="s">
        <v>35</v>
      </c>
      <c r="J55" s="37" t="str">
        <f>E24</f>
        <v xml:space="preserve"> </v>
      </c>
      <c r="K55" s="40"/>
      <c r="L55" s="44"/>
    </row>
    <row r="56" s="1" customFormat="1" ht="10.32" customHeight="1">
      <c r="B56" s="39"/>
      <c r="C56" s="40"/>
      <c r="D56" s="40"/>
      <c r="E56" s="40"/>
      <c r="F56" s="40"/>
      <c r="G56" s="40"/>
      <c r="H56" s="40"/>
      <c r="I56" s="136"/>
      <c r="J56" s="40"/>
      <c r="K56" s="40"/>
      <c r="L56" s="44"/>
    </row>
    <row r="57" s="1" customFormat="1" ht="29.28" customHeight="1">
      <c r="B57" s="39"/>
      <c r="C57" s="167" t="s">
        <v>95</v>
      </c>
      <c r="D57" s="168"/>
      <c r="E57" s="168"/>
      <c r="F57" s="168"/>
      <c r="G57" s="168"/>
      <c r="H57" s="168"/>
      <c r="I57" s="169"/>
      <c r="J57" s="170" t="s">
        <v>96</v>
      </c>
      <c r="K57" s="168"/>
      <c r="L57" s="44"/>
    </row>
    <row r="58" s="1" customFormat="1" ht="10.32" customHeight="1">
      <c r="B58" s="39"/>
      <c r="C58" s="40"/>
      <c r="D58" s="40"/>
      <c r="E58" s="40"/>
      <c r="F58" s="40"/>
      <c r="G58" s="40"/>
      <c r="H58" s="40"/>
      <c r="I58" s="136"/>
      <c r="J58" s="40"/>
      <c r="K58" s="40"/>
      <c r="L58" s="44"/>
    </row>
    <row r="59" s="1" customFormat="1" ht="22.8" customHeight="1">
      <c r="B59" s="39"/>
      <c r="C59" s="171" t="s">
        <v>71</v>
      </c>
      <c r="D59" s="40"/>
      <c r="E59" s="40"/>
      <c r="F59" s="40"/>
      <c r="G59" s="40"/>
      <c r="H59" s="40"/>
      <c r="I59" s="136"/>
      <c r="J59" s="102">
        <f>J127</f>
        <v>0</v>
      </c>
      <c r="K59" s="40"/>
      <c r="L59" s="44"/>
      <c r="AU59" s="18" t="s">
        <v>97</v>
      </c>
    </row>
    <row r="60" s="8" customFormat="1" ht="24.96" customHeight="1">
      <c r="B60" s="172"/>
      <c r="C60" s="173"/>
      <c r="D60" s="174" t="s">
        <v>98</v>
      </c>
      <c r="E60" s="175"/>
      <c r="F60" s="175"/>
      <c r="G60" s="175"/>
      <c r="H60" s="175"/>
      <c r="I60" s="176"/>
      <c r="J60" s="177">
        <f>J128</f>
        <v>0</v>
      </c>
      <c r="K60" s="173"/>
      <c r="L60" s="178"/>
    </row>
    <row r="61" s="9" customFormat="1" ht="19.92" customHeight="1">
      <c r="B61" s="179"/>
      <c r="C61" s="180"/>
      <c r="D61" s="181" t="s">
        <v>99</v>
      </c>
      <c r="E61" s="182"/>
      <c r="F61" s="182"/>
      <c r="G61" s="182"/>
      <c r="H61" s="182"/>
      <c r="I61" s="183"/>
      <c r="J61" s="184">
        <f>J129</f>
        <v>0</v>
      </c>
      <c r="K61" s="180"/>
      <c r="L61" s="185"/>
    </row>
    <row r="62" s="9" customFormat="1" ht="19.92" customHeight="1">
      <c r="B62" s="179"/>
      <c r="C62" s="180"/>
      <c r="D62" s="181" t="s">
        <v>100</v>
      </c>
      <c r="E62" s="182"/>
      <c r="F62" s="182"/>
      <c r="G62" s="182"/>
      <c r="H62" s="182"/>
      <c r="I62" s="183"/>
      <c r="J62" s="184">
        <f>J223</f>
        <v>0</v>
      </c>
      <c r="K62" s="180"/>
      <c r="L62" s="185"/>
    </row>
    <row r="63" s="9" customFormat="1" ht="19.92" customHeight="1">
      <c r="B63" s="179"/>
      <c r="C63" s="180"/>
      <c r="D63" s="181" t="s">
        <v>101</v>
      </c>
      <c r="E63" s="182"/>
      <c r="F63" s="182"/>
      <c r="G63" s="182"/>
      <c r="H63" s="182"/>
      <c r="I63" s="183"/>
      <c r="J63" s="184">
        <f>J273</f>
        <v>0</v>
      </c>
      <c r="K63" s="180"/>
      <c r="L63" s="185"/>
    </row>
    <row r="64" s="9" customFormat="1" ht="19.92" customHeight="1">
      <c r="B64" s="179"/>
      <c r="C64" s="180"/>
      <c r="D64" s="181" t="s">
        <v>102</v>
      </c>
      <c r="E64" s="182"/>
      <c r="F64" s="182"/>
      <c r="G64" s="182"/>
      <c r="H64" s="182"/>
      <c r="I64" s="183"/>
      <c r="J64" s="184">
        <f>J446</f>
        <v>0</v>
      </c>
      <c r="K64" s="180"/>
      <c r="L64" s="185"/>
    </row>
    <row r="65" s="9" customFormat="1" ht="19.92" customHeight="1">
      <c r="B65" s="179"/>
      <c r="C65" s="180"/>
      <c r="D65" s="181" t="s">
        <v>103</v>
      </c>
      <c r="E65" s="182"/>
      <c r="F65" s="182"/>
      <c r="G65" s="182"/>
      <c r="H65" s="182"/>
      <c r="I65" s="183"/>
      <c r="J65" s="184">
        <f>J623</f>
        <v>0</v>
      </c>
      <c r="K65" s="180"/>
      <c r="L65" s="185"/>
    </row>
    <row r="66" s="9" customFormat="1" ht="19.92" customHeight="1">
      <c r="B66" s="179"/>
      <c r="C66" s="180"/>
      <c r="D66" s="181" t="s">
        <v>104</v>
      </c>
      <c r="E66" s="182"/>
      <c r="F66" s="182"/>
      <c r="G66" s="182"/>
      <c r="H66" s="182"/>
      <c r="I66" s="183"/>
      <c r="J66" s="184">
        <f>J714</f>
        <v>0</v>
      </c>
      <c r="K66" s="180"/>
      <c r="L66" s="185"/>
    </row>
    <row r="67" s="9" customFormat="1" ht="19.92" customHeight="1">
      <c r="B67" s="179"/>
      <c r="C67" s="180"/>
      <c r="D67" s="181" t="s">
        <v>105</v>
      </c>
      <c r="E67" s="182"/>
      <c r="F67" s="182"/>
      <c r="G67" s="182"/>
      <c r="H67" s="182"/>
      <c r="I67" s="183"/>
      <c r="J67" s="184">
        <f>J852</f>
        <v>0</v>
      </c>
      <c r="K67" s="180"/>
      <c r="L67" s="185"/>
    </row>
    <row r="68" s="9" customFormat="1" ht="19.92" customHeight="1">
      <c r="B68" s="179"/>
      <c r="C68" s="180"/>
      <c r="D68" s="181" t="s">
        <v>106</v>
      </c>
      <c r="E68" s="182"/>
      <c r="F68" s="182"/>
      <c r="G68" s="182"/>
      <c r="H68" s="182"/>
      <c r="I68" s="183"/>
      <c r="J68" s="184">
        <f>J1255</f>
        <v>0</v>
      </c>
      <c r="K68" s="180"/>
      <c r="L68" s="185"/>
    </row>
    <row r="69" s="9" customFormat="1" ht="19.92" customHeight="1">
      <c r="B69" s="179"/>
      <c r="C69" s="180"/>
      <c r="D69" s="181" t="s">
        <v>107</v>
      </c>
      <c r="E69" s="182"/>
      <c r="F69" s="182"/>
      <c r="G69" s="182"/>
      <c r="H69" s="182"/>
      <c r="I69" s="183"/>
      <c r="J69" s="184">
        <f>J1292</f>
        <v>0</v>
      </c>
      <c r="K69" s="180"/>
      <c r="L69" s="185"/>
    </row>
    <row r="70" s="9" customFormat="1" ht="19.92" customHeight="1">
      <c r="B70" s="179"/>
      <c r="C70" s="180"/>
      <c r="D70" s="181" t="s">
        <v>108</v>
      </c>
      <c r="E70" s="182"/>
      <c r="F70" s="182"/>
      <c r="G70" s="182"/>
      <c r="H70" s="182"/>
      <c r="I70" s="183"/>
      <c r="J70" s="184">
        <f>J1366</f>
        <v>0</v>
      </c>
      <c r="K70" s="180"/>
      <c r="L70" s="185"/>
    </row>
    <row r="71" s="9" customFormat="1" ht="19.92" customHeight="1">
      <c r="B71" s="179"/>
      <c r="C71" s="180"/>
      <c r="D71" s="181" t="s">
        <v>109</v>
      </c>
      <c r="E71" s="182"/>
      <c r="F71" s="182"/>
      <c r="G71" s="182"/>
      <c r="H71" s="182"/>
      <c r="I71" s="183"/>
      <c r="J71" s="184">
        <f>J1368</f>
        <v>0</v>
      </c>
      <c r="K71" s="180"/>
      <c r="L71" s="185"/>
    </row>
    <row r="72" s="9" customFormat="1" ht="19.92" customHeight="1">
      <c r="B72" s="179"/>
      <c r="C72" s="180"/>
      <c r="D72" s="181" t="s">
        <v>110</v>
      </c>
      <c r="E72" s="182"/>
      <c r="F72" s="182"/>
      <c r="G72" s="182"/>
      <c r="H72" s="182"/>
      <c r="I72" s="183"/>
      <c r="J72" s="184">
        <f>J1421</f>
        <v>0</v>
      </c>
      <c r="K72" s="180"/>
      <c r="L72" s="185"/>
    </row>
    <row r="73" s="9" customFormat="1" ht="19.92" customHeight="1">
      <c r="B73" s="179"/>
      <c r="C73" s="180"/>
      <c r="D73" s="181" t="s">
        <v>111</v>
      </c>
      <c r="E73" s="182"/>
      <c r="F73" s="182"/>
      <c r="G73" s="182"/>
      <c r="H73" s="182"/>
      <c r="I73" s="183"/>
      <c r="J73" s="184">
        <f>J1446</f>
        <v>0</v>
      </c>
      <c r="K73" s="180"/>
      <c r="L73" s="185"/>
    </row>
    <row r="74" s="9" customFormat="1" ht="19.92" customHeight="1">
      <c r="B74" s="179"/>
      <c r="C74" s="180"/>
      <c r="D74" s="181" t="s">
        <v>112</v>
      </c>
      <c r="E74" s="182"/>
      <c r="F74" s="182"/>
      <c r="G74" s="182"/>
      <c r="H74" s="182"/>
      <c r="I74" s="183"/>
      <c r="J74" s="184">
        <f>J1453</f>
        <v>0</v>
      </c>
      <c r="K74" s="180"/>
      <c r="L74" s="185"/>
    </row>
    <row r="75" s="9" customFormat="1" ht="19.92" customHeight="1">
      <c r="B75" s="179"/>
      <c r="C75" s="180"/>
      <c r="D75" s="181" t="s">
        <v>113</v>
      </c>
      <c r="E75" s="182"/>
      <c r="F75" s="182"/>
      <c r="G75" s="182"/>
      <c r="H75" s="182"/>
      <c r="I75" s="183"/>
      <c r="J75" s="184">
        <f>J1494</f>
        <v>0</v>
      </c>
      <c r="K75" s="180"/>
      <c r="L75" s="185"/>
    </row>
    <row r="76" s="9" customFormat="1" ht="19.92" customHeight="1">
      <c r="B76" s="179"/>
      <c r="C76" s="180"/>
      <c r="D76" s="181" t="s">
        <v>114</v>
      </c>
      <c r="E76" s="182"/>
      <c r="F76" s="182"/>
      <c r="G76" s="182"/>
      <c r="H76" s="182"/>
      <c r="I76" s="183"/>
      <c r="J76" s="184">
        <f>J1515</f>
        <v>0</v>
      </c>
      <c r="K76" s="180"/>
      <c r="L76" s="185"/>
    </row>
    <row r="77" s="9" customFormat="1" ht="19.92" customHeight="1">
      <c r="B77" s="179"/>
      <c r="C77" s="180"/>
      <c r="D77" s="181" t="s">
        <v>115</v>
      </c>
      <c r="E77" s="182"/>
      <c r="F77" s="182"/>
      <c r="G77" s="182"/>
      <c r="H77" s="182"/>
      <c r="I77" s="183"/>
      <c r="J77" s="184">
        <f>J1601</f>
        <v>0</v>
      </c>
      <c r="K77" s="180"/>
      <c r="L77" s="185"/>
    </row>
    <row r="78" s="9" customFormat="1" ht="19.92" customHeight="1">
      <c r="B78" s="179"/>
      <c r="C78" s="180"/>
      <c r="D78" s="181" t="s">
        <v>116</v>
      </c>
      <c r="E78" s="182"/>
      <c r="F78" s="182"/>
      <c r="G78" s="182"/>
      <c r="H78" s="182"/>
      <c r="I78" s="183"/>
      <c r="J78" s="184">
        <f>J1620</f>
        <v>0</v>
      </c>
      <c r="K78" s="180"/>
      <c r="L78" s="185"/>
    </row>
    <row r="79" s="9" customFormat="1" ht="19.92" customHeight="1">
      <c r="B79" s="179"/>
      <c r="C79" s="180"/>
      <c r="D79" s="181" t="s">
        <v>117</v>
      </c>
      <c r="E79" s="182"/>
      <c r="F79" s="182"/>
      <c r="G79" s="182"/>
      <c r="H79" s="182"/>
      <c r="I79" s="183"/>
      <c r="J79" s="184">
        <f>J1632</f>
        <v>0</v>
      </c>
      <c r="K79" s="180"/>
      <c r="L79" s="185"/>
    </row>
    <row r="80" s="9" customFormat="1" ht="19.92" customHeight="1">
      <c r="B80" s="179"/>
      <c r="C80" s="180"/>
      <c r="D80" s="181" t="s">
        <v>118</v>
      </c>
      <c r="E80" s="182"/>
      <c r="F80" s="182"/>
      <c r="G80" s="182"/>
      <c r="H80" s="182"/>
      <c r="I80" s="183"/>
      <c r="J80" s="184">
        <f>J1641</f>
        <v>0</v>
      </c>
      <c r="K80" s="180"/>
      <c r="L80" s="185"/>
    </row>
    <row r="81" s="9" customFormat="1" ht="19.92" customHeight="1">
      <c r="B81" s="179"/>
      <c r="C81" s="180"/>
      <c r="D81" s="181" t="s">
        <v>119</v>
      </c>
      <c r="E81" s="182"/>
      <c r="F81" s="182"/>
      <c r="G81" s="182"/>
      <c r="H81" s="182"/>
      <c r="I81" s="183"/>
      <c r="J81" s="184">
        <f>J1860</f>
        <v>0</v>
      </c>
      <c r="K81" s="180"/>
      <c r="L81" s="185"/>
    </row>
    <row r="82" s="9" customFormat="1" ht="19.92" customHeight="1">
      <c r="B82" s="179"/>
      <c r="C82" s="180"/>
      <c r="D82" s="181" t="s">
        <v>120</v>
      </c>
      <c r="E82" s="182"/>
      <c r="F82" s="182"/>
      <c r="G82" s="182"/>
      <c r="H82" s="182"/>
      <c r="I82" s="183"/>
      <c r="J82" s="184">
        <f>J1887</f>
        <v>0</v>
      </c>
      <c r="K82" s="180"/>
      <c r="L82" s="185"/>
    </row>
    <row r="83" s="8" customFormat="1" ht="24.96" customHeight="1">
      <c r="B83" s="172"/>
      <c r="C83" s="173"/>
      <c r="D83" s="174" t="s">
        <v>121</v>
      </c>
      <c r="E83" s="175"/>
      <c r="F83" s="175"/>
      <c r="G83" s="175"/>
      <c r="H83" s="175"/>
      <c r="I83" s="176"/>
      <c r="J83" s="177">
        <f>J1890</f>
        <v>0</v>
      </c>
      <c r="K83" s="173"/>
      <c r="L83" s="178"/>
    </row>
    <row r="84" s="9" customFormat="1" ht="19.92" customHeight="1">
      <c r="B84" s="179"/>
      <c r="C84" s="180"/>
      <c r="D84" s="181" t="s">
        <v>122</v>
      </c>
      <c r="E84" s="182"/>
      <c r="F84" s="182"/>
      <c r="G84" s="182"/>
      <c r="H84" s="182"/>
      <c r="I84" s="183"/>
      <c r="J84" s="184">
        <f>J1891</f>
        <v>0</v>
      </c>
      <c r="K84" s="180"/>
      <c r="L84" s="185"/>
    </row>
    <row r="85" s="9" customFormat="1" ht="19.92" customHeight="1">
      <c r="B85" s="179"/>
      <c r="C85" s="180"/>
      <c r="D85" s="181" t="s">
        <v>123</v>
      </c>
      <c r="E85" s="182"/>
      <c r="F85" s="182"/>
      <c r="G85" s="182"/>
      <c r="H85" s="182"/>
      <c r="I85" s="183"/>
      <c r="J85" s="184">
        <f>J1978</f>
        <v>0</v>
      </c>
      <c r="K85" s="180"/>
      <c r="L85" s="185"/>
    </row>
    <row r="86" s="9" customFormat="1" ht="19.92" customHeight="1">
      <c r="B86" s="179"/>
      <c r="C86" s="180"/>
      <c r="D86" s="181" t="s">
        <v>124</v>
      </c>
      <c r="E86" s="182"/>
      <c r="F86" s="182"/>
      <c r="G86" s="182"/>
      <c r="H86" s="182"/>
      <c r="I86" s="183"/>
      <c r="J86" s="184">
        <f>J2029</f>
        <v>0</v>
      </c>
      <c r="K86" s="180"/>
      <c r="L86" s="185"/>
    </row>
    <row r="87" s="9" customFormat="1" ht="19.92" customHeight="1">
      <c r="B87" s="179"/>
      <c r="C87" s="180"/>
      <c r="D87" s="181" t="s">
        <v>125</v>
      </c>
      <c r="E87" s="182"/>
      <c r="F87" s="182"/>
      <c r="G87" s="182"/>
      <c r="H87" s="182"/>
      <c r="I87" s="183"/>
      <c r="J87" s="184">
        <f>J2194</f>
        <v>0</v>
      </c>
      <c r="K87" s="180"/>
      <c r="L87" s="185"/>
    </row>
    <row r="88" s="9" customFormat="1" ht="19.92" customHeight="1">
      <c r="B88" s="179"/>
      <c r="C88" s="180"/>
      <c r="D88" s="181" t="s">
        <v>126</v>
      </c>
      <c r="E88" s="182"/>
      <c r="F88" s="182"/>
      <c r="G88" s="182"/>
      <c r="H88" s="182"/>
      <c r="I88" s="183"/>
      <c r="J88" s="184">
        <f>J2198</f>
        <v>0</v>
      </c>
      <c r="K88" s="180"/>
      <c r="L88" s="185"/>
    </row>
    <row r="89" s="9" customFormat="1" ht="19.92" customHeight="1">
      <c r="B89" s="179"/>
      <c r="C89" s="180"/>
      <c r="D89" s="181" t="s">
        <v>127</v>
      </c>
      <c r="E89" s="182"/>
      <c r="F89" s="182"/>
      <c r="G89" s="182"/>
      <c r="H89" s="182"/>
      <c r="I89" s="183"/>
      <c r="J89" s="184">
        <f>J2201</f>
        <v>0</v>
      </c>
      <c r="K89" s="180"/>
      <c r="L89" s="185"/>
    </row>
    <row r="90" s="9" customFormat="1" ht="19.92" customHeight="1">
      <c r="B90" s="179"/>
      <c r="C90" s="180"/>
      <c r="D90" s="181" t="s">
        <v>128</v>
      </c>
      <c r="E90" s="182"/>
      <c r="F90" s="182"/>
      <c r="G90" s="182"/>
      <c r="H90" s="182"/>
      <c r="I90" s="183"/>
      <c r="J90" s="184">
        <f>J2205</f>
        <v>0</v>
      </c>
      <c r="K90" s="180"/>
      <c r="L90" s="185"/>
    </row>
    <row r="91" s="9" customFormat="1" ht="19.92" customHeight="1">
      <c r="B91" s="179"/>
      <c r="C91" s="180"/>
      <c r="D91" s="181" t="s">
        <v>129</v>
      </c>
      <c r="E91" s="182"/>
      <c r="F91" s="182"/>
      <c r="G91" s="182"/>
      <c r="H91" s="182"/>
      <c r="I91" s="183"/>
      <c r="J91" s="184">
        <f>J2208</f>
        <v>0</v>
      </c>
      <c r="K91" s="180"/>
      <c r="L91" s="185"/>
    </row>
    <row r="92" s="9" customFormat="1" ht="19.92" customHeight="1">
      <c r="B92" s="179"/>
      <c r="C92" s="180"/>
      <c r="D92" s="181" t="s">
        <v>130</v>
      </c>
      <c r="E92" s="182"/>
      <c r="F92" s="182"/>
      <c r="G92" s="182"/>
      <c r="H92" s="182"/>
      <c r="I92" s="183"/>
      <c r="J92" s="184">
        <f>J2212</f>
        <v>0</v>
      </c>
      <c r="K92" s="180"/>
      <c r="L92" s="185"/>
    </row>
    <row r="93" s="9" customFormat="1" ht="19.92" customHeight="1">
      <c r="B93" s="179"/>
      <c r="C93" s="180"/>
      <c r="D93" s="181" t="s">
        <v>131</v>
      </c>
      <c r="E93" s="182"/>
      <c r="F93" s="182"/>
      <c r="G93" s="182"/>
      <c r="H93" s="182"/>
      <c r="I93" s="183"/>
      <c r="J93" s="184">
        <f>J2500</f>
        <v>0</v>
      </c>
      <c r="K93" s="180"/>
      <c r="L93" s="185"/>
    </row>
    <row r="94" s="9" customFormat="1" ht="19.92" customHeight="1">
      <c r="B94" s="179"/>
      <c r="C94" s="180"/>
      <c r="D94" s="181" t="s">
        <v>132</v>
      </c>
      <c r="E94" s="182"/>
      <c r="F94" s="182"/>
      <c r="G94" s="182"/>
      <c r="H94" s="182"/>
      <c r="I94" s="183"/>
      <c r="J94" s="184">
        <f>J2609</f>
        <v>0</v>
      </c>
      <c r="K94" s="180"/>
      <c r="L94" s="185"/>
    </row>
    <row r="95" s="9" customFormat="1" ht="19.92" customHeight="1">
      <c r="B95" s="179"/>
      <c r="C95" s="180"/>
      <c r="D95" s="181" t="s">
        <v>133</v>
      </c>
      <c r="E95" s="182"/>
      <c r="F95" s="182"/>
      <c r="G95" s="182"/>
      <c r="H95" s="182"/>
      <c r="I95" s="183"/>
      <c r="J95" s="184">
        <f>J2651</f>
        <v>0</v>
      </c>
      <c r="K95" s="180"/>
      <c r="L95" s="185"/>
    </row>
    <row r="96" s="9" customFormat="1" ht="19.92" customHeight="1">
      <c r="B96" s="179"/>
      <c r="C96" s="180"/>
      <c r="D96" s="181" t="s">
        <v>134</v>
      </c>
      <c r="E96" s="182"/>
      <c r="F96" s="182"/>
      <c r="G96" s="182"/>
      <c r="H96" s="182"/>
      <c r="I96" s="183"/>
      <c r="J96" s="184">
        <f>J2700</f>
        <v>0</v>
      </c>
      <c r="K96" s="180"/>
      <c r="L96" s="185"/>
    </row>
    <row r="97" s="9" customFormat="1" ht="19.92" customHeight="1">
      <c r="B97" s="179"/>
      <c r="C97" s="180"/>
      <c r="D97" s="181" t="s">
        <v>135</v>
      </c>
      <c r="E97" s="182"/>
      <c r="F97" s="182"/>
      <c r="G97" s="182"/>
      <c r="H97" s="182"/>
      <c r="I97" s="183"/>
      <c r="J97" s="184">
        <f>J2949</f>
        <v>0</v>
      </c>
      <c r="K97" s="180"/>
      <c r="L97" s="185"/>
    </row>
    <row r="98" s="9" customFormat="1" ht="19.92" customHeight="1">
      <c r="B98" s="179"/>
      <c r="C98" s="180"/>
      <c r="D98" s="181" t="s">
        <v>136</v>
      </c>
      <c r="E98" s="182"/>
      <c r="F98" s="182"/>
      <c r="G98" s="182"/>
      <c r="H98" s="182"/>
      <c r="I98" s="183"/>
      <c r="J98" s="184">
        <f>J3014</f>
        <v>0</v>
      </c>
      <c r="K98" s="180"/>
      <c r="L98" s="185"/>
    </row>
    <row r="99" s="9" customFormat="1" ht="19.92" customHeight="1">
      <c r="B99" s="179"/>
      <c r="C99" s="180"/>
      <c r="D99" s="181" t="s">
        <v>137</v>
      </c>
      <c r="E99" s="182"/>
      <c r="F99" s="182"/>
      <c r="G99" s="182"/>
      <c r="H99" s="182"/>
      <c r="I99" s="183"/>
      <c r="J99" s="184">
        <f>J3082</f>
        <v>0</v>
      </c>
      <c r="K99" s="180"/>
      <c r="L99" s="185"/>
    </row>
    <row r="100" s="9" customFormat="1" ht="19.92" customHeight="1">
      <c r="B100" s="179"/>
      <c r="C100" s="180"/>
      <c r="D100" s="181" t="s">
        <v>138</v>
      </c>
      <c r="E100" s="182"/>
      <c r="F100" s="182"/>
      <c r="G100" s="182"/>
      <c r="H100" s="182"/>
      <c r="I100" s="183"/>
      <c r="J100" s="184">
        <f>J3176</f>
        <v>0</v>
      </c>
      <c r="K100" s="180"/>
      <c r="L100" s="185"/>
    </row>
    <row r="101" s="9" customFormat="1" ht="19.92" customHeight="1">
      <c r="B101" s="179"/>
      <c r="C101" s="180"/>
      <c r="D101" s="181" t="s">
        <v>139</v>
      </c>
      <c r="E101" s="182"/>
      <c r="F101" s="182"/>
      <c r="G101" s="182"/>
      <c r="H101" s="182"/>
      <c r="I101" s="183"/>
      <c r="J101" s="184">
        <f>J3221</f>
        <v>0</v>
      </c>
      <c r="K101" s="180"/>
      <c r="L101" s="185"/>
    </row>
    <row r="102" s="9" customFormat="1" ht="19.92" customHeight="1">
      <c r="B102" s="179"/>
      <c r="C102" s="180"/>
      <c r="D102" s="181" t="s">
        <v>140</v>
      </c>
      <c r="E102" s="182"/>
      <c r="F102" s="182"/>
      <c r="G102" s="182"/>
      <c r="H102" s="182"/>
      <c r="I102" s="183"/>
      <c r="J102" s="184">
        <f>J3244</f>
        <v>0</v>
      </c>
      <c r="K102" s="180"/>
      <c r="L102" s="185"/>
    </row>
    <row r="103" s="9" customFormat="1" ht="19.92" customHeight="1">
      <c r="B103" s="179"/>
      <c r="C103" s="180"/>
      <c r="D103" s="181" t="s">
        <v>141</v>
      </c>
      <c r="E103" s="182"/>
      <c r="F103" s="182"/>
      <c r="G103" s="182"/>
      <c r="H103" s="182"/>
      <c r="I103" s="183"/>
      <c r="J103" s="184">
        <f>J3258</f>
        <v>0</v>
      </c>
      <c r="K103" s="180"/>
      <c r="L103" s="185"/>
    </row>
    <row r="104" s="9" customFormat="1" ht="19.92" customHeight="1">
      <c r="B104" s="179"/>
      <c r="C104" s="180"/>
      <c r="D104" s="181" t="s">
        <v>142</v>
      </c>
      <c r="E104" s="182"/>
      <c r="F104" s="182"/>
      <c r="G104" s="182"/>
      <c r="H104" s="182"/>
      <c r="I104" s="183"/>
      <c r="J104" s="184">
        <f>J3319</f>
        <v>0</v>
      </c>
      <c r="K104" s="180"/>
      <c r="L104" s="185"/>
    </row>
    <row r="105" s="9" customFormat="1" ht="19.92" customHeight="1">
      <c r="B105" s="179"/>
      <c r="C105" s="180"/>
      <c r="D105" s="181" t="s">
        <v>143</v>
      </c>
      <c r="E105" s="182"/>
      <c r="F105" s="182"/>
      <c r="G105" s="182"/>
      <c r="H105" s="182"/>
      <c r="I105" s="183"/>
      <c r="J105" s="184">
        <f>J3333</f>
        <v>0</v>
      </c>
      <c r="K105" s="180"/>
      <c r="L105" s="185"/>
    </row>
    <row r="106" s="9" customFormat="1" ht="19.92" customHeight="1">
      <c r="B106" s="179"/>
      <c r="C106" s="180"/>
      <c r="D106" s="181" t="s">
        <v>144</v>
      </c>
      <c r="E106" s="182"/>
      <c r="F106" s="182"/>
      <c r="G106" s="182"/>
      <c r="H106" s="182"/>
      <c r="I106" s="183"/>
      <c r="J106" s="184">
        <f>J3406</f>
        <v>0</v>
      </c>
      <c r="K106" s="180"/>
      <c r="L106" s="185"/>
    </row>
    <row r="107" s="9" customFormat="1" ht="19.92" customHeight="1">
      <c r="B107" s="179"/>
      <c r="C107" s="180"/>
      <c r="D107" s="181" t="s">
        <v>145</v>
      </c>
      <c r="E107" s="182"/>
      <c r="F107" s="182"/>
      <c r="G107" s="182"/>
      <c r="H107" s="182"/>
      <c r="I107" s="183"/>
      <c r="J107" s="184">
        <f>J3486</f>
        <v>0</v>
      </c>
      <c r="K107" s="180"/>
      <c r="L107" s="185"/>
    </row>
    <row r="108" s="1" customFormat="1" ht="21.84" customHeight="1">
      <c r="B108" s="39"/>
      <c r="C108" s="40"/>
      <c r="D108" s="40"/>
      <c r="E108" s="40"/>
      <c r="F108" s="40"/>
      <c r="G108" s="40"/>
      <c r="H108" s="40"/>
      <c r="I108" s="136"/>
      <c r="J108" s="40"/>
      <c r="K108" s="40"/>
      <c r="L108" s="44"/>
    </row>
    <row r="109" s="1" customFormat="1" ht="6.96" customHeight="1">
      <c r="B109" s="59"/>
      <c r="C109" s="60"/>
      <c r="D109" s="60"/>
      <c r="E109" s="60"/>
      <c r="F109" s="60"/>
      <c r="G109" s="60"/>
      <c r="H109" s="60"/>
      <c r="I109" s="162"/>
      <c r="J109" s="60"/>
      <c r="K109" s="60"/>
      <c r="L109" s="44"/>
    </row>
    <row r="113" s="1" customFormat="1" ht="6.96" customHeight="1">
      <c r="B113" s="61"/>
      <c r="C113" s="62"/>
      <c r="D113" s="62"/>
      <c r="E113" s="62"/>
      <c r="F113" s="62"/>
      <c r="G113" s="62"/>
      <c r="H113" s="62"/>
      <c r="I113" s="165"/>
      <c r="J113" s="62"/>
      <c r="K113" s="62"/>
      <c r="L113" s="44"/>
    </row>
    <row r="114" s="1" customFormat="1" ht="24.96" customHeight="1">
      <c r="B114" s="39"/>
      <c r="C114" s="24" t="s">
        <v>146</v>
      </c>
      <c r="D114" s="40"/>
      <c r="E114" s="40"/>
      <c r="F114" s="40"/>
      <c r="G114" s="40"/>
      <c r="H114" s="40"/>
      <c r="I114" s="136"/>
      <c r="J114" s="40"/>
      <c r="K114" s="40"/>
      <c r="L114" s="44"/>
    </row>
    <row r="115" s="1" customFormat="1" ht="6.96" customHeight="1">
      <c r="B115" s="39"/>
      <c r="C115" s="40"/>
      <c r="D115" s="40"/>
      <c r="E115" s="40"/>
      <c r="F115" s="40"/>
      <c r="G115" s="40"/>
      <c r="H115" s="40"/>
      <c r="I115" s="136"/>
      <c r="J115" s="40"/>
      <c r="K115" s="40"/>
      <c r="L115" s="44"/>
    </row>
    <row r="116" s="1" customFormat="1" ht="12" customHeight="1">
      <c r="B116" s="39"/>
      <c r="C116" s="33" t="s">
        <v>16</v>
      </c>
      <c r="D116" s="40"/>
      <c r="E116" s="40"/>
      <c r="F116" s="40"/>
      <c r="G116" s="40"/>
      <c r="H116" s="40"/>
      <c r="I116" s="136"/>
      <c r="J116" s="40"/>
      <c r="K116" s="40"/>
      <c r="L116" s="44"/>
    </row>
    <row r="117" s="1" customFormat="1" ht="16.5" customHeight="1">
      <c r="B117" s="39"/>
      <c r="C117" s="40"/>
      <c r="D117" s="40"/>
      <c r="E117" s="166" t="str">
        <f>E7</f>
        <v>Stavební úpravy objektu Husovo náměstí č.p.2 - SO0.1 Rekonstrukce stávajícího objektu a přístavba</v>
      </c>
      <c r="F117" s="33"/>
      <c r="G117" s="33"/>
      <c r="H117" s="33"/>
      <c r="I117" s="136"/>
      <c r="J117" s="40"/>
      <c r="K117" s="40"/>
      <c r="L117" s="44"/>
    </row>
    <row r="118" s="1" customFormat="1" ht="12" customHeight="1">
      <c r="B118" s="39"/>
      <c r="C118" s="33" t="s">
        <v>92</v>
      </c>
      <c r="D118" s="40"/>
      <c r="E118" s="40"/>
      <c r="F118" s="40"/>
      <c r="G118" s="40"/>
      <c r="H118" s="40"/>
      <c r="I118" s="136"/>
      <c r="J118" s="40"/>
      <c r="K118" s="40"/>
      <c r="L118" s="44"/>
    </row>
    <row r="119" s="1" customFormat="1" ht="16.5" customHeight="1">
      <c r="B119" s="39"/>
      <c r="C119" s="40"/>
      <c r="D119" s="40"/>
      <c r="E119" s="69" t="str">
        <f>E9</f>
        <v>01 - Rekonstrukce stávajícího objektu a přístavba</v>
      </c>
      <c r="F119" s="40"/>
      <c r="G119" s="40"/>
      <c r="H119" s="40"/>
      <c r="I119" s="136"/>
      <c r="J119" s="40"/>
      <c r="K119" s="40"/>
      <c r="L119" s="44"/>
    </row>
    <row r="120" s="1" customFormat="1" ht="6.96" customHeight="1">
      <c r="B120" s="39"/>
      <c r="C120" s="40"/>
      <c r="D120" s="40"/>
      <c r="E120" s="40"/>
      <c r="F120" s="40"/>
      <c r="G120" s="40"/>
      <c r="H120" s="40"/>
      <c r="I120" s="136"/>
      <c r="J120" s="40"/>
      <c r="K120" s="40"/>
      <c r="L120" s="44"/>
    </row>
    <row r="121" s="1" customFormat="1" ht="12" customHeight="1">
      <c r="B121" s="39"/>
      <c r="C121" s="33" t="s">
        <v>21</v>
      </c>
      <c r="D121" s="40"/>
      <c r="E121" s="40"/>
      <c r="F121" s="28" t="str">
        <f>F12</f>
        <v>Chabařovice</v>
      </c>
      <c r="G121" s="40"/>
      <c r="H121" s="40"/>
      <c r="I121" s="139" t="s">
        <v>23</v>
      </c>
      <c r="J121" s="72" t="str">
        <f>IF(J12="","",J12)</f>
        <v>7. 6. 2019</v>
      </c>
      <c r="K121" s="40"/>
      <c r="L121" s="44"/>
    </row>
    <row r="122" s="1" customFormat="1" ht="6.96" customHeight="1">
      <c r="B122" s="39"/>
      <c r="C122" s="40"/>
      <c r="D122" s="40"/>
      <c r="E122" s="40"/>
      <c r="F122" s="40"/>
      <c r="G122" s="40"/>
      <c r="H122" s="40"/>
      <c r="I122" s="136"/>
      <c r="J122" s="40"/>
      <c r="K122" s="40"/>
      <c r="L122" s="44"/>
    </row>
    <row r="123" s="1" customFormat="1" ht="27.9" customHeight="1">
      <c r="B123" s="39"/>
      <c r="C123" s="33" t="s">
        <v>25</v>
      </c>
      <c r="D123" s="40"/>
      <c r="E123" s="40"/>
      <c r="F123" s="28" t="str">
        <f>E15</f>
        <v>Město Chabařovice</v>
      </c>
      <c r="G123" s="40"/>
      <c r="H123" s="40"/>
      <c r="I123" s="139" t="s">
        <v>32</v>
      </c>
      <c r="J123" s="37" t="str">
        <f>E21</f>
        <v>Ing. Arch. Luboš Kotiš</v>
      </c>
      <c r="K123" s="40"/>
      <c r="L123" s="44"/>
    </row>
    <row r="124" s="1" customFormat="1" ht="15.15" customHeight="1">
      <c r="B124" s="39"/>
      <c r="C124" s="33" t="s">
        <v>30</v>
      </c>
      <c r="D124" s="40"/>
      <c r="E124" s="40"/>
      <c r="F124" s="28" t="str">
        <f>IF(E18="","",E18)</f>
        <v>Vyplň údaj</v>
      </c>
      <c r="G124" s="40"/>
      <c r="H124" s="40"/>
      <c r="I124" s="139" t="s">
        <v>35</v>
      </c>
      <c r="J124" s="37" t="str">
        <f>E24</f>
        <v xml:space="preserve"> </v>
      </c>
      <c r="K124" s="40"/>
      <c r="L124" s="44"/>
    </row>
    <row r="125" s="1" customFormat="1" ht="10.32" customHeight="1">
      <c r="B125" s="39"/>
      <c r="C125" s="40"/>
      <c r="D125" s="40"/>
      <c r="E125" s="40"/>
      <c r="F125" s="40"/>
      <c r="G125" s="40"/>
      <c r="H125" s="40"/>
      <c r="I125" s="136"/>
      <c r="J125" s="40"/>
      <c r="K125" s="40"/>
      <c r="L125" s="44"/>
    </row>
    <row r="126" s="10" customFormat="1" ht="29.28" customHeight="1">
      <c r="B126" s="186"/>
      <c r="C126" s="187" t="s">
        <v>147</v>
      </c>
      <c r="D126" s="188" t="s">
        <v>58</v>
      </c>
      <c r="E126" s="188" t="s">
        <v>54</v>
      </c>
      <c r="F126" s="188" t="s">
        <v>55</v>
      </c>
      <c r="G126" s="188" t="s">
        <v>148</v>
      </c>
      <c r="H126" s="188" t="s">
        <v>149</v>
      </c>
      <c r="I126" s="189" t="s">
        <v>150</v>
      </c>
      <c r="J126" s="188" t="s">
        <v>96</v>
      </c>
      <c r="K126" s="190" t="s">
        <v>151</v>
      </c>
      <c r="L126" s="191"/>
      <c r="M126" s="92" t="s">
        <v>19</v>
      </c>
      <c r="N126" s="93" t="s">
        <v>43</v>
      </c>
      <c r="O126" s="93" t="s">
        <v>152</v>
      </c>
      <c r="P126" s="93" t="s">
        <v>153</v>
      </c>
      <c r="Q126" s="93" t="s">
        <v>154</v>
      </c>
      <c r="R126" s="93" t="s">
        <v>155</v>
      </c>
      <c r="S126" s="93" t="s">
        <v>156</v>
      </c>
      <c r="T126" s="94" t="s">
        <v>157</v>
      </c>
    </row>
    <row r="127" s="1" customFormat="1" ht="22.8" customHeight="1">
      <c r="B127" s="39"/>
      <c r="C127" s="99" t="s">
        <v>158</v>
      </c>
      <c r="D127" s="40"/>
      <c r="E127" s="40"/>
      <c r="F127" s="40"/>
      <c r="G127" s="40"/>
      <c r="H127" s="40"/>
      <c r="I127" s="136"/>
      <c r="J127" s="192">
        <f>BK127</f>
        <v>0</v>
      </c>
      <c r="K127" s="40"/>
      <c r="L127" s="44"/>
      <c r="M127" s="95"/>
      <c r="N127" s="96"/>
      <c r="O127" s="96"/>
      <c r="P127" s="193">
        <f>P128+P1890</f>
        <v>0</v>
      </c>
      <c r="Q127" s="96"/>
      <c r="R127" s="193">
        <f>R128+R1890</f>
        <v>936.61486234999984</v>
      </c>
      <c r="S127" s="96"/>
      <c r="T127" s="194">
        <f>T128+T1890</f>
        <v>407.3163285</v>
      </c>
      <c r="AT127" s="18" t="s">
        <v>72</v>
      </c>
      <c r="AU127" s="18" t="s">
        <v>97</v>
      </c>
      <c r="BK127" s="195">
        <f>BK128+BK1890</f>
        <v>0</v>
      </c>
    </row>
    <row r="128" s="11" customFormat="1" ht="25.92" customHeight="1">
      <c r="B128" s="196"/>
      <c r="C128" s="197"/>
      <c r="D128" s="198" t="s">
        <v>72</v>
      </c>
      <c r="E128" s="199" t="s">
        <v>159</v>
      </c>
      <c r="F128" s="199" t="s">
        <v>160</v>
      </c>
      <c r="G128" s="197"/>
      <c r="H128" s="197"/>
      <c r="I128" s="200"/>
      <c r="J128" s="201">
        <f>BK128</f>
        <v>0</v>
      </c>
      <c r="K128" s="197"/>
      <c r="L128" s="202"/>
      <c r="M128" s="203"/>
      <c r="N128" s="204"/>
      <c r="O128" s="204"/>
      <c r="P128" s="205">
        <f>P129+P223+P273+P446+P623+P714+P852+P1255+P1292+P1366+P1368+P1421+P1446+P1453+P1494+P1515+P1601+P1620+P1632+P1641+P1860+P1887</f>
        <v>0</v>
      </c>
      <c r="Q128" s="204"/>
      <c r="R128" s="205">
        <f>R129+R223+R273+R446+R623+R714+R852+R1255+R1292+R1366+R1368+R1421+R1446+R1453+R1494+R1515+R1601+R1620+R1632+R1641+R1860+R1887</f>
        <v>803.14214545999982</v>
      </c>
      <c r="S128" s="204"/>
      <c r="T128" s="206">
        <f>T129+T223+T273+T446+T623+T714+T852+T1255+T1292+T1366+T1368+T1421+T1446+T1453+T1494+T1515+T1601+T1620+T1632+T1641+T1860+T1887</f>
        <v>388.99599999999998</v>
      </c>
      <c r="AR128" s="207" t="s">
        <v>81</v>
      </c>
      <c r="AT128" s="208" t="s">
        <v>72</v>
      </c>
      <c r="AU128" s="208" t="s">
        <v>73</v>
      </c>
      <c r="AY128" s="207" t="s">
        <v>161</v>
      </c>
      <c r="BK128" s="209">
        <f>BK129+BK223+BK273+BK446+BK623+BK714+BK852+BK1255+BK1292+BK1366+BK1368+BK1421+BK1446+BK1453+BK1494+BK1515+BK1601+BK1620+BK1632+BK1641+BK1860+BK1887</f>
        <v>0</v>
      </c>
    </row>
    <row r="129" s="11" customFormat="1" ht="22.8" customHeight="1">
      <c r="B129" s="196"/>
      <c r="C129" s="197"/>
      <c r="D129" s="198" t="s">
        <v>72</v>
      </c>
      <c r="E129" s="210" t="s">
        <v>81</v>
      </c>
      <c r="F129" s="210" t="s">
        <v>162</v>
      </c>
      <c r="G129" s="197"/>
      <c r="H129" s="197"/>
      <c r="I129" s="200"/>
      <c r="J129" s="211">
        <f>BK129</f>
        <v>0</v>
      </c>
      <c r="K129" s="197"/>
      <c r="L129" s="202"/>
      <c r="M129" s="203"/>
      <c r="N129" s="204"/>
      <c r="O129" s="204"/>
      <c r="P129" s="205">
        <f>SUM(P130:P222)</f>
        <v>0</v>
      </c>
      <c r="Q129" s="204"/>
      <c r="R129" s="205">
        <f>SUM(R130:R222)</f>
        <v>62.841577000000008</v>
      </c>
      <c r="S129" s="204"/>
      <c r="T129" s="206">
        <f>SUM(T130:T222)</f>
        <v>0</v>
      </c>
      <c r="AR129" s="207" t="s">
        <v>81</v>
      </c>
      <c r="AT129" s="208" t="s">
        <v>72</v>
      </c>
      <c r="AU129" s="208" t="s">
        <v>81</v>
      </c>
      <c r="AY129" s="207" t="s">
        <v>161</v>
      </c>
      <c r="BK129" s="209">
        <f>SUM(BK130:BK222)</f>
        <v>0</v>
      </c>
    </row>
    <row r="130" s="1" customFormat="1" ht="16.5" customHeight="1">
      <c r="B130" s="39"/>
      <c r="C130" s="212" t="s">
        <v>81</v>
      </c>
      <c r="D130" s="212" t="s">
        <v>163</v>
      </c>
      <c r="E130" s="213" t="s">
        <v>164</v>
      </c>
      <c r="F130" s="214" t="s">
        <v>165</v>
      </c>
      <c r="G130" s="215" t="s">
        <v>166</v>
      </c>
      <c r="H130" s="216">
        <v>1</v>
      </c>
      <c r="I130" s="217"/>
      <c r="J130" s="218">
        <f>ROUND(I130*H130,2)</f>
        <v>0</v>
      </c>
      <c r="K130" s="214" t="s">
        <v>19</v>
      </c>
      <c r="L130" s="44"/>
      <c r="M130" s="219" t="s">
        <v>19</v>
      </c>
      <c r="N130" s="220" t="s">
        <v>44</v>
      </c>
      <c r="O130" s="84"/>
      <c r="P130" s="221">
        <f>O130*H130</f>
        <v>0</v>
      </c>
      <c r="Q130" s="221">
        <v>0</v>
      </c>
      <c r="R130" s="221">
        <f>Q130*H130</f>
        <v>0</v>
      </c>
      <c r="S130" s="221">
        <v>0</v>
      </c>
      <c r="T130" s="222">
        <f>S130*H130</f>
        <v>0</v>
      </c>
      <c r="AR130" s="223" t="s">
        <v>167</v>
      </c>
      <c r="AT130" s="223" t="s">
        <v>163</v>
      </c>
      <c r="AU130" s="223" t="s">
        <v>83</v>
      </c>
      <c r="AY130" s="18" t="s">
        <v>161</v>
      </c>
      <c r="BE130" s="224">
        <f>IF(N130="základní",J130,0)</f>
        <v>0</v>
      </c>
      <c r="BF130" s="224">
        <f>IF(N130="snížená",J130,0)</f>
        <v>0</v>
      </c>
      <c r="BG130" s="224">
        <f>IF(N130="zákl. přenesená",J130,0)</f>
        <v>0</v>
      </c>
      <c r="BH130" s="224">
        <f>IF(N130="sníž. přenesená",J130,0)</f>
        <v>0</v>
      </c>
      <c r="BI130" s="224">
        <f>IF(N130="nulová",J130,0)</f>
        <v>0</v>
      </c>
      <c r="BJ130" s="18" t="s">
        <v>81</v>
      </c>
      <c r="BK130" s="224">
        <f>ROUND(I130*H130,2)</f>
        <v>0</v>
      </c>
      <c r="BL130" s="18" t="s">
        <v>167</v>
      </c>
      <c r="BM130" s="223" t="s">
        <v>168</v>
      </c>
    </row>
    <row r="131" s="1" customFormat="1">
      <c r="B131" s="39"/>
      <c r="C131" s="40"/>
      <c r="D131" s="225" t="s">
        <v>169</v>
      </c>
      <c r="E131" s="40"/>
      <c r="F131" s="226" t="s">
        <v>165</v>
      </c>
      <c r="G131" s="40"/>
      <c r="H131" s="40"/>
      <c r="I131" s="136"/>
      <c r="J131" s="40"/>
      <c r="K131" s="40"/>
      <c r="L131" s="44"/>
      <c r="M131" s="227"/>
      <c r="N131" s="84"/>
      <c r="O131" s="84"/>
      <c r="P131" s="84"/>
      <c r="Q131" s="84"/>
      <c r="R131" s="84"/>
      <c r="S131" s="84"/>
      <c r="T131" s="85"/>
      <c r="AT131" s="18" t="s">
        <v>169</v>
      </c>
      <c r="AU131" s="18" t="s">
        <v>83</v>
      </c>
    </row>
    <row r="132" s="1" customFormat="1" ht="16.5" customHeight="1">
      <c r="B132" s="39"/>
      <c r="C132" s="212" t="s">
        <v>83</v>
      </c>
      <c r="D132" s="212" t="s">
        <v>163</v>
      </c>
      <c r="E132" s="213" t="s">
        <v>170</v>
      </c>
      <c r="F132" s="214" t="s">
        <v>171</v>
      </c>
      <c r="G132" s="215" t="s">
        <v>172</v>
      </c>
      <c r="H132" s="216">
        <v>2.5</v>
      </c>
      <c r="I132" s="217"/>
      <c r="J132" s="218">
        <f>ROUND(I132*H132,2)</f>
        <v>0</v>
      </c>
      <c r="K132" s="214" t="s">
        <v>173</v>
      </c>
      <c r="L132" s="44"/>
      <c r="M132" s="219" t="s">
        <v>19</v>
      </c>
      <c r="N132" s="220" t="s">
        <v>44</v>
      </c>
      <c r="O132" s="84"/>
      <c r="P132" s="221">
        <f>O132*H132</f>
        <v>0</v>
      </c>
      <c r="Q132" s="221">
        <v>0</v>
      </c>
      <c r="R132" s="221">
        <f>Q132*H132</f>
        <v>0</v>
      </c>
      <c r="S132" s="221">
        <v>0</v>
      </c>
      <c r="T132" s="222">
        <f>S132*H132</f>
        <v>0</v>
      </c>
      <c r="AR132" s="223" t="s">
        <v>167</v>
      </c>
      <c r="AT132" s="223" t="s">
        <v>163</v>
      </c>
      <c r="AU132" s="223" t="s">
        <v>83</v>
      </c>
      <c r="AY132" s="18" t="s">
        <v>161</v>
      </c>
      <c r="BE132" s="224">
        <f>IF(N132="základní",J132,0)</f>
        <v>0</v>
      </c>
      <c r="BF132" s="224">
        <f>IF(N132="snížená",J132,0)</f>
        <v>0</v>
      </c>
      <c r="BG132" s="224">
        <f>IF(N132="zákl. přenesená",J132,0)</f>
        <v>0</v>
      </c>
      <c r="BH132" s="224">
        <f>IF(N132="sníž. přenesená",J132,0)</f>
        <v>0</v>
      </c>
      <c r="BI132" s="224">
        <f>IF(N132="nulová",J132,0)</f>
        <v>0</v>
      </c>
      <c r="BJ132" s="18" t="s">
        <v>81</v>
      </c>
      <c r="BK132" s="224">
        <f>ROUND(I132*H132,2)</f>
        <v>0</v>
      </c>
      <c r="BL132" s="18" t="s">
        <v>167</v>
      </c>
      <c r="BM132" s="223" t="s">
        <v>174</v>
      </c>
    </row>
    <row r="133" s="1" customFormat="1">
      <c r="B133" s="39"/>
      <c r="C133" s="40"/>
      <c r="D133" s="225" t="s">
        <v>169</v>
      </c>
      <c r="E133" s="40"/>
      <c r="F133" s="226" t="s">
        <v>175</v>
      </c>
      <c r="G133" s="40"/>
      <c r="H133" s="40"/>
      <c r="I133" s="136"/>
      <c r="J133" s="40"/>
      <c r="K133" s="40"/>
      <c r="L133" s="44"/>
      <c r="M133" s="227"/>
      <c r="N133" s="84"/>
      <c r="O133" s="84"/>
      <c r="P133" s="84"/>
      <c r="Q133" s="84"/>
      <c r="R133" s="84"/>
      <c r="S133" s="84"/>
      <c r="T133" s="85"/>
      <c r="AT133" s="18" t="s">
        <v>169</v>
      </c>
      <c r="AU133" s="18" t="s">
        <v>83</v>
      </c>
    </row>
    <row r="134" s="12" customFormat="1">
      <c r="B134" s="228"/>
      <c r="C134" s="229"/>
      <c r="D134" s="225" t="s">
        <v>176</v>
      </c>
      <c r="E134" s="230" t="s">
        <v>19</v>
      </c>
      <c r="F134" s="231" t="s">
        <v>177</v>
      </c>
      <c r="G134" s="229"/>
      <c r="H134" s="230" t="s">
        <v>19</v>
      </c>
      <c r="I134" s="232"/>
      <c r="J134" s="229"/>
      <c r="K134" s="229"/>
      <c r="L134" s="233"/>
      <c r="M134" s="234"/>
      <c r="N134" s="235"/>
      <c r="O134" s="235"/>
      <c r="P134" s="235"/>
      <c r="Q134" s="235"/>
      <c r="R134" s="235"/>
      <c r="S134" s="235"/>
      <c r="T134" s="236"/>
      <c r="AT134" s="237" t="s">
        <v>176</v>
      </c>
      <c r="AU134" s="237" t="s">
        <v>83</v>
      </c>
      <c r="AV134" s="12" t="s">
        <v>81</v>
      </c>
      <c r="AW134" s="12" t="s">
        <v>34</v>
      </c>
      <c r="AX134" s="12" t="s">
        <v>73</v>
      </c>
      <c r="AY134" s="237" t="s">
        <v>161</v>
      </c>
    </row>
    <row r="135" s="13" customFormat="1">
      <c r="B135" s="238"/>
      <c r="C135" s="239"/>
      <c r="D135" s="225" t="s">
        <v>176</v>
      </c>
      <c r="E135" s="240" t="s">
        <v>19</v>
      </c>
      <c r="F135" s="241" t="s">
        <v>178</v>
      </c>
      <c r="G135" s="239"/>
      <c r="H135" s="242">
        <v>2.5</v>
      </c>
      <c r="I135" s="243"/>
      <c r="J135" s="239"/>
      <c r="K135" s="239"/>
      <c r="L135" s="244"/>
      <c r="M135" s="245"/>
      <c r="N135" s="246"/>
      <c r="O135" s="246"/>
      <c r="P135" s="246"/>
      <c r="Q135" s="246"/>
      <c r="R135" s="246"/>
      <c r="S135" s="246"/>
      <c r="T135" s="247"/>
      <c r="AT135" s="248" t="s">
        <v>176</v>
      </c>
      <c r="AU135" s="248" t="s">
        <v>83</v>
      </c>
      <c r="AV135" s="13" t="s">
        <v>83</v>
      </c>
      <c r="AW135" s="13" t="s">
        <v>34</v>
      </c>
      <c r="AX135" s="13" t="s">
        <v>81</v>
      </c>
      <c r="AY135" s="248" t="s">
        <v>161</v>
      </c>
    </row>
    <row r="136" s="1" customFormat="1" ht="16.5" customHeight="1">
      <c r="B136" s="39"/>
      <c r="C136" s="212" t="s">
        <v>179</v>
      </c>
      <c r="D136" s="212" t="s">
        <v>163</v>
      </c>
      <c r="E136" s="213" t="s">
        <v>180</v>
      </c>
      <c r="F136" s="214" t="s">
        <v>181</v>
      </c>
      <c r="G136" s="215" t="s">
        <v>172</v>
      </c>
      <c r="H136" s="216">
        <v>2.5</v>
      </c>
      <c r="I136" s="217"/>
      <c r="J136" s="218">
        <f>ROUND(I136*H136,2)</f>
        <v>0</v>
      </c>
      <c r="K136" s="214" t="s">
        <v>173</v>
      </c>
      <c r="L136" s="44"/>
      <c r="M136" s="219" t="s">
        <v>19</v>
      </c>
      <c r="N136" s="220" t="s">
        <v>44</v>
      </c>
      <c r="O136" s="84"/>
      <c r="P136" s="221">
        <f>O136*H136</f>
        <v>0</v>
      </c>
      <c r="Q136" s="221">
        <v>0</v>
      </c>
      <c r="R136" s="221">
        <f>Q136*H136</f>
        <v>0</v>
      </c>
      <c r="S136" s="221">
        <v>0</v>
      </c>
      <c r="T136" s="222">
        <f>S136*H136</f>
        <v>0</v>
      </c>
      <c r="AR136" s="223" t="s">
        <v>167</v>
      </c>
      <c r="AT136" s="223" t="s">
        <v>163</v>
      </c>
      <c r="AU136" s="223" t="s">
        <v>83</v>
      </c>
      <c r="AY136" s="18" t="s">
        <v>161</v>
      </c>
      <c r="BE136" s="224">
        <f>IF(N136="základní",J136,0)</f>
        <v>0</v>
      </c>
      <c r="BF136" s="224">
        <f>IF(N136="snížená",J136,0)</f>
        <v>0</v>
      </c>
      <c r="BG136" s="224">
        <f>IF(N136="zákl. přenesená",J136,0)</f>
        <v>0</v>
      </c>
      <c r="BH136" s="224">
        <f>IF(N136="sníž. přenesená",J136,0)</f>
        <v>0</v>
      </c>
      <c r="BI136" s="224">
        <f>IF(N136="nulová",J136,0)</f>
        <v>0</v>
      </c>
      <c r="BJ136" s="18" t="s">
        <v>81</v>
      </c>
      <c r="BK136" s="224">
        <f>ROUND(I136*H136,2)</f>
        <v>0</v>
      </c>
      <c r="BL136" s="18" t="s">
        <v>167</v>
      </c>
      <c r="BM136" s="223" t="s">
        <v>182</v>
      </c>
    </row>
    <row r="137" s="1" customFormat="1">
      <c r="B137" s="39"/>
      <c r="C137" s="40"/>
      <c r="D137" s="225" t="s">
        <v>169</v>
      </c>
      <c r="E137" s="40"/>
      <c r="F137" s="226" t="s">
        <v>183</v>
      </c>
      <c r="G137" s="40"/>
      <c r="H137" s="40"/>
      <c r="I137" s="136"/>
      <c r="J137" s="40"/>
      <c r="K137" s="40"/>
      <c r="L137" s="44"/>
      <c r="M137" s="227"/>
      <c r="N137" s="84"/>
      <c r="O137" s="84"/>
      <c r="P137" s="84"/>
      <c r="Q137" s="84"/>
      <c r="R137" s="84"/>
      <c r="S137" s="84"/>
      <c r="T137" s="85"/>
      <c r="AT137" s="18" t="s">
        <v>169</v>
      </c>
      <c r="AU137" s="18" t="s">
        <v>83</v>
      </c>
    </row>
    <row r="138" s="12" customFormat="1">
      <c r="B138" s="228"/>
      <c r="C138" s="229"/>
      <c r="D138" s="225" t="s">
        <v>176</v>
      </c>
      <c r="E138" s="230" t="s">
        <v>19</v>
      </c>
      <c r="F138" s="231" t="s">
        <v>177</v>
      </c>
      <c r="G138" s="229"/>
      <c r="H138" s="230" t="s">
        <v>19</v>
      </c>
      <c r="I138" s="232"/>
      <c r="J138" s="229"/>
      <c r="K138" s="229"/>
      <c r="L138" s="233"/>
      <c r="M138" s="234"/>
      <c r="N138" s="235"/>
      <c r="O138" s="235"/>
      <c r="P138" s="235"/>
      <c r="Q138" s="235"/>
      <c r="R138" s="235"/>
      <c r="S138" s="235"/>
      <c r="T138" s="236"/>
      <c r="AT138" s="237" t="s">
        <v>176</v>
      </c>
      <c r="AU138" s="237" t="s">
        <v>83</v>
      </c>
      <c r="AV138" s="12" t="s">
        <v>81</v>
      </c>
      <c r="AW138" s="12" t="s">
        <v>34</v>
      </c>
      <c r="AX138" s="12" t="s">
        <v>73</v>
      </c>
      <c r="AY138" s="237" t="s">
        <v>161</v>
      </c>
    </row>
    <row r="139" s="13" customFormat="1">
      <c r="B139" s="238"/>
      <c r="C139" s="239"/>
      <c r="D139" s="225" t="s">
        <v>176</v>
      </c>
      <c r="E139" s="240" t="s">
        <v>19</v>
      </c>
      <c r="F139" s="241" t="s">
        <v>178</v>
      </c>
      <c r="G139" s="239"/>
      <c r="H139" s="242">
        <v>2.5</v>
      </c>
      <c r="I139" s="243"/>
      <c r="J139" s="239"/>
      <c r="K139" s="239"/>
      <c r="L139" s="244"/>
      <c r="M139" s="245"/>
      <c r="N139" s="246"/>
      <c r="O139" s="246"/>
      <c r="P139" s="246"/>
      <c r="Q139" s="246"/>
      <c r="R139" s="246"/>
      <c r="S139" s="246"/>
      <c r="T139" s="247"/>
      <c r="AT139" s="248" t="s">
        <v>176</v>
      </c>
      <c r="AU139" s="248" t="s">
        <v>83</v>
      </c>
      <c r="AV139" s="13" t="s">
        <v>83</v>
      </c>
      <c r="AW139" s="13" t="s">
        <v>34</v>
      </c>
      <c r="AX139" s="13" t="s">
        <v>81</v>
      </c>
      <c r="AY139" s="248" t="s">
        <v>161</v>
      </c>
    </row>
    <row r="140" s="1" customFormat="1" ht="16.5" customHeight="1">
      <c r="B140" s="39"/>
      <c r="C140" s="212" t="s">
        <v>167</v>
      </c>
      <c r="D140" s="212" t="s">
        <v>163</v>
      </c>
      <c r="E140" s="213" t="s">
        <v>184</v>
      </c>
      <c r="F140" s="214" t="s">
        <v>185</v>
      </c>
      <c r="G140" s="215" t="s">
        <v>172</v>
      </c>
      <c r="H140" s="216">
        <v>1.5</v>
      </c>
      <c r="I140" s="217"/>
      <c r="J140" s="218">
        <f>ROUND(I140*H140,2)</f>
        <v>0</v>
      </c>
      <c r="K140" s="214" t="s">
        <v>173</v>
      </c>
      <c r="L140" s="44"/>
      <c r="M140" s="219" t="s">
        <v>19</v>
      </c>
      <c r="N140" s="220" t="s">
        <v>44</v>
      </c>
      <c r="O140" s="84"/>
      <c r="P140" s="221">
        <f>O140*H140</f>
        <v>0</v>
      </c>
      <c r="Q140" s="221">
        <v>0</v>
      </c>
      <c r="R140" s="221">
        <f>Q140*H140</f>
        <v>0</v>
      </c>
      <c r="S140" s="221">
        <v>0</v>
      </c>
      <c r="T140" s="222">
        <f>S140*H140</f>
        <v>0</v>
      </c>
      <c r="AR140" s="223" t="s">
        <v>167</v>
      </c>
      <c r="AT140" s="223" t="s">
        <v>163</v>
      </c>
      <c r="AU140" s="223" t="s">
        <v>83</v>
      </c>
      <c r="AY140" s="18" t="s">
        <v>161</v>
      </c>
      <c r="BE140" s="224">
        <f>IF(N140="základní",J140,0)</f>
        <v>0</v>
      </c>
      <c r="BF140" s="224">
        <f>IF(N140="snížená",J140,0)</f>
        <v>0</v>
      </c>
      <c r="BG140" s="224">
        <f>IF(N140="zákl. přenesená",J140,0)</f>
        <v>0</v>
      </c>
      <c r="BH140" s="224">
        <f>IF(N140="sníž. přenesená",J140,0)</f>
        <v>0</v>
      </c>
      <c r="BI140" s="224">
        <f>IF(N140="nulová",J140,0)</f>
        <v>0</v>
      </c>
      <c r="BJ140" s="18" t="s">
        <v>81</v>
      </c>
      <c r="BK140" s="224">
        <f>ROUND(I140*H140,2)</f>
        <v>0</v>
      </c>
      <c r="BL140" s="18" t="s">
        <v>167</v>
      </c>
      <c r="BM140" s="223" t="s">
        <v>186</v>
      </c>
    </row>
    <row r="141" s="1" customFormat="1">
      <c r="B141" s="39"/>
      <c r="C141" s="40"/>
      <c r="D141" s="225" t="s">
        <v>169</v>
      </c>
      <c r="E141" s="40"/>
      <c r="F141" s="226" t="s">
        <v>187</v>
      </c>
      <c r="G141" s="40"/>
      <c r="H141" s="40"/>
      <c r="I141" s="136"/>
      <c r="J141" s="40"/>
      <c r="K141" s="40"/>
      <c r="L141" s="44"/>
      <c r="M141" s="227"/>
      <c r="N141" s="84"/>
      <c r="O141" s="84"/>
      <c r="P141" s="84"/>
      <c r="Q141" s="84"/>
      <c r="R141" s="84"/>
      <c r="S141" s="84"/>
      <c r="T141" s="85"/>
      <c r="AT141" s="18" t="s">
        <v>169</v>
      </c>
      <c r="AU141" s="18" t="s">
        <v>83</v>
      </c>
    </row>
    <row r="142" s="12" customFormat="1">
      <c r="B142" s="228"/>
      <c r="C142" s="229"/>
      <c r="D142" s="225" t="s">
        <v>176</v>
      </c>
      <c r="E142" s="230" t="s">
        <v>19</v>
      </c>
      <c r="F142" s="231" t="s">
        <v>177</v>
      </c>
      <c r="G142" s="229"/>
      <c r="H142" s="230" t="s">
        <v>19</v>
      </c>
      <c r="I142" s="232"/>
      <c r="J142" s="229"/>
      <c r="K142" s="229"/>
      <c r="L142" s="233"/>
      <c r="M142" s="234"/>
      <c r="N142" s="235"/>
      <c r="O142" s="235"/>
      <c r="P142" s="235"/>
      <c r="Q142" s="235"/>
      <c r="R142" s="235"/>
      <c r="S142" s="235"/>
      <c r="T142" s="236"/>
      <c r="AT142" s="237" t="s">
        <v>176</v>
      </c>
      <c r="AU142" s="237" t="s">
        <v>83</v>
      </c>
      <c r="AV142" s="12" t="s">
        <v>81</v>
      </c>
      <c r="AW142" s="12" t="s">
        <v>34</v>
      </c>
      <c r="AX142" s="12" t="s">
        <v>73</v>
      </c>
      <c r="AY142" s="237" t="s">
        <v>161</v>
      </c>
    </row>
    <row r="143" s="13" customFormat="1">
      <c r="B143" s="238"/>
      <c r="C143" s="239"/>
      <c r="D143" s="225" t="s">
        <v>176</v>
      </c>
      <c r="E143" s="240" t="s">
        <v>19</v>
      </c>
      <c r="F143" s="241" t="s">
        <v>188</v>
      </c>
      <c r="G143" s="239"/>
      <c r="H143" s="242">
        <v>1.5</v>
      </c>
      <c r="I143" s="243"/>
      <c r="J143" s="239"/>
      <c r="K143" s="239"/>
      <c r="L143" s="244"/>
      <c r="M143" s="245"/>
      <c r="N143" s="246"/>
      <c r="O143" s="246"/>
      <c r="P143" s="246"/>
      <c r="Q143" s="246"/>
      <c r="R143" s="246"/>
      <c r="S143" s="246"/>
      <c r="T143" s="247"/>
      <c r="AT143" s="248" t="s">
        <v>176</v>
      </c>
      <c r="AU143" s="248" t="s">
        <v>83</v>
      </c>
      <c r="AV143" s="13" t="s">
        <v>83</v>
      </c>
      <c r="AW143" s="13" t="s">
        <v>34</v>
      </c>
      <c r="AX143" s="13" t="s">
        <v>81</v>
      </c>
      <c r="AY143" s="248" t="s">
        <v>161</v>
      </c>
    </row>
    <row r="144" s="1" customFormat="1" ht="16.5" customHeight="1">
      <c r="B144" s="39"/>
      <c r="C144" s="212" t="s">
        <v>189</v>
      </c>
      <c r="D144" s="212" t="s">
        <v>163</v>
      </c>
      <c r="E144" s="213" t="s">
        <v>190</v>
      </c>
      <c r="F144" s="214" t="s">
        <v>191</v>
      </c>
      <c r="G144" s="215" t="s">
        <v>172</v>
      </c>
      <c r="H144" s="216">
        <v>1.5</v>
      </c>
      <c r="I144" s="217"/>
      <c r="J144" s="218">
        <f>ROUND(I144*H144,2)</f>
        <v>0</v>
      </c>
      <c r="K144" s="214" t="s">
        <v>173</v>
      </c>
      <c r="L144" s="44"/>
      <c r="M144" s="219" t="s">
        <v>19</v>
      </c>
      <c r="N144" s="220" t="s">
        <v>44</v>
      </c>
      <c r="O144" s="84"/>
      <c r="P144" s="221">
        <f>O144*H144</f>
        <v>0</v>
      </c>
      <c r="Q144" s="221">
        <v>0</v>
      </c>
      <c r="R144" s="221">
        <f>Q144*H144</f>
        <v>0</v>
      </c>
      <c r="S144" s="221">
        <v>0</v>
      </c>
      <c r="T144" s="222">
        <f>S144*H144</f>
        <v>0</v>
      </c>
      <c r="AR144" s="223" t="s">
        <v>167</v>
      </c>
      <c r="AT144" s="223" t="s">
        <v>163</v>
      </c>
      <c r="AU144" s="223" t="s">
        <v>83</v>
      </c>
      <c r="AY144" s="18" t="s">
        <v>161</v>
      </c>
      <c r="BE144" s="224">
        <f>IF(N144="základní",J144,0)</f>
        <v>0</v>
      </c>
      <c r="BF144" s="224">
        <f>IF(N144="snížená",J144,0)</f>
        <v>0</v>
      </c>
      <c r="BG144" s="224">
        <f>IF(N144="zákl. přenesená",J144,0)</f>
        <v>0</v>
      </c>
      <c r="BH144" s="224">
        <f>IF(N144="sníž. přenesená",J144,0)</f>
        <v>0</v>
      </c>
      <c r="BI144" s="224">
        <f>IF(N144="nulová",J144,0)</f>
        <v>0</v>
      </c>
      <c r="BJ144" s="18" t="s">
        <v>81</v>
      </c>
      <c r="BK144" s="224">
        <f>ROUND(I144*H144,2)</f>
        <v>0</v>
      </c>
      <c r="BL144" s="18" t="s">
        <v>167</v>
      </c>
      <c r="BM144" s="223" t="s">
        <v>192</v>
      </c>
    </row>
    <row r="145" s="1" customFormat="1">
      <c r="B145" s="39"/>
      <c r="C145" s="40"/>
      <c r="D145" s="225" t="s">
        <v>169</v>
      </c>
      <c r="E145" s="40"/>
      <c r="F145" s="226" t="s">
        <v>193</v>
      </c>
      <c r="G145" s="40"/>
      <c r="H145" s="40"/>
      <c r="I145" s="136"/>
      <c r="J145" s="40"/>
      <c r="K145" s="40"/>
      <c r="L145" s="44"/>
      <c r="M145" s="227"/>
      <c r="N145" s="84"/>
      <c r="O145" s="84"/>
      <c r="P145" s="84"/>
      <c r="Q145" s="84"/>
      <c r="R145" s="84"/>
      <c r="S145" s="84"/>
      <c r="T145" s="85"/>
      <c r="AT145" s="18" t="s">
        <v>169</v>
      </c>
      <c r="AU145" s="18" t="s">
        <v>83</v>
      </c>
    </row>
    <row r="146" s="12" customFormat="1">
      <c r="B146" s="228"/>
      <c r="C146" s="229"/>
      <c r="D146" s="225" t="s">
        <v>176</v>
      </c>
      <c r="E146" s="230" t="s">
        <v>19</v>
      </c>
      <c r="F146" s="231" t="s">
        <v>177</v>
      </c>
      <c r="G146" s="229"/>
      <c r="H146" s="230" t="s">
        <v>19</v>
      </c>
      <c r="I146" s="232"/>
      <c r="J146" s="229"/>
      <c r="K146" s="229"/>
      <c r="L146" s="233"/>
      <c r="M146" s="234"/>
      <c r="N146" s="235"/>
      <c r="O146" s="235"/>
      <c r="P146" s="235"/>
      <c r="Q146" s="235"/>
      <c r="R146" s="235"/>
      <c r="S146" s="235"/>
      <c r="T146" s="236"/>
      <c r="AT146" s="237" t="s">
        <v>176</v>
      </c>
      <c r="AU146" s="237" t="s">
        <v>83</v>
      </c>
      <c r="AV146" s="12" t="s">
        <v>81</v>
      </c>
      <c r="AW146" s="12" t="s">
        <v>34</v>
      </c>
      <c r="AX146" s="12" t="s">
        <v>73</v>
      </c>
      <c r="AY146" s="237" t="s">
        <v>161</v>
      </c>
    </row>
    <row r="147" s="13" customFormat="1">
      <c r="B147" s="238"/>
      <c r="C147" s="239"/>
      <c r="D147" s="225" t="s">
        <v>176</v>
      </c>
      <c r="E147" s="240" t="s">
        <v>19</v>
      </c>
      <c r="F147" s="241" t="s">
        <v>188</v>
      </c>
      <c r="G147" s="239"/>
      <c r="H147" s="242">
        <v>1.5</v>
      </c>
      <c r="I147" s="243"/>
      <c r="J147" s="239"/>
      <c r="K147" s="239"/>
      <c r="L147" s="244"/>
      <c r="M147" s="245"/>
      <c r="N147" s="246"/>
      <c r="O147" s="246"/>
      <c r="P147" s="246"/>
      <c r="Q147" s="246"/>
      <c r="R147" s="246"/>
      <c r="S147" s="246"/>
      <c r="T147" s="247"/>
      <c r="AT147" s="248" t="s">
        <v>176</v>
      </c>
      <c r="AU147" s="248" t="s">
        <v>83</v>
      </c>
      <c r="AV147" s="13" t="s">
        <v>83</v>
      </c>
      <c r="AW147" s="13" t="s">
        <v>34</v>
      </c>
      <c r="AX147" s="13" t="s">
        <v>81</v>
      </c>
      <c r="AY147" s="248" t="s">
        <v>161</v>
      </c>
    </row>
    <row r="148" s="1" customFormat="1" ht="16.5" customHeight="1">
      <c r="B148" s="39"/>
      <c r="C148" s="212" t="s">
        <v>194</v>
      </c>
      <c r="D148" s="212" t="s">
        <v>163</v>
      </c>
      <c r="E148" s="213" t="s">
        <v>195</v>
      </c>
      <c r="F148" s="214" t="s">
        <v>196</v>
      </c>
      <c r="G148" s="215" t="s">
        <v>172</v>
      </c>
      <c r="H148" s="216">
        <v>81.5</v>
      </c>
      <c r="I148" s="217"/>
      <c r="J148" s="218">
        <f>ROUND(I148*H148,2)</f>
        <v>0</v>
      </c>
      <c r="K148" s="214" t="s">
        <v>173</v>
      </c>
      <c r="L148" s="44"/>
      <c r="M148" s="219" t="s">
        <v>19</v>
      </c>
      <c r="N148" s="220" t="s">
        <v>44</v>
      </c>
      <c r="O148" s="84"/>
      <c r="P148" s="221">
        <f>O148*H148</f>
        <v>0</v>
      </c>
      <c r="Q148" s="221">
        <v>0</v>
      </c>
      <c r="R148" s="221">
        <f>Q148*H148</f>
        <v>0</v>
      </c>
      <c r="S148" s="221">
        <v>0</v>
      </c>
      <c r="T148" s="222">
        <f>S148*H148</f>
        <v>0</v>
      </c>
      <c r="AR148" s="223" t="s">
        <v>167</v>
      </c>
      <c r="AT148" s="223" t="s">
        <v>163</v>
      </c>
      <c r="AU148" s="223" t="s">
        <v>83</v>
      </c>
      <c r="AY148" s="18" t="s">
        <v>161</v>
      </c>
      <c r="BE148" s="224">
        <f>IF(N148="základní",J148,0)</f>
        <v>0</v>
      </c>
      <c r="BF148" s="224">
        <f>IF(N148="snížená",J148,0)</f>
        <v>0</v>
      </c>
      <c r="BG148" s="224">
        <f>IF(N148="zákl. přenesená",J148,0)</f>
        <v>0</v>
      </c>
      <c r="BH148" s="224">
        <f>IF(N148="sníž. přenesená",J148,0)</f>
        <v>0</v>
      </c>
      <c r="BI148" s="224">
        <f>IF(N148="nulová",J148,0)</f>
        <v>0</v>
      </c>
      <c r="BJ148" s="18" t="s">
        <v>81</v>
      </c>
      <c r="BK148" s="224">
        <f>ROUND(I148*H148,2)</f>
        <v>0</v>
      </c>
      <c r="BL148" s="18" t="s">
        <v>167</v>
      </c>
      <c r="BM148" s="223" t="s">
        <v>197</v>
      </c>
    </row>
    <row r="149" s="1" customFormat="1">
      <c r="B149" s="39"/>
      <c r="C149" s="40"/>
      <c r="D149" s="225" t="s">
        <v>169</v>
      </c>
      <c r="E149" s="40"/>
      <c r="F149" s="226" t="s">
        <v>198</v>
      </c>
      <c r="G149" s="40"/>
      <c r="H149" s="40"/>
      <c r="I149" s="136"/>
      <c r="J149" s="40"/>
      <c r="K149" s="40"/>
      <c r="L149" s="44"/>
      <c r="M149" s="227"/>
      <c r="N149" s="84"/>
      <c r="O149" s="84"/>
      <c r="P149" s="84"/>
      <c r="Q149" s="84"/>
      <c r="R149" s="84"/>
      <c r="S149" s="84"/>
      <c r="T149" s="85"/>
      <c r="AT149" s="18" t="s">
        <v>169</v>
      </c>
      <c r="AU149" s="18" t="s">
        <v>83</v>
      </c>
    </row>
    <row r="150" s="13" customFormat="1">
      <c r="B150" s="238"/>
      <c r="C150" s="239"/>
      <c r="D150" s="225" t="s">
        <v>176</v>
      </c>
      <c r="E150" s="240" t="s">
        <v>19</v>
      </c>
      <c r="F150" s="241" t="s">
        <v>199</v>
      </c>
      <c r="G150" s="239"/>
      <c r="H150" s="242">
        <v>65</v>
      </c>
      <c r="I150" s="243"/>
      <c r="J150" s="239"/>
      <c r="K150" s="239"/>
      <c r="L150" s="244"/>
      <c r="M150" s="245"/>
      <c r="N150" s="246"/>
      <c r="O150" s="246"/>
      <c r="P150" s="246"/>
      <c r="Q150" s="246"/>
      <c r="R150" s="246"/>
      <c r="S150" s="246"/>
      <c r="T150" s="247"/>
      <c r="AT150" s="248" t="s">
        <v>176</v>
      </c>
      <c r="AU150" s="248" t="s">
        <v>83</v>
      </c>
      <c r="AV150" s="13" t="s">
        <v>83</v>
      </c>
      <c r="AW150" s="13" t="s">
        <v>34</v>
      </c>
      <c r="AX150" s="13" t="s">
        <v>73</v>
      </c>
      <c r="AY150" s="248" t="s">
        <v>161</v>
      </c>
    </row>
    <row r="151" s="13" customFormat="1">
      <c r="B151" s="238"/>
      <c r="C151" s="239"/>
      <c r="D151" s="225" t="s">
        <v>176</v>
      </c>
      <c r="E151" s="240" t="s">
        <v>19</v>
      </c>
      <c r="F151" s="241" t="s">
        <v>200</v>
      </c>
      <c r="G151" s="239"/>
      <c r="H151" s="242">
        <v>16.5</v>
      </c>
      <c r="I151" s="243"/>
      <c r="J151" s="239"/>
      <c r="K151" s="239"/>
      <c r="L151" s="244"/>
      <c r="M151" s="245"/>
      <c r="N151" s="246"/>
      <c r="O151" s="246"/>
      <c r="P151" s="246"/>
      <c r="Q151" s="246"/>
      <c r="R151" s="246"/>
      <c r="S151" s="246"/>
      <c r="T151" s="247"/>
      <c r="AT151" s="248" t="s">
        <v>176</v>
      </c>
      <c r="AU151" s="248" t="s">
        <v>83</v>
      </c>
      <c r="AV151" s="13" t="s">
        <v>83</v>
      </c>
      <c r="AW151" s="13" t="s">
        <v>34</v>
      </c>
      <c r="AX151" s="13" t="s">
        <v>73</v>
      </c>
      <c r="AY151" s="248" t="s">
        <v>161</v>
      </c>
    </row>
    <row r="152" s="14" customFormat="1">
      <c r="B152" s="249"/>
      <c r="C152" s="250"/>
      <c r="D152" s="225" t="s">
        <v>176</v>
      </c>
      <c r="E152" s="251" t="s">
        <v>19</v>
      </c>
      <c r="F152" s="252" t="s">
        <v>201</v>
      </c>
      <c r="G152" s="250"/>
      <c r="H152" s="253">
        <v>81.5</v>
      </c>
      <c r="I152" s="254"/>
      <c r="J152" s="250"/>
      <c r="K152" s="250"/>
      <c r="L152" s="255"/>
      <c r="M152" s="256"/>
      <c r="N152" s="257"/>
      <c r="O152" s="257"/>
      <c r="P152" s="257"/>
      <c r="Q152" s="257"/>
      <c r="R152" s="257"/>
      <c r="S152" s="257"/>
      <c r="T152" s="258"/>
      <c r="AT152" s="259" t="s">
        <v>176</v>
      </c>
      <c r="AU152" s="259" t="s">
        <v>83</v>
      </c>
      <c r="AV152" s="14" t="s">
        <v>167</v>
      </c>
      <c r="AW152" s="14" t="s">
        <v>34</v>
      </c>
      <c r="AX152" s="14" t="s">
        <v>81</v>
      </c>
      <c r="AY152" s="259" t="s">
        <v>161</v>
      </c>
    </row>
    <row r="153" s="1" customFormat="1" ht="16.5" customHeight="1">
      <c r="B153" s="39"/>
      <c r="C153" s="212" t="s">
        <v>202</v>
      </c>
      <c r="D153" s="212" t="s">
        <v>163</v>
      </c>
      <c r="E153" s="213" t="s">
        <v>203</v>
      </c>
      <c r="F153" s="214" t="s">
        <v>204</v>
      </c>
      <c r="G153" s="215" t="s">
        <v>172</v>
      </c>
      <c r="H153" s="216">
        <v>81.5</v>
      </c>
      <c r="I153" s="217"/>
      <c r="J153" s="218">
        <f>ROUND(I153*H153,2)</f>
        <v>0</v>
      </c>
      <c r="K153" s="214" t="s">
        <v>173</v>
      </c>
      <c r="L153" s="44"/>
      <c r="M153" s="219" t="s">
        <v>19</v>
      </c>
      <c r="N153" s="220" t="s">
        <v>44</v>
      </c>
      <c r="O153" s="84"/>
      <c r="P153" s="221">
        <f>O153*H153</f>
        <v>0</v>
      </c>
      <c r="Q153" s="221">
        <v>0</v>
      </c>
      <c r="R153" s="221">
        <f>Q153*H153</f>
        <v>0</v>
      </c>
      <c r="S153" s="221">
        <v>0</v>
      </c>
      <c r="T153" s="222">
        <f>S153*H153</f>
        <v>0</v>
      </c>
      <c r="AR153" s="223" t="s">
        <v>167</v>
      </c>
      <c r="AT153" s="223" t="s">
        <v>163</v>
      </c>
      <c r="AU153" s="223" t="s">
        <v>83</v>
      </c>
      <c r="AY153" s="18" t="s">
        <v>161</v>
      </c>
      <c r="BE153" s="224">
        <f>IF(N153="základní",J153,0)</f>
        <v>0</v>
      </c>
      <c r="BF153" s="224">
        <f>IF(N153="snížená",J153,0)</f>
        <v>0</v>
      </c>
      <c r="BG153" s="224">
        <f>IF(N153="zákl. přenesená",J153,0)</f>
        <v>0</v>
      </c>
      <c r="BH153" s="224">
        <f>IF(N153="sníž. přenesená",J153,0)</f>
        <v>0</v>
      </c>
      <c r="BI153" s="224">
        <f>IF(N153="nulová",J153,0)</f>
        <v>0</v>
      </c>
      <c r="BJ153" s="18" t="s">
        <v>81</v>
      </c>
      <c r="BK153" s="224">
        <f>ROUND(I153*H153,2)</f>
        <v>0</v>
      </c>
      <c r="BL153" s="18" t="s">
        <v>167</v>
      </c>
      <c r="BM153" s="223" t="s">
        <v>205</v>
      </c>
    </row>
    <row r="154" s="1" customFormat="1">
      <c r="B154" s="39"/>
      <c r="C154" s="40"/>
      <c r="D154" s="225" t="s">
        <v>169</v>
      </c>
      <c r="E154" s="40"/>
      <c r="F154" s="226" t="s">
        <v>206</v>
      </c>
      <c r="G154" s="40"/>
      <c r="H154" s="40"/>
      <c r="I154" s="136"/>
      <c r="J154" s="40"/>
      <c r="K154" s="40"/>
      <c r="L154" s="44"/>
      <c r="M154" s="227"/>
      <c r="N154" s="84"/>
      <c r="O154" s="84"/>
      <c r="P154" s="84"/>
      <c r="Q154" s="84"/>
      <c r="R154" s="84"/>
      <c r="S154" s="84"/>
      <c r="T154" s="85"/>
      <c r="AT154" s="18" t="s">
        <v>169</v>
      </c>
      <c r="AU154" s="18" t="s">
        <v>83</v>
      </c>
    </row>
    <row r="155" s="13" customFormat="1">
      <c r="B155" s="238"/>
      <c r="C155" s="239"/>
      <c r="D155" s="225" t="s">
        <v>176</v>
      </c>
      <c r="E155" s="240" t="s">
        <v>19</v>
      </c>
      <c r="F155" s="241" t="s">
        <v>199</v>
      </c>
      <c r="G155" s="239"/>
      <c r="H155" s="242">
        <v>65</v>
      </c>
      <c r="I155" s="243"/>
      <c r="J155" s="239"/>
      <c r="K155" s="239"/>
      <c r="L155" s="244"/>
      <c r="M155" s="245"/>
      <c r="N155" s="246"/>
      <c r="O155" s="246"/>
      <c r="P155" s="246"/>
      <c r="Q155" s="246"/>
      <c r="R155" s="246"/>
      <c r="S155" s="246"/>
      <c r="T155" s="247"/>
      <c r="AT155" s="248" t="s">
        <v>176</v>
      </c>
      <c r="AU155" s="248" t="s">
        <v>83</v>
      </c>
      <c r="AV155" s="13" t="s">
        <v>83</v>
      </c>
      <c r="AW155" s="13" t="s">
        <v>34</v>
      </c>
      <c r="AX155" s="13" t="s">
        <v>73</v>
      </c>
      <c r="AY155" s="248" t="s">
        <v>161</v>
      </c>
    </row>
    <row r="156" s="13" customFormat="1">
      <c r="B156" s="238"/>
      <c r="C156" s="239"/>
      <c r="D156" s="225" t="s">
        <v>176</v>
      </c>
      <c r="E156" s="240" t="s">
        <v>19</v>
      </c>
      <c r="F156" s="241" t="s">
        <v>200</v>
      </c>
      <c r="G156" s="239"/>
      <c r="H156" s="242">
        <v>16.5</v>
      </c>
      <c r="I156" s="243"/>
      <c r="J156" s="239"/>
      <c r="K156" s="239"/>
      <c r="L156" s="244"/>
      <c r="M156" s="245"/>
      <c r="N156" s="246"/>
      <c r="O156" s="246"/>
      <c r="P156" s="246"/>
      <c r="Q156" s="246"/>
      <c r="R156" s="246"/>
      <c r="S156" s="246"/>
      <c r="T156" s="247"/>
      <c r="AT156" s="248" t="s">
        <v>176</v>
      </c>
      <c r="AU156" s="248" t="s">
        <v>83</v>
      </c>
      <c r="AV156" s="13" t="s">
        <v>83</v>
      </c>
      <c r="AW156" s="13" t="s">
        <v>34</v>
      </c>
      <c r="AX156" s="13" t="s">
        <v>73</v>
      </c>
      <c r="AY156" s="248" t="s">
        <v>161</v>
      </c>
    </row>
    <row r="157" s="14" customFormat="1">
      <c r="B157" s="249"/>
      <c r="C157" s="250"/>
      <c r="D157" s="225" t="s">
        <v>176</v>
      </c>
      <c r="E157" s="251" t="s">
        <v>19</v>
      </c>
      <c r="F157" s="252" t="s">
        <v>201</v>
      </c>
      <c r="G157" s="250"/>
      <c r="H157" s="253">
        <v>81.5</v>
      </c>
      <c r="I157" s="254"/>
      <c r="J157" s="250"/>
      <c r="K157" s="250"/>
      <c r="L157" s="255"/>
      <c r="M157" s="256"/>
      <c r="N157" s="257"/>
      <c r="O157" s="257"/>
      <c r="P157" s="257"/>
      <c r="Q157" s="257"/>
      <c r="R157" s="257"/>
      <c r="S157" s="257"/>
      <c r="T157" s="258"/>
      <c r="AT157" s="259" t="s">
        <v>176</v>
      </c>
      <c r="AU157" s="259" t="s">
        <v>83</v>
      </c>
      <c r="AV157" s="14" t="s">
        <v>167</v>
      </c>
      <c r="AW157" s="14" t="s">
        <v>34</v>
      </c>
      <c r="AX157" s="14" t="s">
        <v>81</v>
      </c>
      <c r="AY157" s="259" t="s">
        <v>161</v>
      </c>
    </row>
    <row r="158" s="1" customFormat="1" ht="16.5" customHeight="1">
      <c r="B158" s="39"/>
      <c r="C158" s="212" t="s">
        <v>207</v>
      </c>
      <c r="D158" s="212" t="s">
        <v>163</v>
      </c>
      <c r="E158" s="213" t="s">
        <v>208</v>
      </c>
      <c r="F158" s="214" t="s">
        <v>209</v>
      </c>
      <c r="G158" s="215" t="s">
        <v>210</v>
      </c>
      <c r="H158" s="216">
        <v>66</v>
      </c>
      <c r="I158" s="217"/>
      <c r="J158" s="218">
        <f>ROUND(I158*H158,2)</f>
        <v>0</v>
      </c>
      <c r="K158" s="214" t="s">
        <v>173</v>
      </c>
      <c r="L158" s="44"/>
      <c r="M158" s="219" t="s">
        <v>19</v>
      </c>
      <c r="N158" s="220" t="s">
        <v>44</v>
      </c>
      <c r="O158" s="84"/>
      <c r="P158" s="221">
        <f>O158*H158</f>
        <v>0</v>
      </c>
      <c r="Q158" s="221">
        <v>0.00084999999999999995</v>
      </c>
      <c r="R158" s="221">
        <f>Q158*H158</f>
        <v>0.056099999999999997</v>
      </c>
      <c r="S158" s="221">
        <v>0</v>
      </c>
      <c r="T158" s="222">
        <f>S158*H158</f>
        <v>0</v>
      </c>
      <c r="AR158" s="223" t="s">
        <v>167</v>
      </c>
      <c r="AT158" s="223" t="s">
        <v>163</v>
      </c>
      <c r="AU158" s="223" t="s">
        <v>83</v>
      </c>
      <c r="AY158" s="18" t="s">
        <v>161</v>
      </c>
      <c r="BE158" s="224">
        <f>IF(N158="základní",J158,0)</f>
        <v>0</v>
      </c>
      <c r="BF158" s="224">
        <f>IF(N158="snížená",J158,0)</f>
        <v>0</v>
      </c>
      <c r="BG158" s="224">
        <f>IF(N158="zákl. přenesená",J158,0)</f>
        <v>0</v>
      </c>
      <c r="BH158" s="224">
        <f>IF(N158="sníž. přenesená",J158,0)</f>
        <v>0</v>
      </c>
      <c r="BI158" s="224">
        <f>IF(N158="nulová",J158,0)</f>
        <v>0</v>
      </c>
      <c r="BJ158" s="18" t="s">
        <v>81</v>
      </c>
      <c r="BK158" s="224">
        <f>ROUND(I158*H158,2)</f>
        <v>0</v>
      </c>
      <c r="BL158" s="18" t="s">
        <v>167</v>
      </c>
      <c r="BM158" s="223" t="s">
        <v>211</v>
      </c>
    </row>
    <row r="159" s="1" customFormat="1">
      <c r="B159" s="39"/>
      <c r="C159" s="40"/>
      <c r="D159" s="225" t="s">
        <v>169</v>
      </c>
      <c r="E159" s="40"/>
      <c r="F159" s="226" t="s">
        <v>212</v>
      </c>
      <c r="G159" s="40"/>
      <c r="H159" s="40"/>
      <c r="I159" s="136"/>
      <c r="J159" s="40"/>
      <c r="K159" s="40"/>
      <c r="L159" s="44"/>
      <c r="M159" s="227"/>
      <c r="N159" s="84"/>
      <c r="O159" s="84"/>
      <c r="P159" s="84"/>
      <c r="Q159" s="84"/>
      <c r="R159" s="84"/>
      <c r="S159" s="84"/>
      <c r="T159" s="85"/>
      <c r="AT159" s="18" t="s">
        <v>169</v>
      </c>
      <c r="AU159" s="18" t="s">
        <v>83</v>
      </c>
    </row>
    <row r="160" s="13" customFormat="1">
      <c r="B160" s="238"/>
      <c r="C160" s="239"/>
      <c r="D160" s="225" t="s">
        <v>176</v>
      </c>
      <c r="E160" s="240" t="s">
        <v>19</v>
      </c>
      <c r="F160" s="241" t="s">
        <v>213</v>
      </c>
      <c r="G160" s="239"/>
      <c r="H160" s="242">
        <v>66</v>
      </c>
      <c r="I160" s="243"/>
      <c r="J160" s="239"/>
      <c r="K160" s="239"/>
      <c r="L160" s="244"/>
      <c r="M160" s="245"/>
      <c r="N160" s="246"/>
      <c r="O160" s="246"/>
      <c r="P160" s="246"/>
      <c r="Q160" s="246"/>
      <c r="R160" s="246"/>
      <c r="S160" s="246"/>
      <c r="T160" s="247"/>
      <c r="AT160" s="248" t="s">
        <v>176</v>
      </c>
      <c r="AU160" s="248" t="s">
        <v>83</v>
      </c>
      <c r="AV160" s="13" t="s">
        <v>83</v>
      </c>
      <c r="AW160" s="13" t="s">
        <v>34</v>
      </c>
      <c r="AX160" s="13" t="s">
        <v>81</v>
      </c>
      <c r="AY160" s="248" t="s">
        <v>161</v>
      </c>
    </row>
    <row r="161" s="1" customFormat="1" ht="16.5" customHeight="1">
      <c r="B161" s="39"/>
      <c r="C161" s="212" t="s">
        <v>214</v>
      </c>
      <c r="D161" s="212" t="s">
        <v>163</v>
      </c>
      <c r="E161" s="213" t="s">
        <v>215</v>
      </c>
      <c r="F161" s="214" t="s">
        <v>216</v>
      </c>
      <c r="G161" s="215" t="s">
        <v>210</v>
      </c>
      <c r="H161" s="216">
        <v>66</v>
      </c>
      <c r="I161" s="217"/>
      <c r="J161" s="218">
        <f>ROUND(I161*H161,2)</f>
        <v>0</v>
      </c>
      <c r="K161" s="214" t="s">
        <v>173</v>
      </c>
      <c r="L161" s="44"/>
      <c r="M161" s="219" t="s">
        <v>19</v>
      </c>
      <c r="N161" s="220" t="s">
        <v>44</v>
      </c>
      <c r="O161" s="84"/>
      <c r="P161" s="221">
        <f>O161*H161</f>
        <v>0</v>
      </c>
      <c r="Q161" s="221">
        <v>0</v>
      </c>
      <c r="R161" s="221">
        <f>Q161*H161</f>
        <v>0</v>
      </c>
      <c r="S161" s="221">
        <v>0</v>
      </c>
      <c r="T161" s="222">
        <f>S161*H161</f>
        <v>0</v>
      </c>
      <c r="AR161" s="223" t="s">
        <v>167</v>
      </c>
      <c r="AT161" s="223" t="s">
        <v>163</v>
      </c>
      <c r="AU161" s="223" t="s">
        <v>83</v>
      </c>
      <c r="AY161" s="18" t="s">
        <v>161</v>
      </c>
      <c r="BE161" s="224">
        <f>IF(N161="základní",J161,0)</f>
        <v>0</v>
      </c>
      <c r="BF161" s="224">
        <f>IF(N161="snížená",J161,0)</f>
        <v>0</v>
      </c>
      <c r="BG161" s="224">
        <f>IF(N161="zákl. přenesená",J161,0)</f>
        <v>0</v>
      </c>
      <c r="BH161" s="224">
        <f>IF(N161="sníž. přenesená",J161,0)</f>
        <v>0</v>
      </c>
      <c r="BI161" s="224">
        <f>IF(N161="nulová",J161,0)</f>
        <v>0</v>
      </c>
      <c r="BJ161" s="18" t="s">
        <v>81</v>
      </c>
      <c r="BK161" s="224">
        <f>ROUND(I161*H161,2)</f>
        <v>0</v>
      </c>
      <c r="BL161" s="18" t="s">
        <v>167</v>
      </c>
      <c r="BM161" s="223" t="s">
        <v>217</v>
      </c>
    </row>
    <row r="162" s="1" customFormat="1">
      <c r="B162" s="39"/>
      <c r="C162" s="40"/>
      <c r="D162" s="225" t="s">
        <v>169</v>
      </c>
      <c r="E162" s="40"/>
      <c r="F162" s="226" t="s">
        <v>218</v>
      </c>
      <c r="G162" s="40"/>
      <c r="H162" s="40"/>
      <c r="I162" s="136"/>
      <c r="J162" s="40"/>
      <c r="K162" s="40"/>
      <c r="L162" s="44"/>
      <c r="M162" s="227"/>
      <c r="N162" s="84"/>
      <c r="O162" s="84"/>
      <c r="P162" s="84"/>
      <c r="Q162" s="84"/>
      <c r="R162" s="84"/>
      <c r="S162" s="84"/>
      <c r="T162" s="85"/>
      <c r="AT162" s="18" t="s">
        <v>169</v>
      </c>
      <c r="AU162" s="18" t="s">
        <v>83</v>
      </c>
    </row>
    <row r="163" s="1" customFormat="1" ht="16.5" customHeight="1">
      <c r="B163" s="39"/>
      <c r="C163" s="212" t="s">
        <v>219</v>
      </c>
      <c r="D163" s="212" t="s">
        <v>163</v>
      </c>
      <c r="E163" s="213" t="s">
        <v>220</v>
      </c>
      <c r="F163" s="214" t="s">
        <v>221</v>
      </c>
      <c r="G163" s="215" t="s">
        <v>172</v>
      </c>
      <c r="H163" s="216">
        <v>171</v>
      </c>
      <c r="I163" s="217"/>
      <c r="J163" s="218">
        <f>ROUND(I163*H163,2)</f>
        <v>0</v>
      </c>
      <c r="K163" s="214" t="s">
        <v>173</v>
      </c>
      <c r="L163" s="44"/>
      <c r="M163" s="219" t="s">
        <v>19</v>
      </c>
      <c r="N163" s="220" t="s">
        <v>44</v>
      </c>
      <c r="O163" s="84"/>
      <c r="P163" s="221">
        <f>O163*H163</f>
        <v>0</v>
      </c>
      <c r="Q163" s="221">
        <v>0</v>
      </c>
      <c r="R163" s="221">
        <f>Q163*H163</f>
        <v>0</v>
      </c>
      <c r="S163" s="221">
        <v>0</v>
      </c>
      <c r="T163" s="222">
        <f>S163*H163</f>
        <v>0</v>
      </c>
      <c r="AR163" s="223" t="s">
        <v>167</v>
      </c>
      <c r="AT163" s="223" t="s">
        <v>163</v>
      </c>
      <c r="AU163" s="223" t="s">
        <v>83</v>
      </c>
      <c r="AY163" s="18" t="s">
        <v>161</v>
      </c>
      <c r="BE163" s="224">
        <f>IF(N163="základní",J163,0)</f>
        <v>0</v>
      </c>
      <c r="BF163" s="224">
        <f>IF(N163="snížená",J163,0)</f>
        <v>0</v>
      </c>
      <c r="BG163" s="224">
        <f>IF(N163="zákl. přenesená",J163,0)</f>
        <v>0</v>
      </c>
      <c r="BH163" s="224">
        <f>IF(N163="sníž. přenesená",J163,0)</f>
        <v>0</v>
      </c>
      <c r="BI163" s="224">
        <f>IF(N163="nulová",J163,0)</f>
        <v>0</v>
      </c>
      <c r="BJ163" s="18" t="s">
        <v>81</v>
      </c>
      <c r="BK163" s="224">
        <f>ROUND(I163*H163,2)</f>
        <v>0</v>
      </c>
      <c r="BL163" s="18" t="s">
        <v>167</v>
      </c>
      <c r="BM163" s="223" t="s">
        <v>222</v>
      </c>
    </row>
    <row r="164" s="1" customFormat="1">
      <c r="B164" s="39"/>
      <c r="C164" s="40"/>
      <c r="D164" s="225" t="s">
        <v>169</v>
      </c>
      <c r="E164" s="40"/>
      <c r="F164" s="226" t="s">
        <v>223</v>
      </c>
      <c r="G164" s="40"/>
      <c r="H164" s="40"/>
      <c r="I164" s="136"/>
      <c r="J164" s="40"/>
      <c r="K164" s="40"/>
      <c r="L164" s="44"/>
      <c r="M164" s="227"/>
      <c r="N164" s="84"/>
      <c r="O164" s="84"/>
      <c r="P164" s="84"/>
      <c r="Q164" s="84"/>
      <c r="R164" s="84"/>
      <c r="S164" s="84"/>
      <c r="T164" s="85"/>
      <c r="AT164" s="18" t="s">
        <v>169</v>
      </c>
      <c r="AU164" s="18" t="s">
        <v>83</v>
      </c>
    </row>
    <row r="165" s="13" customFormat="1">
      <c r="B165" s="238"/>
      <c r="C165" s="239"/>
      <c r="D165" s="225" t="s">
        <v>176</v>
      </c>
      <c r="E165" s="240" t="s">
        <v>19</v>
      </c>
      <c r="F165" s="241" t="s">
        <v>224</v>
      </c>
      <c r="G165" s="239"/>
      <c r="H165" s="242">
        <v>171</v>
      </c>
      <c r="I165" s="243"/>
      <c r="J165" s="239"/>
      <c r="K165" s="239"/>
      <c r="L165" s="244"/>
      <c r="M165" s="245"/>
      <c r="N165" s="246"/>
      <c r="O165" s="246"/>
      <c r="P165" s="246"/>
      <c r="Q165" s="246"/>
      <c r="R165" s="246"/>
      <c r="S165" s="246"/>
      <c r="T165" s="247"/>
      <c r="AT165" s="248" t="s">
        <v>176</v>
      </c>
      <c r="AU165" s="248" t="s">
        <v>83</v>
      </c>
      <c r="AV165" s="13" t="s">
        <v>83</v>
      </c>
      <c r="AW165" s="13" t="s">
        <v>34</v>
      </c>
      <c r="AX165" s="13" t="s">
        <v>81</v>
      </c>
      <c r="AY165" s="248" t="s">
        <v>161</v>
      </c>
    </row>
    <row r="166" s="1" customFormat="1" ht="16.5" customHeight="1">
      <c r="B166" s="39"/>
      <c r="C166" s="212" t="s">
        <v>225</v>
      </c>
      <c r="D166" s="212" t="s">
        <v>163</v>
      </c>
      <c r="E166" s="213" t="s">
        <v>226</v>
      </c>
      <c r="F166" s="214" t="s">
        <v>227</v>
      </c>
      <c r="G166" s="215" t="s">
        <v>172</v>
      </c>
      <c r="H166" s="216">
        <v>171</v>
      </c>
      <c r="I166" s="217"/>
      <c r="J166" s="218">
        <f>ROUND(I166*H166,2)</f>
        <v>0</v>
      </c>
      <c r="K166" s="214" t="s">
        <v>173</v>
      </c>
      <c r="L166" s="44"/>
      <c r="M166" s="219" t="s">
        <v>19</v>
      </c>
      <c r="N166" s="220" t="s">
        <v>44</v>
      </c>
      <c r="O166" s="84"/>
      <c r="P166" s="221">
        <f>O166*H166</f>
        <v>0</v>
      </c>
      <c r="Q166" s="221">
        <v>0</v>
      </c>
      <c r="R166" s="221">
        <f>Q166*H166</f>
        <v>0</v>
      </c>
      <c r="S166" s="221">
        <v>0</v>
      </c>
      <c r="T166" s="222">
        <f>S166*H166</f>
        <v>0</v>
      </c>
      <c r="AR166" s="223" t="s">
        <v>167</v>
      </c>
      <c r="AT166" s="223" t="s">
        <v>163</v>
      </c>
      <c r="AU166" s="223" t="s">
        <v>83</v>
      </c>
      <c r="AY166" s="18" t="s">
        <v>161</v>
      </c>
      <c r="BE166" s="224">
        <f>IF(N166="základní",J166,0)</f>
        <v>0</v>
      </c>
      <c r="BF166" s="224">
        <f>IF(N166="snížená",J166,0)</f>
        <v>0</v>
      </c>
      <c r="BG166" s="224">
        <f>IF(N166="zákl. přenesená",J166,0)</f>
        <v>0</v>
      </c>
      <c r="BH166" s="224">
        <f>IF(N166="sníž. přenesená",J166,0)</f>
        <v>0</v>
      </c>
      <c r="BI166" s="224">
        <f>IF(N166="nulová",J166,0)</f>
        <v>0</v>
      </c>
      <c r="BJ166" s="18" t="s">
        <v>81</v>
      </c>
      <c r="BK166" s="224">
        <f>ROUND(I166*H166,2)</f>
        <v>0</v>
      </c>
      <c r="BL166" s="18" t="s">
        <v>167</v>
      </c>
      <c r="BM166" s="223" t="s">
        <v>228</v>
      </c>
    </row>
    <row r="167" s="1" customFormat="1">
      <c r="B167" s="39"/>
      <c r="C167" s="40"/>
      <c r="D167" s="225" t="s">
        <v>169</v>
      </c>
      <c r="E167" s="40"/>
      <c r="F167" s="226" t="s">
        <v>229</v>
      </c>
      <c r="G167" s="40"/>
      <c r="H167" s="40"/>
      <c r="I167" s="136"/>
      <c r="J167" s="40"/>
      <c r="K167" s="40"/>
      <c r="L167" s="44"/>
      <c r="M167" s="227"/>
      <c r="N167" s="84"/>
      <c r="O167" s="84"/>
      <c r="P167" s="84"/>
      <c r="Q167" s="84"/>
      <c r="R167" s="84"/>
      <c r="S167" s="84"/>
      <c r="T167" s="85"/>
      <c r="AT167" s="18" t="s">
        <v>169</v>
      </c>
      <c r="AU167" s="18" t="s">
        <v>83</v>
      </c>
    </row>
    <row r="168" s="13" customFormat="1">
      <c r="B168" s="238"/>
      <c r="C168" s="239"/>
      <c r="D168" s="225" t="s">
        <v>176</v>
      </c>
      <c r="E168" s="240" t="s">
        <v>19</v>
      </c>
      <c r="F168" s="241" t="s">
        <v>224</v>
      </c>
      <c r="G168" s="239"/>
      <c r="H168" s="242">
        <v>171</v>
      </c>
      <c r="I168" s="243"/>
      <c r="J168" s="239"/>
      <c r="K168" s="239"/>
      <c r="L168" s="244"/>
      <c r="M168" s="245"/>
      <c r="N168" s="246"/>
      <c r="O168" s="246"/>
      <c r="P168" s="246"/>
      <c r="Q168" s="246"/>
      <c r="R168" s="246"/>
      <c r="S168" s="246"/>
      <c r="T168" s="247"/>
      <c r="AT168" s="248" t="s">
        <v>176</v>
      </c>
      <c r="AU168" s="248" t="s">
        <v>83</v>
      </c>
      <c r="AV168" s="13" t="s">
        <v>83</v>
      </c>
      <c r="AW168" s="13" t="s">
        <v>34</v>
      </c>
      <c r="AX168" s="13" t="s">
        <v>81</v>
      </c>
      <c r="AY168" s="248" t="s">
        <v>161</v>
      </c>
    </row>
    <row r="169" s="1" customFormat="1" ht="16.5" customHeight="1">
      <c r="B169" s="39"/>
      <c r="C169" s="212" t="s">
        <v>230</v>
      </c>
      <c r="D169" s="212" t="s">
        <v>163</v>
      </c>
      <c r="E169" s="213" t="s">
        <v>231</v>
      </c>
      <c r="F169" s="214" t="s">
        <v>232</v>
      </c>
      <c r="G169" s="215" t="s">
        <v>172</v>
      </c>
      <c r="H169" s="216">
        <v>171</v>
      </c>
      <c r="I169" s="217"/>
      <c r="J169" s="218">
        <f>ROUND(I169*H169,2)</f>
        <v>0</v>
      </c>
      <c r="K169" s="214" t="s">
        <v>173</v>
      </c>
      <c r="L169" s="44"/>
      <c r="M169" s="219" t="s">
        <v>19</v>
      </c>
      <c r="N169" s="220" t="s">
        <v>44</v>
      </c>
      <c r="O169" s="84"/>
      <c r="P169" s="221">
        <f>O169*H169</f>
        <v>0</v>
      </c>
      <c r="Q169" s="221">
        <v>0</v>
      </c>
      <c r="R169" s="221">
        <f>Q169*H169</f>
        <v>0</v>
      </c>
      <c r="S169" s="221">
        <v>0</v>
      </c>
      <c r="T169" s="222">
        <f>S169*H169</f>
        <v>0</v>
      </c>
      <c r="AR169" s="223" t="s">
        <v>167</v>
      </c>
      <c r="AT169" s="223" t="s">
        <v>163</v>
      </c>
      <c r="AU169" s="223" t="s">
        <v>83</v>
      </c>
      <c r="AY169" s="18" t="s">
        <v>161</v>
      </c>
      <c r="BE169" s="224">
        <f>IF(N169="základní",J169,0)</f>
        <v>0</v>
      </c>
      <c r="BF169" s="224">
        <f>IF(N169="snížená",J169,0)</f>
        <v>0</v>
      </c>
      <c r="BG169" s="224">
        <f>IF(N169="zákl. přenesená",J169,0)</f>
        <v>0</v>
      </c>
      <c r="BH169" s="224">
        <f>IF(N169="sníž. přenesená",J169,0)</f>
        <v>0</v>
      </c>
      <c r="BI169" s="224">
        <f>IF(N169="nulová",J169,0)</f>
        <v>0</v>
      </c>
      <c r="BJ169" s="18" t="s">
        <v>81</v>
      </c>
      <c r="BK169" s="224">
        <f>ROUND(I169*H169,2)</f>
        <v>0</v>
      </c>
      <c r="BL169" s="18" t="s">
        <v>167</v>
      </c>
      <c r="BM169" s="223" t="s">
        <v>233</v>
      </c>
    </row>
    <row r="170" s="1" customFormat="1">
      <c r="B170" s="39"/>
      <c r="C170" s="40"/>
      <c r="D170" s="225" t="s">
        <v>169</v>
      </c>
      <c r="E170" s="40"/>
      <c r="F170" s="226" t="s">
        <v>234</v>
      </c>
      <c r="G170" s="40"/>
      <c r="H170" s="40"/>
      <c r="I170" s="136"/>
      <c r="J170" s="40"/>
      <c r="K170" s="40"/>
      <c r="L170" s="44"/>
      <c r="M170" s="227"/>
      <c r="N170" s="84"/>
      <c r="O170" s="84"/>
      <c r="P170" s="84"/>
      <c r="Q170" s="84"/>
      <c r="R170" s="84"/>
      <c r="S170" s="84"/>
      <c r="T170" s="85"/>
      <c r="AT170" s="18" t="s">
        <v>169</v>
      </c>
      <c r="AU170" s="18" t="s">
        <v>83</v>
      </c>
    </row>
    <row r="171" s="1" customFormat="1" ht="16.5" customHeight="1">
      <c r="B171" s="39"/>
      <c r="C171" s="212" t="s">
        <v>235</v>
      </c>
      <c r="D171" s="212" t="s">
        <v>163</v>
      </c>
      <c r="E171" s="213" t="s">
        <v>236</v>
      </c>
      <c r="F171" s="214" t="s">
        <v>237</v>
      </c>
      <c r="G171" s="215" t="s">
        <v>238</v>
      </c>
      <c r="H171" s="216">
        <v>307.80000000000001</v>
      </c>
      <c r="I171" s="217"/>
      <c r="J171" s="218">
        <f>ROUND(I171*H171,2)</f>
        <v>0</v>
      </c>
      <c r="K171" s="214" t="s">
        <v>173</v>
      </c>
      <c r="L171" s="44"/>
      <c r="M171" s="219" t="s">
        <v>19</v>
      </c>
      <c r="N171" s="220" t="s">
        <v>44</v>
      </c>
      <c r="O171" s="84"/>
      <c r="P171" s="221">
        <f>O171*H171</f>
        <v>0</v>
      </c>
      <c r="Q171" s="221">
        <v>0</v>
      </c>
      <c r="R171" s="221">
        <f>Q171*H171</f>
        <v>0</v>
      </c>
      <c r="S171" s="221">
        <v>0</v>
      </c>
      <c r="T171" s="222">
        <f>S171*H171</f>
        <v>0</v>
      </c>
      <c r="AR171" s="223" t="s">
        <v>167</v>
      </c>
      <c r="AT171" s="223" t="s">
        <v>163</v>
      </c>
      <c r="AU171" s="223" t="s">
        <v>83</v>
      </c>
      <c r="AY171" s="18" t="s">
        <v>161</v>
      </c>
      <c r="BE171" s="224">
        <f>IF(N171="základní",J171,0)</f>
        <v>0</v>
      </c>
      <c r="BF171" s="224">
        <f>IF(N171="snížená",J171,0)</f>
        <v>0</v>
      </c>
      <c r="BG171" s="224">
        <f>IF(N171="zákl. přenesená",J171,0)</f>
        <v>0</v>
      </c>
      <c r="BH171" s="224">
        <f>IF(N171="sníž. přenesená",J171,0)</f>
        <v>0</v>
      </c>
      <c r="BI171" s="224">
        <f>IF(N171="nulová",J171,0)</f>
        <v>0</v>
      </c>
      <c r="BJ171" s="18" t="s">
        <v>81</v>
      </c>
      <c r="BK171" s="224">
        <f>ROUND(I171*H171,2)</f>
        <v>0</v>
      </c>
      <c r="BL171" s="18" t="s">
        <v>167</v>
      </c>
      <c r="BM171" s="223" t="s">
        <v>239</v>
      </c>
    </row>
    <row r="172" s="1" customFormat="1">
      <c r="B172" s="39"/>
      <c r="C172" s="40"/>
      <c r="D172" s="225" t="s">
        <v>169</v>
      </c>
      <c r="E172" s="40"/>
      <c r="F172" s="226" t="s">
        <v>240</v>
      </c>
      <c r="G172" s="40"/>
      <c r="H172" s="40"/>
      <c r="I172" s="136"/>
      <c r="J172" s="40"/>
      <c r="K172" s="40"/>
      <c r="L172" s="44"/>
      <c r="M172" s="227"/>
      <c r="N172" s="84"/>
      <c r="O172" s="84"/>
      <c r="P172" s="84"/>
      <c r="Q172" s="84"/>
      <c r="R172" s="84"/>
      <c r="S172" s="84"/>
      <c r="T172" s="85"/>
      <c r="AT172" s="18" t="s">
        <v>169</v>
      </c>
      <c r="AU172" s="18" t="s">
        <v>83</v>
      </c>
    </row>
    <row r="173" s="13" customFormat="1">
      <c r="B173" s="238"/>
      <c r="C173" s="239"/>
      <c r="D173" s="225" t="s">
        <v>176</v>
      </c>
      <c r="E173" s="240" t="s">
        <v>19</v>
      </c>
      <c r="F173" s="241" t="s">
        <v>241</v>
      </c>
      <c r="G173" s="239"/>
      <c r="H173" s="242">
        <v>307.80000000000001</v>
      </c>
      <c r="I173" s="243"/>
      <c r="J173" s="239"/>
      <c r="K173" s="239"/>
      <c r="L173" s="244"/>
      <c r="M173" s="245"/>
      <c r="N173" s="246"/>
      <c r="O173" s="246"/>
      <c r="P173" s="246"/>
      <c r="Q173" s="246"/>
      <c r="R173" s="246"/>
      <c r="S173" s="246"/>
      <c r="T173" s="247"/>
      <c r="AT173" s="248" t="s">
        <v>176</v>
      </c>
      <c r="AU173" s="248" t="s">
        <v>83</v>
      </c>
      <c r="AV173" s="13" t="s">
        <v>83</v>
      </c>
      <c r="AW173" s="13" t="s">
        <v>34</v>
      </c>
      <c r="AX173" s="13" t="s">
        <v>81</v>
      </c>
      <c r="AY173" s="248" t="s">
        <v>161</v>
      </c>
    </row>
    <row r="174" s="1" customFormat="1" ht="16.5" customHeight="1">
      <c r="B174" s="39"/>
      <c r="C174" s="212" t="s">
        <v>242</v>
      </c>
      <c r="D174" s="212" t="s">
        <v>163</v>
      </c>
      <c r="E174" s="213" t="s">
        <v>243</v>
      </c>
      <c r="F174" s="214" t="s">
        <v>244</v>
      </c>
      <c r="G174" s="215" t="s">
        <v>172</v>
      </c>
      <c r="H174" s="216">
        <v>115.39</v>
      </c>
      <c r="I174" s="217"/>
      <c r="J174" s="218">
        <f>ROUND(I174*H174,2)</f>
        <v>0</v>
      </c>
      <c r="K174" s="214" t="s">
        <v>173</v>
      </c>
      <c r="L174" s="44"/>
      <c r="M174" s="219" t="s">
        <v>19</v>
      </c>
      <c r="N174" s="220" t="s">
        <v>44</v>
      </c>
      <c r="O174" s="84"/>
      <c r="P174" s="221">
        <f>O174*H174</f>
        <v>0</v>
      </c>
      <c r="Q174" s="221">
        <v>0</v>
      </c>
      <c r="R174" s="221">
        <f>Q174*H174</f>
        <v>0</v>
      </c>
      <c r="S174" s="221">
        <v>0</v>
      </c>
      <c r="T174" s="222">
        <f>S174*H174</f>
        <v>0</v>
      </c>
      <c r="AR174" s="223" t="s">
        <v>167</v>
      </c>
      <c r="AT174" s="223" t="s">
        <v>163</v>
      </c>
      <c r="AU174" s="223" t="s">
        <v>83</v>
      </c>
      <c r="AY174" s="18" t="s">
        <v>161</v>
      </c>
      <c r="BE174" s="224">
        <f>IF(N174="základní",J174,0)</f>
        <v>0</v>
      </c>
      <c r="BF174" s="224">
        <f>IF(N174="snížená",J174,0)</f>
        <v>0</v>
      </c>
      <c r="BG174" s="224">
        <f>IF(N174="zákl. přenesená",J174,0)</f>
        <v>0</v>
      </c>
      <c r="BH174" s="224">
        <f>IF(N174="sníž. přenesená",J174,0)</f>
        <v>0</v>
      </c>
      <c r="BI174" s="224">
        <f>IF(N174="nulová",J174,0)</f>
        <v>0</v>
      </c>
      <c r="BJ174" s="18" t="s">
        <v>81</v>
      </c>
      <c r="BK174" s="224">
        <f>ROUND(I174*H174,2)</f>
        <v>0</v>
      </c>
      <c r="BL174" s="18" t="s">
        <v>167</v>
      </c>
      <c r="BM174" s="223" t="s">
        <v>245</v>
      </c>
    </row>
    <row r="175" s="1" customFormat="1">
      <c r="B175" s="39"/>
      <c r="C175" s="40"/>
      <c r="D175" s="225" t="s">
        <v>169</v>
      </c>
      <c r="E175" s="40"/>
      <c r="F175" s="226" t="s">
        <v>246</v>
      </c>
      <c r="G175" s="40"/>
      <c r="H175" s="40"/>
      <c r="I175" s="136"/>
      <c r="J175" s="40"/>
      <c r="K175" s="40"/>
      <c r="L175" s="44"/>
      <c r="M175" s="227"/>
      <c r="N175" s="84"/>
      <c r="O175" s="84"/>
      <c r="P175" s="84"/>
      <c r="Q175" s="84"/>
      <c r="R175" s="84"/>
      <c r="S175" s="84"/>
      <c r="T175" s="85"/>
      <c r="AT175" s="18" t="s">
        <v>169</v>
      </c>
      <c r="AU175" s="18" t="s">
        <v>83</v>
      </c>
    </row>
    <row r="176" s="12" customFormat="1">
      <c r="B176" s="228"/>
      <c r="C176" s="229"/>
      <c r="D176" s="225" t="s">
        <v>176</v>
      </c>
      <c r="E176" s="230" t="s">
        <v>19</v>
      </c>
      <c r="F176" s="231" t="s">
        <v>247</v>
      </c>
      <c r="G176" s="229"/>
      <c r="H176" s="230" t="s">
        <v>19</v>
      </c>
      <c r="I176" s="232"/>
      <c r="J176" s="229"/>
      <c r="K176" s="229"/>
      <c r="L176" s="233"/>
      <c r="M176" s="234"/>
      <c r="N176" s="235"/>
      <c r="O176" s="235"/>
      <c r="P176" s="235"/>
      <c r="Q176" s="235"/>
      <c r="R176" s="235"/>
      <c r="S176" s="235"/>
      <c r="T176" s="236"/>
      <c r="AT176" s="237" t="s">
        <v>176</v>
      </c>
      <c r="AU176" s="237" t="s">
        <v>83</v>
      </c>
      <c r="AV176" s="12" t="s">
        <v>81</v>
      </c>
      <c r="AW176" s="12" t="s">
        <v>34</v>
      </c>
      <c r="AX176" s="12" t="s">
        <v>73</v>
      </c>
      <c r="AY176" s="237" t="s">
        <v>161</v>
      </c>
    </row>
    <row r="177" s="13" customFormat="1">
      <c r="B177" s="238"/>
      <c r="C177" s="239"/>
      <c r="D177" s="225" t="s">
        <v>176</v>
      </c>
      <c r="E177" s="240" t="s">
        <v>19</v>
      </c>
      <c r="F177" s="241" t="s">
        <v>248</v>
      </c>
      <c r="G177" s="239"/>
      <c r="H177" s="242">
        <v>163</v>
      </c>
      <c r="I177" s="243"/>
      <c r="J177" s="239"/>
      <c r="K177" s="239"/>
      <c r="L177" s="244"/>
      <c r="M177" s="245"/>
      <c r="N177" s="246"/>
      <c r="O177" s="246"/>
      <c r="P177" s="246"/>
      <c r="Q177" s="246"/>
      <c r="R177" s="246"/>
      <c r="S177" s="246"/>
      <c r="T177" s="247"/>
      <c r="AT177" s="248" t="s">
        <v>176</v>
      </c>
      <c r="AU177" s="248" t="s">
        <v>83</v>
      </c>
      <c r="AV177" s="13" t="s">
        <v>83</v>
      </c>
      <c r="AW177" s="13" t="s">
        <v>34</v>
      </c>
      <c r="AX177" s="13" t="s">
        <v>73</v>
      </c>
      <c r="AY177" s="248" t="s">
        <v>161</v>
      </c>
    </row>
    <row r="178" s="13" customFormat="1">
      <c r="B178" s="238"/>
      <c r="C178" s="239"/>
      <c r="D178" s="225" t="s">
        <v>176</v>
      </c>
      <c r="E178" s="240" t="s">
        <v>19</v>
      </c>
      <c r="F178" s="241" t="s">
        <v>249</v>
      </c>
      <c r="G178" s="239"/>
      <c r="H178" s="242">
        <v>-1.5</v>
      </c>
      <c r="I178" s="243"/>
      <c r="J178" s="239"/>
      <c r="K178" s="239"/>
      <c r="L178" s="244"/>
      <c r="M178" s="245"/>
      <c r="N178" s="246"/>
      <c r="O178" s="246"/>
      <c r="P178" s="246"/>
      <c r="Q178" s="246"/>
      <c r="R178" s="246"/>
      <c r="S178" s="246"/>
      <c r="T178" s="247"/>
      <c r="AT178" s="248" t="s">
        <v>176</v>
      </c>
      <c r="AU178" s="248" t="s">
        <v>83</v>
      </c>
      <c r="AV178" s="13" t="s">
        <v>83</v>
      </c>
      <c r="AW178" s="13" t="s">
        <v>34</v>
      </c>
      <c r="AX178" s="13" t="s">
        <v>73</v>
      </c>
      <c r="AY178" s="248" t="s">
        <v>161</v>
      </c>
    </row>
    <row r="179" s="13" customFormat="1">
      <c r="B179" s="238"/>
      <c r="C179" s="239"/>
      <c r="D179" s="225" t="s">
        <v>176</v>
      </c>
      <c r="E179" s="240" t="s">
        <v>19</v>
      </c>
      <c r="F179" s="241" t="s">
        <v>250</v>
      </c>
      <c r="G179" s="239"/>
      <c r="H179" s="242">
        <v>-15.33</v>
      </c>
      <c r="I179" s="243"/>
      <c r="J179" s="239"/>
      <c r="K179" s="239"/>
      <c r="L179" s="244"/>
      <c r="M179" s="245"/>
      <c r="N179" s="246"/>
      <c r="O179" s="246"/>
      <c r="P179" s="246"/>
      <c r="Q179" s="246"/>
      <c r="R179" s="246"/>
      <c r="S179" s="246"/>
      <c r="T179" s="247"/>
      <c r="AT179" s="248" t="s">
        <v>176</v>
      </c>
      <c r="AU179" s="248" t="s">
        <v>83</v>
      </c>
      <c r="AV179" s="13" t="s">
        <v>83</v>
      </c>
      <c r="AW179" s="13" t="s">
        <v>34</v>
      </c>
      <c r="AX179" s="13" t="s">
        <v>73</v>
      </c>
      <c r="AY179" s="248" t="s">
        <v>161</v>
      </c>
    </row>
    <row r="180" s="13" customFormat="1">
      <c r="B180" s="238"/>
      <c r="C180" s="239"/>
      <c r="D180" s="225" t="s">
        <v>176</v>
      </c>
      <c r="E180" s="240" t="s">
        <v>19</v>
      </c>
      <c r="F180" s="241" t="s">
        <v>251</v>
      </c>
      <c r="G180" s="239"/>
      <c r="H180" s="242">
        <v>-30.780000000000001</v>
      </c>
      <c r="I180" s="243"/>
      <c r="J180" s="239"/>
      <c r="K180" s="239"/>
      <c r="L180" s="244"/>
      <c r="M180" s="245"/>
      <c r="N180" s="246"/>
      <c r="O180" s="246"/>
      <c r="P180" s="246"/>
      <c r="Q180" s="246"/>
      <c r="R180" s="246"/>
      <c r="S180" s="246"/>
      <c r="T180" s="247"/>
      <c r="AT180" s="248" t="s">
        <v>176</v>
      </c>
      <c r="AU180" s="248" t="s">
        <v>83</v>
      </c>
      <c r="AV180" s="13" t="s">
        <v>83</v>
      </c>
      <c r="AW180" s="13" t="s">
        <v>34</v>
      </c>
      <c r="AX180" s="13" t="s">
        <v>73</v>
      </c>
      <c r="AY180" s="248" t="s">
        <v>161</v>
      </c>
    </row>
    <row r="181" s="14" customFormat="1">
      <c r="B181" s="249"/>
      <c r="C181" s="250"/>
      <c r="D181" s="225" t="s">
        <v>176</v>
      </c>
      <c r="E181" s="251" t="s">
        <v>19</v>
      </c>
      <c r="F181" s="252" t="s">
        <v>201</v>
      </c>
      <c r="G181" s="250"/>
      <c r="H181" s="253">
        <v>115.39</v>
      </c>
      <c r="I181" s="254"/>
      <c r="J181" s="250"/>
      <c r="K181" s="250"/>
      <c r="L181" s="255"/>
      <c r="M181" s="256"/>
      <c r="N181" s="257"/>
      <c r="O181" s="257"/>
      <c r="P181" s="257"/>
      <c r="Q181" s="257"/>
      <c r="R181" s="257"/>
      <c r="S181" s="257"/>
      <c r="T181" s="258"/>
      <c r="AT181" s="259" t="s">
        <v>176</v>
      </c>
      <c r="AU181" s="259" t="s">
        <v>83</v>
      </c>
      <c r="AV181" s="14" t="s">
        <v>167</v>
      </c>
      <c r="AW181" s="14" t="s">
        <v>34</v>
      </c>
      <c r="AX181" s="14" t="s">
        <v>81</v>
      </c>
      <c r="AY181" s="259" t="s">
        <v>161</v>
      </c>
    </row>
    <row r="182" s="1" customFormat="1" ht="16.5" customHeight="1">
      <c r="B182" s="39"/>
      <c r="C182" s="260" t="s">
        <v>8</v>
      </c>
      <c r="D182" s="260" t="s">
        <v>252</v>
      </c>
      <c r="E182" s="261" t="s">
        <v>253</v>
      </c>
      <c r="F182" s="262" t="s">
        <v>254</v>
      </c>
      <c r="G182" s="263" t="s">
        <v>238</v>
      </c>
      <c r="H182" s="264">
        <v>230.78</v>
      </c>
      <c r="I182" s="265"/>
      <c r="J182" s="266">
        <f>ROUND(I182*H182,2)</f>
        <v>0</v>
      </c>
      <c r="K182" s="262" t="s">
        <v>19</v>
      </c>
      <c r="L182" s="267"/>
      <c r="M182" s="268" t="s">
        <v>19</v>
      </c>
      <c r="N182" s="269" t="s">
        <v>44</v>
      </c>
      <c r="O182" s="84"/>
      <c r="P182" s="221">
        <f>O182*H182</f>
        <v>0</v>
      </c>
      <c r="Q182" s="221">
        <v>0</v>
      </c>
      <c r="R182" s="221">
        <f>Q182*H182</f>
        <v>0</v>
      </c>
      <c r="S182" s="221">
        <v>0</v>
      </c>
      <c r="T182" s="222">
        <f>S182*H182</f>
        <v>0</v>
      </c>
      <c r="AR182" s="223" t="s">
        <v>207</v>
      </c>
      <c r="AT182" s="223" t="s">
        <v>252</v>
      </c>
      <c r="AU182" s="223" t="s">
        <v>83</v>
      </c>
      <c r="AY182" s="18" t="s">
        <v>161</v>
      </c>
      <c r="BE182" s="224">
        <f>IF(N182="základní",J182,0)</f>
        <v>0</v>
      </c>
      <c r="BF182" s="224">
        <f>IF(N182="snížená",J182,0)</f>
        <v>0</v>
      </c>
      <c r="BG182" s="224">
        <f>IF(N182="zákl. přenesená",J182,0)</f>
        <v>0</v>
      </c>
      <c r="BH182" s="224">
        <f>IF(N182="sníž. přenesená",J182,0)</f>
        <v>0</v>
      </c>
      <c r="BI182" s="224">
        <f>IF(N182="nulová",J182,0)</f>
        <v>0</v>
      </c>
      <c r="BJ182" s="18" t="s">
        <v>81</v>
      </c>
      <c r="BK182" s="224">
        <f>ROUND(I182*H182,2)</f>
        <v>0</v>
      </c>
      <c r="BL182" s="18" t="s">
        <v>167</v>
      </c>
      <c r="BM182" s="223" t="s">
        <v>255</v>
      </c>
    </row>
    <row r="183" s="1" customFormat="1">
      <c r="B183" s="39"/>
      <c r="C183" s="40"/>
      <c r="D183" s="225" t="s">
        <v>169</v>
      </c>
      <c r="E183" s="40"/>
      <c r="F183" s="226" t="s">
        <v>254</v>
      </c>
      <c r="G183" s="40"/>
      <c r="H183" s="40"/>
      <c r="I183" s="136"/>
      <c r="J183" s="40"/>
      <c r="K183" s="40"/>
      <c r="L183" s="44"/>
      <c r="M183" s="227"/>
      <c r="N183" s="84"/>
      <c r="O183" s="84"/>
      <c r="P183" s="84"/>
      <c r="Q183" s="84"/>
      <c r="R183" s="84"/>
      <c r="S183" s="84"/>
      <c r="T183" s="85"/>
      <c r="AT183" s="18" t="s">
        <v>169</v>
      </c>
      <c r="AU183" s="18" t="s">
        <v>83</v>
      </c>
    </row>
    <row r="184" s="13" customFormat="1">
      <c r="B184" s="238"/>
      <c r="C184" s="239"/>
      <c r="D184" s="225" t="s">
        <v>176</v>
      </c>
      <c r="E184" s="240" t="s">
        <v>19</v>
      </c>
      <c r="F184" s="241" t="s">
        <v>256</v>
      </c>
      <c r="G184" s="239"/>
      <c r="H184" s="242">
        <v>230.78</v>
      </c>
      <c r="I184" s="243"/>
      <c r="J184" s="239"/>
      <c r="K184" s="239"/>
      <c r="L184" s="244"/>
      <c r="M184" s="245"/>
      <c r="N184" s="246"/>
      <c r="O184" s="246"/>
      <c r="P184" s="246"/>
      <c r="Q184" s="246"/>
      <c r="R184" s="246"/>
      <c r="S184" s="246"/>
      <c r="T184" s="247"/>
      <c r="AT184" s="248" t="s">
        <v>176</v>
      </c>
      <c r="AU184" s="248" t="s">
        <v>83</v>
      </c>
      <c r="AV184" s="13" t="s">
        <v>83</v>
      </c>
      <c r="AW184" s="13" t="s">
        <v>34</v>
      </c>
      <c r="AX184" s="13" t="s">
        <v>81</v>
      </c>
      <c r="AY184" s="248" t="s">
        <v>161</v>
      </c>
    </row>
    <row r="185" s="1" customFormat="1" ht="16.5" customHeight="1">
      <c r="B185" s="39"/>
      <c r="C185" s="212" t="s">
        <v>257</v>
      </c>
      <c r="D185" s="212" t="s">
        <v>163</v>
      </c>
      <c r="E185" s="213" t="s">
        <v>258</v>
      </c>
      <c r="F185" s="214" t="s">
        <v>259</v>
      </c>
      <c r="G185" s="215" t="s">
        <v>210</v>
      </c>
      <c r="H185" s="216">
        <v>46</v>
      </c>
      <c r="I185" s="217"/>
      <c r="J185" s="218">
        <f>ROUND(I185*H185,2)</f>
        <v>0</v>
      </c>
      <c r="K185" s="214" t="s">
        <v>173</v>
      </c>
      <c r="L185" s="44"/>
      <c r="M185" s="219" t="s">
        <v>19</v>
      </c>
      <c r="N185" s="220" t="s">
        <v>44</v>
      </c>
      <c r="O185" s="84"/>
      <c r="P185" s="221">
        <f>O185*H185</f>
        <v>0</v>
      </c>
      <c r="Q185" s="221">
        <v>0</v>
      </c>
      <c r="R185" s="221">
        <f>Q185*H185</f>
        <v>0</v>
      </c>
      <c r="S185" s="221">
        <v>0</v>
      </c>
      <c r="T185" s="222">
        <f>S185*H185</f>
        <v>0</v>
      </c>
      <c r="AR185" s="223" t="s">
        <v>167</v>
      </c>
      <c r="AT185" s="223" t="s">
        <v>163</v>
      </c>
      <c r="AU185" s="223" t="s">
        <v>83</v>
      </c>
      <c r="AY185" s="18" t="s">
        <v>161</v>
      </c>
      <c r="BE185" s="224">
        <f>IF(N185="základní",J185,0)</f>
        <v>0</v>
      </c>
      <c r="BF185" s="224">
        <f>IF(N185="snížená",J185,0)</f>
        <v>0</v>
      </c>
      <c r="BG185" s="224">
        <f>IF(N185="zákl. přenesená",J185,0)</f>
        <v>0</v>
      </c>
      <c r="BH185" s="224">
        <f>IF(N185="sníž. přenesená",J185,0)</f>
        <v>0</v>
      </c>
      <c r="BI185" s="224">
        <f>IF(N185="nulová",J185,0)</f>
        <v>0</v>
      </c>
      <c r="BJ185" s="18" t="s">
        <v>81</v>
      </c>
      <c r="BK185" s="224">
        <f>ROUND(I185*H185,2)</f>
        <v>0</v>
      </c>
      <c r="BL185" s="18" t="s">
        <v>167</v>
      </c>
      <c r="BM185" s="223" t="s">
        <v>260</v>
      </c>
    </row>
    <row r="186" s="1" customFormat="1">
      <c r="B186" s="39"/>
      <c r="C186" s="40"/>
      <c r="D186" s="225" t="s">
        <v>169</v>
      </c>
      <c r="E186" s="40"/>
      <c r="F186" s="226" t="s">
        <v>259</v>
      </c>
      <c r="G186" s="40"/>
      <c r="H186" s="40"/>
      <c r="I186" s="136"/>
      <c r="J186" s="40"/>
      <c r="K186" s="40"/>
      <c r="L186" s="44"/>
      <c r="M186" s="227"/>
      <c r="N186" s="84"/>
      <c r="O186" s="84"/>
      <c r="P186" s="84"/>
      <c r="Q186" s="84"/>
      <c r="R186" s="84"/>
      <c r="S186" s="84"/>
      <c r="T186" s="85"/>
      <c r="AT186" s="18" t="s">
        <v>169</v>
      </c>
      <c r="AU186" s="18" t="s">
        <v>83</v>
      </c>
    </row>
    <row r="187" s="12" customFormat="1">
      <c r="B187" s="228"/>
      <c r="C187" s="229"/>
      <c r="D187" s="225" t="s">
        <v>176</v>
      </c>
      <c r="E187" s="230" t="s">
        <v>19</v>
      </c>
      <c r="F187" s="231" t="s">
        <v>261</v>
      </c>
      <c r="G187" s="229"/>
      <c r="H187" s="230" t="s">
        <v>19</v>
      </c>
      <c r="I187" s="232"/>
      <c r="J187" s="229"/>
      <c r="K187" s="229"/>
      <c r="L187" s="233"/>
      <c r="M187" s="234"/>
      <c r="N187" s="235"/>
      <c r="O187" s="235"/>
      <c r="P187" s="235"/>
      <c r="Q187" s="235"/>
      <c r="R187" s="235"/>
      <c r="S187" s="235"/>
      <c r="T187" s="236"/>
      <c r="AT187" s="237" t="s">
        <v>176</v>
      </c>
      <c r="AU187" s="237" t="s">
        <v>83</v>
      </c>
      <c r="AV187" s="12" t="s">
        <v>81</v>
      </c>
      <c r="AW187" s="12" t="s">
        <v>34</v>
      </c>
      <c r="AX187" s="12" t="s">
        <v>73</v>
      </c>
      <c r="AY187" s="237" t="s">
        <v>161</v>
      </c>
    </row>
    <row r="188" s="13" customFormat="1">
      <c r="B188" s="238"/>
      <c r="C188" s="239"/>
      <c r="D188" s="225" t="s">
        <v>176</v>
      </c>
      <c r="E188" s="240" t="s">
        <v>19</v>
      </c>
      <c r="F188" s="241" t="s">
        <v>262</v>
      </c>
      <c r="G188" s="239"/>
      <c r="H188" s="242">
        <v>41</v>
      </c>
      <c r="I188" s="243"/>
      <c r="J188" s="239"/>
      <c r="K188" s="239"/>
      <c r="L188" s="244"/>
      <c r="M188" s="245"/>
      <c r="N188" s="246"/>
      <c r="O188" s="246"/>
      <c r="P188" s="246"/>
      <c r="Q188" s="246"/>
      <c r="R188" s="246"/>
      <c r="S188" s="246"/>
      <c r="T188" s="247"/>
      <c r="AT188" s="248" t="s">
        <v>176</v>
      </c>
      <c r="AU188" s="248" t="s">
        <v>83</v>
      </c>
      <c r="AV188" s="13" t="s">
        <v>83</v>
      </c>
      <c r="AW188" s="13" t="s">
        <v>34</v>
      </c>
      <c r="AX188" s="13" t="s">
        <v>73</v>
      </c>
      <c r="AY188" s="248" t="s">
        <v>161</v>
      </c>
    </row>
    <row r="189" s="13" customFormat="1">
      <c r="B189" s="238"/>
      <c r="C189" s="239"/>
      <c r="D189" s="225" t="s">
        <v>176</v>
      </c>
      <c r="E189" s="240" t="s">
        <v>19</v>
      </c>
      <c r="F189" s="241" t="s">
        <v>263</v>
      </c>
      <c r="G189" s="239"/>
      <c r="H189" s="242">
        <v>5</v>
      </c>
      <c r="I189" s="243"/>
      <c r="J189" s="239"/>
      <c r="K189" s="239"/>
      <c r="L189" s="244"/>
      <c r="M189" s="245"/>
      <c r="N189" s="246"/>
      <c r="O189" s="246"/>
      <c r="P189" s="246"/>
      <c r="Q189" s="246"/>
      <c r="R189" s="246"/>
      <c r="S189" s="246"/>
      <c r="T189" s="247"/>
      <c r="AT189" s="248" t="s">
        <v>176</v>
      </c>
      <c r="AU189" s="248" t="s">
        <v>83</v>
      </c>
      <c r="AV189" s="13" t="s">
        <v>83</v>
      </c>
      <c r="AW189" s="13" t="s">
        <v>34</v>
      </c>
      <c r="AX189" s="13" t="s">
        <v>73</v>
      </c>
      <c r="AY189" s="248" t="s">
        <v>161</v>
      </c>
    </row>
    <row r="190" s="14" customFormat="1">
      <c r="B190" s="249"/>
      <c r="C190" s="250"/>
      <c r="D190" s="225" t="s">
        <v>176</v>
      </c>
      <c r="E190" s="251" t="s">
        <v>19</v>
      </c>
      <c r="F190" s="252" t="s">
        <v>201</v>
      </c>
      <c r="G190" s="250"/>
      <c r="H190" s="253">
        <v>46</v>
      </c>
      <c r="I190" s="254"/>
      <c r="J190" s="250"/>
      <c r="K190" s="250"/>
      <c r="L190" s="255"/>
      <c r="M190" s="256"/>
      <c r="N190" s="257"/>
      <c r="O190" s="257"/>
      <c r="P190" s="257"/>
      <c r="Q190" s="257"/>
      <c r="R190" s="257"/>
      <c r="S190" s="257"/>
      <c r="T190" s="258"/>
      <c r="AT190" s="259" t="s">
        <v>176</v>
      </c>
      <c r="AU190" s="259" t="s">
        <v>83</v>
      </c>
      <c r="AV190" s="14" t="s">
        <v>167</v>
      </c>
      <c r="AW190" s="14" t="s">
        <v>34</v>
      </c>
      <c r="AX190" s="14" t="s">
        <v>81</v>
      </c>
      <c r="AY190" s="259" t="s">
        <v>161</v>
      </c>
    </row>
    <row r="191" s="1" customFormat="1" ht="16.5" customHeight="1">
      <c r="B191" s="39"/>
      <c r="C191" s="212" t="s">
        <v>264</v>
      </c>
      <c r="D191" s="212" t="s">
        <v>163</v>
      </c>
      <c r="E191" s="213" t="s">
        <v>265</v>
      </c>
      <c r="F191" s="214" t="s">
        <v>266</v>
      </c>
      <c r="G191" s="215" t="s">
        <v>267</v>
      </c>
      <c r="H191" s="216">
        <v>109.5</v>
      </c>
      <c r="I191" s="217"/>
      <c r="J191" s="218">
        <f>ROUND(I191*H191,2)</f>
        <v>0</v>
      </c>
      <c r="K191" s="214" t="s">
        <v>173</v>
      </c>
      <c r="L191" s="44"/>
      <c r="M191" s="219" t="s">
        <v>19</v>
      </c>
      <c r="N191" s="220" t="s">
        <v>44</v>
      </c>
      <c r="O191" s="84"/>
      <c r="P191" s="221">
        <f>O191*H191</f>
        <v>0</v>
      </c>
      <c r="Q191" s="221">
        <v>0.00048999999999999998</v>
      </c>
      <c r="R191" s="221">
        <f>Q191*H191</f>
        <v>0.053655000000000001</v>
      </c>
      <c r="S191" s="221">
        <v>0</v>
      </c>
      <c r="T191" s="222">
        <f>S191*H191</f>
        <v>0</v>
      </c>
      <c r="AR191" s="223" t="s">
        <v>167</v>
      </c>
      <c r="AT191" s="223" t="s">
        <v>163</v>
      </c>
      <c r="AU191" s="223" t="s">
        <v>83</v>
      </c>
      <c r="AY191" s="18" t="s">
        <v>161</v>
      </c>
      <c r="BE191" s="224">
        <f>IF(N191="základní",J191,0)</f>
        <v>0</v>
      </c>
      <c r="BF191" s="224">
        <f>IF(N191="snížená",J191,0)</f>
        <v>0</v>
      </c>
      <c r="BG191" s="224">
        <f>IF(N191="zákl. přenesená",J191,0)</f>
        <v>0</v>
      </c>
      <c r="BH191" s="224">
        <f>IF(N191="sníž. přenesená",J191,0)</f>
        <v>0</v>
      </c>
      <c r="BI191" s="224">
        <f>IF(N191="nulová",J191,0)</f>
        <v>0</v>
      </c>
      <c r="BJ191" s="18" t="s">
        <v>81</v>
      </c>
      <c r="BK191" s="224">
        <f>ROUND(I191*H191,2)</f>
        <v>0</v>
      </c>
      <c r="BL191" s="18" t="s">
        <v>167</v>
      </c>
      <c r="BM191" s="223" t="s">
        <v>268</v>
      </c>
    </row>
    <row r="192" s="1" customFormat="1">
      <c r="B192" s="39"/>
      <c r="C192" s="40"/>
      <c r="D192" s="225" t="s">
        <v>169</v>
      </c>
      <c r="E192" s="40"/>
      <c r="F192" s="226" t="s">
        <v>269</v>
      </c>
      <c r="G192" s="40"/>
      <c r="H192" s="40"/>
      <c r="I192" s="136"/>
      <c r="J192" s="40"/>
      <c r="K192" s="40"/>
      <c r="L192" s="44"/>
      <c r="M192" s="227"/>
      <c r="N192" s="84"/>
      <c r="O192" s="84"/>
      <c r="P192" s="84"/>
      <c r="Q192" s="84"/>
      <c r="R192" s="84"/>
      <c r="S192" s="84"/>
      <c r="T192" s="85"/>
      <c r="AT192" s="18" t="s">
        <v>169</v>
      </c>
      <c r="AU192" s="18" t="s">
        <v>83</v>
      </c>
    </row>
    <row r="193" s="13" customFormat="1">
      <c r="B193" s="238"/>
      <c r="C193" s="239"/>
      <c r="D193" s="225" t="s">
        <v>176</v>
      </c>
      <c r="E193" s="240" t="s">
        <v>19</v>
      </c>
      <c r="F193" s="241" t="s">
        <v>270</v>
      </c>
      <c r="G193" s="239"/>
      <c r="H193" s="242">
        <v>109.5</v>
      </c>
      <c r="I193" s="243"/>
      <c r="J193" s="239"/>
      <c r="K193" s="239"/>
      <c r="L193" s="244"/>
      <c r="M193" s="245"/>
      <c r="N193" s="246"/>
      <c r="O193" s="246"/>
      <c r="P193" s="246"/>
      <c r="Q193" s="246"/>
      <c r="R193" s="246"/>
      <c r="S193" s="246"/>
      <c r="T193" s="247"/>
      <c r="AT193" s="248" t="s">
        <v>176</v>
      </c>
      <c r="AU193" s="248" t="s">
        <v>83</v>
      </c>
      <c r="AV193" s="13" t="s">
        <v>83</v>
      </c>
      <c r="AW193" s="13" t="s">
        <v>34</v>
      </c>
      <c r="AX193" s="13" t="s">
        <v>81</v>
      </c>
      <c r="AY193" s="248" t="s">
        <v>161</v>
      </c>
    </row>
    <row r="194" s="1" customFormat="1" ht="16.5" customHeight="1">
      <c r="B194" s="39"/>
      <c r="C194" s="212" t="s">
        <v>271</v>
      </c>
      <c r="D194" s="212" t="s">
        <v>163</v>
      </c>
      <c r="E194" s="213" t="s">
        <v>272</v>
      </c>
      <c r="F194" s="214" t="s">
        <v>273</v>
      </c>
      <c r="G194" s="215" t="s">
        <v>274</v>
      </c>
      <c r="H194" s="216">
        <v>14</v>
      </c>
      <c r="I194" s="217"/>
      <c r="J194" s="218">
        <f>ROUND(I194*H194,2)</f>
        <v>0</v>
      </c>
      <c r="K194" s="214" t="s">
        <v>19</v>
      </c>
      <c r="L194" s="44"/>
      <c r="M194" s="219" t="s">
        <v>19</v>
      </c>
      <c r="N194" s="220" t="s">
        <v>44</v>
      </c>
      <c r="O194" s="84"/>
      <c r="P194" s="221">
        <f>O194*H194</f>
        <v>0</v>
      </c>
      <c r="Q194" s="221">
        <v>0.050000000000000003</v>
      </c>
      <c r="R194" s="221">
        <f>Q194*H194</f>
        <v>0.70000000000000007</v>
      </c>
      <c r="S194" s="221">
        <v>0</v>
      </c>
      <c r="T194" s="222">
        <f>S194*H194</f>
        <v>0</v>
      </c>
      <c r="AR194" s="223" t="s">
        <v>167</v>
      </c>
      <c r="AT194" s="223" t="s">
        <v>163</v>
      </c>
      <c r="AU194" s="223" t="s">
        <v>83</v>
      </c>
      <c r="AY194" s="18" t="s">
        <v>161</v>
      </c>
      <c r="BE194" s="224">
        <f>IF(N194="základní",J194,0)</f>
        <v>0</v>
      </c>
      <c r="BF194" s="224">
        <f>IF(N194="snížená",J194,0)</f>
        <v>0</v>
      </c>
      <c r="BG194" s="224">
        <f>IF(N194="zákl. přenesená",J194,0)</f>
        <v>0</v>
      </c>
      <c r="BH194" s="224">
        <f>IF(N194="sníž. přenesená",J194,0)</f>
        <v>0</v>
      </c>
      <c r="BI194" s="224">
        <f>IF(N194="nulová",J194,0)</f>
        <v>0</v>
      </c>
      <c r="BJ194" s="18" t="s">
        <v>81</v>
      </c>
      <c r="BK194" s="224">
        <f>ROUND(I194*H194,2)</f>
        <v>0</v>
      </c>
      <c r="BL194" s="18" t="s">
        <v>167</v>
      </c>
      <c r="BM194" s="223" t="s">
        <v>275</v>
      </c>
    </row>
    <row r="195" s="1" customFormat="1">
      <c r="B195" s="39"/>
      <c r="C195" s="40"/>
      <c r="D195" s="225" t="s">
        <v>169</v>
      </c>
      <c r="E195" s="40"/>
      <c r="F195" s="226" t="s">
        <v>273</v>
      </c>
      <c r="G195" s="40"/>
      <c r="H195" s="40"/>
      <c r="I195" s="136"/>
      <c r="J195" s="40"/>
      <c r="K195" s="40"/>
      <c r="L195" s="44"/>
      <c r="M195" s="227"/>
      <c r="N195" s="84"/>
      <c r="O195" s="84"/>
      <c r="P195" s="84"/>
      <c r="Q195" s="84"/>
      <c r="R195" s="84"/>
      <c r="S195" s="84"/>
      <c r="T195" s="85"/>
      <c r="AT195" s="18" t="s">
        <v>169</v>
      </c>
      <c r="AU195" s="18" t="s">
        <v>83</v>
      </c>
    </row>
    <row r="196" s="13" customFormat="1">
      <c r="B196" s="238"/>
      <c r="C196" s="239"/>
      <c r="D196" s="225" t="s">
        <v>176</v>
      </c>
      <c r="E196" s="240" t="s">
        <v>19</v>
      </c>
      <c r="F196" s="241" t="s">
        <v>276</v>
      </c>
      <c r="G196" s="239"/>
      <c r="H196" s="242">
        <v>14</v>
      </c>
      <c r="I196" s="243"/>
      <c r="J196" s="239"/>
      <c r="K196" s="239"/>
      <c r="L196" s="244"/>
      <c r="M196" s="245"/>
      <c r="N196" s="246"/>
      <c r="O196" s="246"/>
      <c r="P196" s="246"/>
      <c r="Q196" s="246"/>
      <c r="R196" s="246"/>
      <c r="S196" s="246"/>
      <c r="T196" s="247"/>
      <c r="AT196" s="248" t="s">
        <v>176</v>
      </c>
      <c r="AU196" s="248" t="s">
        <v>83</v>
      </c>
      <c r="AV196" s="13" t="s">
        <v>83</v>
      </c>
      <c r="AW196" s="13" t="s">
        <v>34</v>
      </c>
      <c r="AX196" s="13" t="s">
        <v>81</v>
      </c>
      <c r="AY196" s="248" t="s">
        <v>161</v>
      </c>
    </row>
    <row r="197" s="1" customFormat="1" ht="16.5" customHeight="1">
      <c r="B197" s="39"/>
      <c r="C197" s="212" t="s">
        <v>277</v>
      </c>
      <c r="D197" s="212" t="s">
        <v>163</v>
      </c>
      <c r="E197" s="213" t="s">
        <v>278</v>
      </c>
      <c r="F197" s="214" t="s">
        <v>279</v>
      </c>
      <c r="G197" s="215" t="s">
        <v>274</v>
      </c>
      <c r="H197" s="216">
        <v>3</v>
      </c>
      <c r="I197" s="217"/>
      <c r="J197" s="218">
        <f>ROUND(I197*H197,2)</f>
        <v>0</v>
      </c>
      <c r="K197" s="214" t="s">
        <v>19</v>
      </c>
      <c r="L197" s="44"/>
      <c r="M197" s="219" t="s">
        <v>19</v>
      </c>
      <c r="N197" s="220" t="s">
        <v>44</v>
      </c>
      <c r="O197" s="84"/>
      <c r="P197" s="221">
        <f>O197*H197</f>
        <v>0</v>
      </c>
      <c r="Q197" s="221">
        <v>0.10000000000000001</v>
      </c>
      <c r="R197" s="221">
        <f>Q197*H197</f>
        <v>0.30000000000000004</v>
      </c>
      <c r="S197" s="221">
        <v>0</v>
      </c>
      <c r="T197" s="222">
        <f>S197*H197</f>
        <v>0</v>
      </c>
      <c r="AR197" s="223" t="s">
        <v>167</v>
      </c>
      <c r="AT197" s="223" t="s">
        <v>163</v>
      </c>
      <c r="AU197" s="223" t="s">
        <v>83</v>
      </c>
      <c r="AY197" s="18" t="s">
        <v>161</v>
      </c>
      <c r="BE197" s="224">
        <f>IF(N197="základní",J197,0)</f>
        <v>0</v>
      </c>
      <c r="BF197" s="224">
        <f>IF(N197="snížená",J197,0)</f>
        <v>0</v>
      </c>
      <c r="BG197" s="224">
        <f>IF(N197="zákl. přenesená",J197,0)</f>
        <v>0</v>
      </c>
      <c r="BH197" s="224">
        <f>IF(N197="sníž. přenesená",J197,0)</f>
        <v>0</v>
      </c>
      <c r="BI197" s="224">
        <f>IF(N197="nulová",J197,0)</f>
        <v>0</v>
      </c>
      <c r="BJ197" s="18" t="s">
        <v>81</v>
      </c>
      <c r="BK197" s="224">
        <f>ROUND(I197*H197,2)</f>
        <v>0</v>
      </c>
      <c r="BL197" s="18" t="s">
        <v>167</v>
      </c>
      <c r="BM197" s="223" t="s">
        <v>280</v>
      </c>
    </row>
    <row r="198" s="1" customFormat="1">
      <c r="B198" s="39"/>
      <c r="C198" s="40"/>
      <c r="D198" s="225" t="s">
        <v>169</v>
      </c>
      <c r="E198" s="40"/>
      <c r="F198" s="226" t="s">
        <v>279</v>
      </c>
      <c r="G198" s="40"/>
      <c r="H198" s="40"/>
      <c r="I198" s="136"/>
      <c r="J198" s="40"/>
      <c r="K198" s="40"/>
      <c r="L198" s="44"/>
      <c r="M198" s="227"/>
      <c r="N198" s="84"/>
      <c r="O198" s="84"/>
      <c r="P198" s="84"/>
      <c r="Q198" s="84"/>
      <c r="R198" s="84"/>
      <c r="S198" s="84"/>
      <c r="T198" s="85"/>
      <c r="AT198" s="18" t="s">
        <v>169</v>
      </c>
      <c r="AU198" s="18" t="s">
        <v>83</v>
      </c>
    </row>
    <row r="199" s="13" customFormat="1">
      <c r="B199" s="238"/>
      <c r="C199" s="239"/>
      <c r="D199" s="225" t="s">
        <v>176</v>
      </c>
      <c r="E199" s="240" t="s">
        <v>19</v>
      </c>
      <c r="F199" s="241" t="s">
        <v>281</v>
      </c>
      <c r="G199" s="239"/>
      <c r="H199" s="242">
        <v>3</v>
      </c>
      <c r="I199" s="243"/>
      <c r="J199" s="239"/>
      <c r="K199" s="239"/>
      <c r="L199" s="244"/>
      <c r="M199" s="245"/>
      <c r="N199" s="246"/>
      <c r="O199" s="246"/>
      <c r="P199" s="246"/>
      <c r="Q199" s="246"/>
      <c r="R199" s="246"/>
      <c r="S199" s="246"/>
      <c r="T199" s="247"/>
      <c r="AT199" s="248" t="s">
        <v>176</v>
      </c>
      <c r="AU199" s="248" t="s">
        <v>83</v>
      </c>
      <c r="AV199" s="13" t="s">
        <v>83</v>
      </c>
      <c r="AW199" s="13" t="s">
        <v>34</v>
      </c>
      <c r="AX199" s="13" t="s">
        <v>81</v>
      </c>
      <c r="AY199" s="248" t="s">
        <v>161</v>
      </c>
    </row>
    <row r="200" s="1" customFormat="1" ht="16.5" customHeight="1">
      <c r="B200" s="39"/>
      <c r="C200" s="212" t="s">
        <v>282</v>
      </c>
      <c r="D200" s="212" t="s">
        <v>163</v>
      </c>
      <c r="E200" s="213" t="s">
        <v>283</v>
      </c>
      <c r="F200" s="214" t="s">
        <v>284</v>
      </c>
      <c r="G200" s="215" t="s">
        <v>172</v>
      </c>
      <c r="H200" s="216">
        <v>15.33</v>
      </c>
      <c r="I200" s="217"/>
      <c r="J200" s="218">
        <f>ROUND(I200*H200,2)</f>
        <v>0</v>
      </c>
      <c r="K200" s="214" t="s">
        <v>173</v>
      </c>
      <c r="L200" s="44"/>
      <c r="M200" s="219" t="s">
        <v>19</v>
      </c>
      <c r="N200" s="220" t="s">
        <v>44</v>
      </c>
      <c r="O200" s="84"/>
      <c r="P200" s="221">
        <f>O200*H200</f>
        <v>0</v>
      </c>
      <c r="Q200" s="221">
        <v>0</v>
      </c>
      <c r="R200" s="221">
        <f>Q200*H200</f>
        <v>0</v>
      </c>
      <c r="S200" s="221">
        <v>0</v>
      </c>
      <c r="T200" s="222">
        <f>S200*H200</f>
        <v>0</v>
      </c>
      <c r="AR200" s="223" t="s">
        <v>167</v>
      </c>
      <c r="AT200" s="223" t="s">
        <v>163</v>
      </c>
      <c r="AU200" s="223" t="s">
        <v>83</v>
      </c>
      <c r="AY200" s="18" t="s">
        <v>161</v>
      </c>
      <c r="BE200" s="224">
        <f>IF(N200="základní",J200,0)</f>
        <v>0</v>
      </c>
      <c r="BF200" s="224">
        <f>IF(N200="snížená",J200,0)</f>
        <v>0</v>
      </c>
      <c r="BG200" s="224">
        <f>IF(N200="zákl. přenesená",J200,0)</f>
        <v>0</v>
      </c>
      <c r="BH200" s="224">
        <f>IF(N200="sníž. přenesená",J200,0)</f>
        <v>0</v>
      </c>
      <c r="BI200" s="224">
        <f>IF(N200="nulová",J200,0)</f>
        <v>0</v>
      </c>
      <c r="BJ200" s="18" t="s">
        <v>81</v>
      </c>
      <c r="BK200" s="224">
        <f>ROUND(I200*H200,2)</f>
        <v>0</v>
      </c>
      <c r="BL200" s="18" t="s">
        <v>167</v>
      </c>
      <c r="BM200" s="223" t="s">
        <v>285</v>
      </c>
    </row>
    <row r="201" s="1" customFormat="1">
      <c r="B201" s="39"/>
      <c r="C201" s="40"/>
      <c r="D201" s="225" t="s">
        <v>169</v>
      </c>
      <c r="E201" s="40"/>
      <c r="F201" s="226" t="s">
        <v>286</v>
      </c>
      <c r="G201" s="40"/>
      <c r="H201" s="40"/>
      <c r="I201" s="136"/>
      <c r="J201" s="40"/>
      <c r="K201" s="40"/>
      <c r="L201" s="44"/>
      <c r="M201" s="227"/>
      <c r="N201" s="84"/>
      <c r="O201" s="84"/>
      <c r="P201" s="84"/>
      <c r="Q201" s="84"/>
      <c r="R201" s="84"/>
      <c r="S201" s="84"/>
      <c r="T201" s="85"/>
      <c r="AT201" s="18" t="s">
        <v>169</v>
      </c>
      <c r="AU201" s="18" t="s">
        <v>83</v>
      </c>
    </row>
    <row r="202" s="13" customFormat="1">
      <c r="B202" s="238"/>
      <c r="C202" s="239"/>
      <c r="D202" s="225" t="s">
        <v>176</v>
      </c>
      <c r="E202" s="240" t="s">
        <v>19</v>
      </c>
      <c r="F202" s="241" t="s">
        <v>287</v>
      </c>
      <c r="G202" s="239"/>
      <c r="H202" s="242">
        <v>15.33</v>
      </c>
      <c r="I202" s="243"/>
      <c r="J202" s="239"/>
      <c r="K202" s="239"/>
      <c r="L202" s="244"/>
      <c r="M202" s="245"/>
      <c r="N202" s="246"/>
      <c r="O202" s="246"/>
      <c r="P202" s="246"/>
      <c r="Q202" s="246"/>
      <c r="R202" s="246"/>
      <c r="S202" s="246"/>
      <c r="T202" s="247"/>
      <c r="AT202" s="248" t="s">
        <v>176</v>
      </c>
      <c r="AU202" s="248" t="s">
        <v>83</v>
      </c>
      <c r="AV202" s="13" t="s">
        <v>83</v>
      </c>
      <c r="AW202" s="13" t="s">
        <v>34</v>
      </c>
      <c r="AX202" s="13" t="s">
        <v>81</v>
      </c>
      <c r="AY202" s="248" t="s">
        <v>161</v>
      </c>
    </row>
    <row r="203" s="1" customFormat="1" ht="16.5" customHeight="1">
      <c r="B203" s="39"/>
      <c r="C203" s="212" t="s">
        <v>7</v>
      </c>
      <c r="D203" s="212" t="s">
        <v>163</v>
      </c>
      <c r="E203" s="213" t="s">
        <v>288</v>
      </c>
      <c r="F203" s="214" t="s">
        <v>289</v>
      </c>
      <c r="G203" s="215" t="s">
        <v>172</v>
      </c>
      <c r="H203" s="216">
        <v>30.780000000000001</v>
      </c>
      <c r="I203" s="217"/>
      <c r="J203" s="218">
        <f>ROUND(I203*H203,2)</f>
        <v>0</v>
      </c>
      <c r="K203" s="214" t="s">
        <v>173</v>
      </c>
      <c r="L203" s="44"/>
      <c r="M203" s="219" t="s">
        <v>19</v>
      </c>
      <c r="N203" s="220" t="s">
        <v>44</v>
      </c>
      <c r="O203" s="84"/>
      <c r="P203" s="221">
        <f>O203*H203</f>
        <v>0</v>
      </c>
      <c r="Q203" s="221">
        <v>0</v>
      </c>
      <c r="R203" s="221">
        <f>Q203*H203</f>
        <v>0</v>
      </c>
      <c r="S203" s="221">
        <v>0</v>
      </c>
      <c r="T203" s="222">
        <f>S203*H203</f>
        <v>0</v>
      </c>
      <c r="AR203" s="223" t="s">
        <v>167</v>
      </c>
      <c r="AT203" s="223" t="s">
        <v>163</v>
      </c>
      <c r="AU203" s="223" t="s">
        <v>83</v>
      </c>
      <c r="AY203" s="18" t="s">
        <v>161</v>
      </c>
      <c r="BE203" s="224">
        <f>IF(N203="základní",J203,0)</f>
        <v>0</v>
      </c>
      <c r="BF203" s="224">
        <f>IF(N203="snížená",J203,0)</f>
        <v>0</v>
      </c>
      <c r="BG203" s="224">
        <f>IF(N203="zákl. přenesená",J203,0)</f>
        <v>0</v>
      </c>
      <c r="BH203" s="224">
        <f>IF(N203="sníž. přenesená",J203,0)</f>
        <v>0</v>
      </c>
      <c r="BI203" s="224">
        <f>IF(N203="nulová",J203,0)</f>
        <v>0</v>
      </c>
      <c r="BJ203" s="18" t="s">
        <v>81</v>
      </c>
      <c r="BK203" s="224">
        <f>ROUND(I203*H203,2)</f>
        <v>0</v>
      </c>
      <c r="BL203" s="18" t="s">
        <v>167</v>
      </c>
      <c r="BM203" s="223" t="s">
        <v>290</v>
      </c>
    </row>
    <row r="204" s="1" customFormat="1">
      <c r="B204" s="39"/>
      <c r="C204" s="40"/>
      <c r="D204" s="225" t="s">
        <v>169</v>
      </c>
      <c r="E204" s="40"/>
      <c r="F204" s="226" t="s">
        <v>291</v>
      </c>
      <c r="G204" s="40"/>
      <c r="H204" s="40"/>
      <c r="I204" s="136"/>
      <c r="J204" s="40"/>
      <c r="K204" s="40"/>
      <c r="L204" s="44"/>
      <c r="M204" s="227"/>
      <c r="N204" s="84"/>
      <c r="O204" s="84"/>
      <c r="P204" s="84"/>
      <c r="Q204" s="84"/>
      <c r="R204" s="84"/>
      <c r="S204" s="84"/>
      <c r="T204" s="85"/>
      <c r="AT204" s="18" t="s">
        <v>169</v>
      </c>
      <c r="AU204" s="18" t="s">
        <v>83</v>
      </c>
    </row>
    <row r="205" s="13" customFormat="1">
      <c r="B205" s="238"/>
      <c r="C205" s="239"/>
      <c r="D205" s="225" t="s">
        <v>176</v>
      </c>
      <c r="E205" s="240" t="s">
        <v>19</v>
      </c>
      <c r="F205" s="241" t="s">
        <v>292</v>
      </c>
      <c r="G205" s="239"/>
      <c r="H205" s="242">
        <v>26.280000000000001</v>
      </c>
      <c r="I205" s="243"/>
      <c r="J205" s="239"/>
      <c r="K205" s="239"/>
      <c r="L205" s="244"/>
      <c r="M205" s="245"/>
      <c r="N205" s="246"/>
      <c r="O205" s="246"/>
      <c r="P205" s="246"/>
      <c r="Q205" s="246"/>
      <c r="R205" s="246"/>
      <c r="S205" s="246"/>
      <c r="T205" s="247"/>
      <c r="AT205" s="248" t="s">
        <v>176</v>
      </c>
      <c r="AU205" s="248" t="s">
        <v>83</v>
      </c>
      <c r="AV205" s="13" t="s">
        <v>83</v>
      </c>
      <c r="AW205" s="13" t="s">
        <v>34</v>
      </c>
      <c r="AX205" s="13" t="s">
        <v>73</v>
      </c>
      <c r="AY205" s="248" t="s">
        <v>161</v>
      </c>
    </row>
    <row r="206" s="13" customFormat="1">
      <c r="B206" s="238"/>
      <c r="C206" s="239"/>
      <c r="D206" s="225" t="s">
        <v>176</v>
      </c>
      <c r="E206" s="240" t="s">
        <v>19</v>
      </c>
      <c r="F206" s="241" t="s">
        <v>293</v>
      </c>
      <c r="G206" s="239"/>
      <c r="H206" s="242">
        <v>4.5</v>
      </c>
      <c r="I206" s="243"/>
      <c r="J206" s="239"/>
      <c r="K206" s="239"/>
      <c r="L206" s="244"/>
      <c r="M206" s="245"/>
      <c r="N206" s="246"/>
      <c r="O206" s="246"/>
      <c r="P206" s="246"/>
      <c r="Q206" s="246"/>
      <c r="R206" s="246"/>
      <c r="S206" s="246"/>
      <c r="T206" s="247"/>
      <c r="AT206" s="248" t="s">
        <v>176</v>
      </c>
      <c r="AU206" s="248" t="s">
        <v>83</v>
      </c>
      <c r="AV206" s="13" t="s">
        <v>83</v>
      </c>
      <c r="AW206" s="13" t="s">
        <v>34</v>
      </c>
      <c r="AX206" s="13" t="s">
        <v>73</v>
      </c>
      <c r="AY206" s="248" t="s">
        <v>161</v>
      </c>
    </row>
    <row r="207" s="14" customFormat="1">
      <c r="B207" s="249"/>
      <c r="C207" s="250"/>
      <c r="D207" s="225" t="s">
        <v>176</v>
      </c>
      <c r="E207" s="251" t="s">
        <v>19</v>
      </c>
      <c r="F207" s="252" t="s">
        <v>201</v>
      </c>
      <c r="G207" s="250"/>
      <c r="H207" s="253">
        <v>30.780000000000001</v>
      </c>
      <c r="I207" s="254"/>
      <c r="J207" s="250"/>
      <c r="K207" s="250"/>
      <c r="L207" s="255"/>
      <c r="M207" s="256"/>
      <c r="N207" s="257"/>
      <c r="O207" s="257"/>
      <c r="P207" s="257"/>
      <c r="Q207" s="257"/>
      <c r="R207" s="257"/>
      <c r="S207" s="257"/>
      <c r="T207" s="258"/>
      <c r="AT207" s="259" t="s">
        <v>176</v>
      </c>
      <c r="AU207" s="259" t="s">
        <v>83</v>
      </c>
      <c r="AV207" s="14" t="s">
        <v>167</v>
      </c>
      <c r="AW207" s="14" t="s">
        <v>34</v>
      </c>
      <c r="AX207" s="14" t="s">
        <v>81</v>
      </c>
      <c r="AY207" s="259" t="s">
        <v>161</v>
      </c>
    </row>
    <row r="208" s="1" customFormat="1" ht="16.5" customHeight="1">
      <c r="B208" s="39"/>
      <c r="C208" s="260" t="s">
        <v>294</v>
      </c>
      <c r="D208" s="260" t="s">
        <v>252</v>
      </c>
      <c r="E208" s="261" t="s">
        <v>295</v>
      </c>
      <c r="F208" s="262" t="s">
        <v>296</v>
      </c>
      <c r="G208" s="263" t="s">
        <v>238</v>
      </c>
      <c r="H208" s="264">
        <v>61.560000000000002</v>
      </c>
      <c r="I208" s="265"/>
      <c r="J208" s="266">
        <f>ROUND(I208*H208,2)</f>
        <v>0</v>
      </c>
      <c r="K208" s="262" t="s">
        <v>19</v>
      </c>
      <c r="L208" s="267"/>
      <c r="M208" s="268" t="s">
        <v>19</v>
      </c>
      <c r="N208" s="269" t="s">
        <v>44</v>
      </c>
      <c r="O208" s="84"/>
      <c r="P208" s="221">
        <f>O208*H208</f>
        <v>0</v>
      </c>
      <c r="Q208" s="221">
        <v>1</v>
      </c>
      <c r="R208" s="221">
        <f>Q208*H208</f>
        <v>61.560000000000002</v>
      </c>
      <c r="S208" s="221">
        <v>0</v>
      </c>
      <c r="T208" s="222">
        <f>S208*H208</f>
        <v>0</v>
      </c>
      <c r="AR208" s="223" t="s">
        <v>207</v>
      </c>
      <c r="AT208" s="223" t="s">
        <v>252</v>
      </c>
      <c r="AU208" s="223" t="s">
        <v>83</v>
      </c>
      <c r="AY208" s="18" t="s">
        <v>161</v>
      </c>
      <c r="BE208" s="224">
        <f>IF(N208="základní",J208,0)</f>
        <v>0</v>
      </c>
      <c r="BF208" s="224">
        <f>IF(N208="snížená",J208,0)</f>
        <v>0</v>
      </c>
      <c r="BG208" s="224">
        <f>IF(N208="zákl. přenesená",J208,0)</f>
        <v>0</v>
      </c>
      <c r="BH208" s="224">
        <f>IF(N208="sníž. přenesená",J208,0)</f>
        <v>0</v>
      </c>
      <c r="BI208" s="224">
        <f>IF(N208="nulová",J208,0)</f>
        <v>0</v>
      </c>
      <c r="BJ208" s="18" t="s">
        <v>81</v>
      </c>
      <c r="BK208" s="224">
        <f>ROUND(I208*H208,2)</f>
        <v>0</v>
      </c>
      <c r="BL208" s="18" t="s">
        <v>167</v>
      </c>
      <c r="BM208" s="223" t="s">
        <v>297</v>
      </c>
    </row>
    <row r="209" s="1" customFormat="1">
      <c r="B209" s="39"/>
      <c r="C209" s="40"/>
      <c r="D209" s="225" t="s">
        <v>169</v>
      </c>
      <c r="E209" s="40"/>
      <c r="F209" s="226" t="s">
        <v>296</v>
      </c>
      <c r="G209" s="40"/>
      <c r="H209" s="40"/>
      <c r="I209" s="136"/>
      <c r="J209" s="40"/>
      <c r="K209" s="40"/>
      <c r="L209" s="44"/>
      <c r="M209" s="227"/>
      <c r="N209" s="84"/>
      <c r="O209" s="84"/>
      <c r="P209" s="84"/>
      <c r="Q209" s="84"/>
      <c r="R209" s="84"/>
      <c r="S209" s="84"/>
      <c r="T209" s="85"/>
      <c r="AT209" s="18" t="s">
        <v>169</v>
      </c>
      <c r="AU209" s="18" t="s">
        <v>83</v>
      </c>
    </row>
    <row r="210" s="13" customFormat="1">
      <c r="B210" s="238"/>
      <c r="C210" s="239"/>
      <c r="D210" s="225" t="s">
        <v>176</v>
      </c>
      <c r="E210" s="240" t="s">
        <v>19</v>
      </c>
      <c r="F210" s="241" t="s">
        <v>298</v>
      </c>
      <c r="G210" s="239"/>
      <c r="H210" s="242">
        <v>61.560000000000002</v>
      </c>
      <c r="I210" s="243"/>
      <c r="J210" s="239"/>
      <c r="K210" s="239"/>
      <c r="L210" s="244"/>
      <c r="M210" s="245"/>
      <c r="N210" s="246"/>
      <c r="O210" s="246"/>
      <c r="P210" s="246"/>
      <c r="Q210" s="246"/>
      <c r="R210" s="246"/>
      <c r="S210" s="246"/>
      <c r="T210" s="247"/>
      <c r="AT210" s="248" t="s">
        <v>176</v>
      </c>
      <c r="AU210" s="248" t="s">
        <v>83</v>
      </c>
      <c r="AV210" s="13" t="s">
        <v>83</v>
      </c>
      <c r="AW210" s="13" t="s">
        <v>34</v>
      </c>
      <c r="AX210" s="13" t="s">
        <v>81</v>
      </c>
      <c r="AY210" s="248" t="s">
        <v>161</v>
      </c>
    </row>
    <row r="211" s="1" customFormat="1" ht="16.5" customHeight="1">
      <c r="B211" s="39"/>
      <c r="C211" s="212" t="s">
        <v>299</v>
      </c>
      <c r="D211" s="212" t="s">
        <v>163</v>
      </c>
      <c r="E211" s="213" t="s">
        <v>300</v>
      </c>
      <c r="F211" s="214" t="s">
        <v>301</v>
      </c>
      <c r="G211" s="215" t="s">
        <v>172</v>
      </c>
      <c r="H211" s="216">
        <v>1.5</v>
      </c>
      <c r="I211" s="217"/>
      <c r="J211" s="218">
        <f>ROUND(I211*H211,2)</f>
        <v>0</v>
      </c>
      <c r="K211" s="214" t="s">
        <v>173</v>
      </c>
      <c r="L211" s="44"/>
      <c r="M211" s="219" t="s">
        <v>19</v>
      </c>
      <c r="N211" s="220" t="s">
        <v>44</v>
      </c>
      <c r="O211" s="84"/>
      <c r="P211" s="221">
        <f>O211*H211</f>
        <v>0</v>
      </c>
      <c r="Q211" s="221">
        <v>0</v>
      </c>
      <c r="R211" s="221">
        <f>Q211*H211</f>
        <v>0</v>
      </c>
      <c r="S211" s="221">
        <v>0</v>
      </c>
      <c r="T211" s="222">
        <f>S211*H211</f>
        <v>0</v>
      </c>
      <c r="AR211" s="223" t="s">
        <v>167</v>
      </c>
      <c r="AT211" s="223" t="s">
        <v>163</v>
      </c>
      <c r="AU211" s="223" t="s">
        <v>83</v>
      </c>
      <c r="AY211" s="18" t="s">
        <v>161</v>
      </c>
      <c r="BE211" s="224">
        <f>IF(N211="základní",J211,0)</f>
        <v>0</v>
      </c>
      <c r="BF211" s="224">
        <f>IF(N211="snížená",J211,0)</f>
        <v>0</v>
      </c>
      <c r="BG211" s="224">
        <f>IF(N211="zákl. přenesená",J211,0)</f>
        <v>0</v>
      </c>
      <c r="BH211" s="224">
        <f>IF(N211="sníž. přenesená",J211,0)</f>
        <v>0</v>
      </c>
      <c r="BI211" s="224">
        <f>IF(N211="nulová",J211,0)</f>
        <v>0</v>
      </c>
      <c r="BJ211" s="18" t="s">
        <v>81</v>
      </c>
      <c r="BK211" s="224">
        <f>ROUND(I211*H211,2)</f>
        <v>0</v>
      </c>
      <c r="BL211" s="18" t="s">
        <v>167</v>
      </c>
      <c r="BM211" s="223" t="s">
        <v>302</v>
      </c>
    </row>
    <row r="212" s="1" customFormat="1">
      <c r="B212" s="39"/>
      <c r="C212" s="40"/>
      <c r="D212" s="225" t="s">
        <v>169</v>
      </c>
      <c r="E212" s="40"/>
      <c r="F212" s="226" t="s">
        <v>303</v>
      </c>
      <c r="G212" s="40"/>
      <c r="H212" s="40"/>
      <c r="I212" s="136"/>
      <c r="J212" s="40"/>
      <c r="K212" s="40"/>
      <c r="L212" s="44"/>
      <c r="M212" s="227"/>
      <c r="N212" s="84"/>
      <c r="O212" s="84"/>
      <c r="P212" s="84"/>
      <c r="Q212" s="84"/>
      <c r="R212" s="84"/>
      <c r="S212" s="84"/>
      <c r="T212" s="85"/>
      <c r="AT212" s="18" t="s">
        <v>169</v>
      </c>
      <c r="AU212" s="18" t="s">
        <v>83</v>
      </c>
    </row>
    <row r="213" s="13" customFormat="1">
      <c r="B213" s="238"/>
      <c r="C213" s="239"/>
      <c r="D213" s="225" t="s">
        <v>176</v>
      </c>
      <c r="E213" s="240" t="s">
        <v>19</v>
      </c>
      <c r="F213" s="241" t="s">
        <v>304</v>
      </c>
      <c r="G213" s="239"/>
      <c r="H213" s="242">
        <v>1.5</v>
      </c>
      <c r="I213" s="243"/>
      <c r="J213" s="239"/>
      <c r="K213" s="239"/>
      <c r="L213" s="244"/>
      <c r="M213" s="245"/>
      <c r="N213" s="246"/>
      <c r="O213" s="246"/>
      <c r="P213" s="246"/>
      <c r="Q213" s="246"/>
      <c r="R213" s="246"/>
      <c r="S213" s="246"/>
      <c r="T213" s="247"/>
      <c r="AT213" s="248" t="s">
        <v>176</v>
      </c>
      <c r="AU213" s="248" t="s">
        <v>83</v>
      </c>
      <c r="AV213" s="13" t="s">
        <v>83</v>
      </c>
      <c r="AW213" s="13" t="s">
        <v>34</v>
      </c>
      <c r="AX213" s="13" t="s">
        <v>81</v>
      </c>
      <c r="AY213" s="248" t="s">
        <v>161</v>
      </c>
    </row>
    <row r="214" s="1" customFormat="1" ht="16.5" customHeight="1">
      <c r="B214" s="39"/>
      <c r="C214" s="212" t="s">
        <v>305</v>
      </c>
      <c r="D214" s="212" t="s">
        <v>163</v>
      </c>
      <c r="E214" s="213" t="s">
        <v>306</v>
      </c>
      <c r="F214" s="214" t="s">
        <v>307</v>
      </c>
      <c r="G214" s="215" t="s">
        <v>210</v>
      </c>
      <c r="H214" s="216">
        <v>197.09999999999999</v>
      </c>
      <c r="I214" s="217"/>
      <c r="J214" s="218">
        <f>ROUND(I214*H214,2)</f>
        <v>0</v>
      </c>
      <c r="K214" s="214" t="s">
        <v>173</v>
      </c>
      <c r="L214" s="44"/>
      <c r="M214" s="219" t="s">
        <v>19</v>
      </c>
      <c r="N214" s="220" t="s">
        <v>44</v>
      </c>
      <c r="O214" s="84"/>
      <c r="P214" s="221">
        <f>O214*H214</f>
        <v>0</v>
      </c>
      <c r="Q214" s="221">
        <v>0.00087000000000000001</v>
      </c>
      <c r="R214" s="221">
        <f>Q214*H214</f>
        <v>0.17147699999999999</v>
      </c>
      <c r="S214" s="221">
        <v>0</v>
      </c>
      <c r="T214" s="222">
        <f>S214*H214</f>
        <v>0</v>
      </c>
      <c r="AR214" s="223" t="s">
        <v>167</v>
      </c>
      <c r="AT214" s="223" t="s">
        <v>163</v>
      </c>
      <c r="AU214" s="223" t="s">
        <v>83</v>
      </c>
      <c r="AY214" s="18" t="s">
        <v>161</v>
      </c>
      <c r="BE214" s="224">
        <f>IF(N214="základní",J214,0)</f>
        <v>0</v>
      </c>
      <c r="BF214" s="224">
        <f>IF(N214="snížená",J214,0)</f>
        <v>0</v>
      </c>
      <c r="BG214" s="224">
        <f>IF(N214="zákl. přenesená",J214,0)</f>
        <v>0</v>
      </c>
      <c r="BH214" s="224">
        <f>IF(N214="sníž. přenesená",J214,0)</f>
        <v>0</v>
      </c>
      <c r="BI214" s="224">
        <f>IF(N214="nulová",J214,0)</f>
        <v>0</v>
      </c>
      <c r="BJ214" s="18" t="s">
        <v>81</v>
      </c>
      <c r="BK214" s="224">
        <f>ROUND(I214*H214,2)</f>
        <v>0</v>
      </c>
      <c r="BL214" s="18" t="s">
        <v>167</v>
      </c>
      <c r="BM214" s="223" t="s">
        <v>308</v>
      </c>
    </row>
    <row r="215" s="1" customFormat="1">
      <c r="B215" s="39"/>
      <c r="C215" s="40"/>
      <c r="D215" s="225" t="s">
        <v>169</v>
      </c>
      <c r="E215" s="40"/>
      <c r="F215" s="226" t="s">
        <v>309</v>
      </c>
      <c r="G215" s="40"/>
      <c r="H215" s="40"/>
      <c r="I215" s="136"/>
      <c r="J215" s="40"/>
      <c r="K215" s="40"/>
      <c r="L215" s="44"/>
      <c r="M215" s="227"/>
      <c r="N215" s="84"/>
      <c r="O215" s="84"/>
      <c r="P215" s="84"/>
      <c r="Q215" s="84"/>
      <c r="R215" s="84"/>
      <c r="S215" s="84"/>
      <c r="T215" s="85"/>
      <c r="AT215" s="18" t="s">
        <v>169</v>
      </c>
      <c r="AU215" s="18" t="s">
        <v>83</v>
      </c>
    </row>
    <row r="216" s="13" customFormat="1">
      <c r="B216" s="238"/>
      <c r="C216" s="239"/>
      <c r="D216" s="225" t="s">
        <v>176</v>
      </c>
      <c r="E216" s="240" t="s">
        <v>19</v>
      </c>
      <c r="F216" s="241" t="s">
        <v>310</v>
      </c>
      <c r="G216" s="239"/>
      <c r="H216" s="242">
        <v>197.09999999999999</v>
      </c>
      <c r="I216" s="243"/>
      <c r="J216" s="239"/>
      <c r="K216" s="239"/>
      <c r="L216" s="244"/>
      <c r="M216" s="245"/>
      <c r="N216" s="246"/>
      <c r="O216" s="246"/>
      <c r="P216" s="246"/>
      <c r="Q216" s="246"/>
      <c r="R216" s="246"/>
      <c r="S216" s="246"/>
      <c r="T216" s="247"/>
      <c r="AT216" s="248" t="s">
        <v>176</v>
      </c>
      <c r="AU216" s="248" t="s">
        <v>83</v>
      </c>
      <c r="AV216" s="13" t="s">
        <v>83</v>
      </c>
      <c r="AW216" s="13" t="s">
        <v>34</v>
      </c>
      <c r="AX216" s="13" t="s">
        <v>81</v>
      </c>
      <c r="AY216" s="248" t="s">
        <v>161</v>
      </c>
    </row>
    <row r="217" s="1" customFormat="1" ht="16.5" customHeight="1">
      <c r="B217" s="39"/>
      <c r="C217" s="212" t="s">
        <v>311</v>
      </c>
      <c r="D217" s="212" t="s">
        <v>163</v>
      </c>
      <c r="E217" s="213" t="s">
        <v>312</v>
      </c>
      <c r="F217" s="214" t="s">
        <v>313</v>
      </c>
      <c r="G217" s="215" t="s">
        <v>210</v>
      </c>
      <c r="H217" s="216">
        <v>109.5</v>
      </c>
      <c r="I217" s="217"/>
      <c r="J217" s="218">
        <f>ROUND(I217*H217,2)</f>
        <v>0</v>
      </c>
      <c r="K217" s="214" t="s">
        <v>173</v>
      </c>
      <c r="L217" s="44"/>
      <c r="M217" s="219" t="s">
        <v>19</v>
      </c>
      <c r="N217" s="220" t="s">
        <v>44</v>
      </c>
      <c r="O217" s="84"/>
      <c r="P217" s="221">
        <f>O217*H217</f>
        <v>0</v>
      </c>
      <c r="Q217" s="221">
        <v>0</v>
      </c>
      <c r="R217" s="221">
        <f>Q217*H217</f>
        <v>0</v>
      </c>
      <c r="S217" s="221">
        <v>0</v>
      </c>
      <c r="T217" s="222">
        <f>S217*H217</f>
        <v>0</v>
      </c>
      <c r="AR217" s="223" t="s">
        <v>167</v>
      </c>
      <c r="AT217" s="223" t="s">
        <v>163</v>
      </c>
      <c r="AU217" s="223" t="s">
        <v>83</v>
      </c>
      <c r="AY217" s="18" t="s">
        <v>161</v>
      </c>
      <c r="BE217" s="224">
        <f>IF(N217="základní",J217,0)</f>
        <v>0</v>
      </c>
      <c r="BF217" s="224">
        <f>IF(N217="snížená",J217,0)</f>
        <v>0</v>
      </c>
      <c r="BG217" s="224">
        <f>IF(N217="zákl. přenesená",J217,0)</f>
        <v>0</v>
      </c>
      <c r="BH217" s="224">
        <f>IF(N217="sníž. přenesená",J217,0)</f>
        <v>0</v>
      </c>
      <c r="BI217" s="224">
        <f>IF(N217="nulová",J217,0)</f>
        <v>0</v>
      </c>
      <c r="BJ217" s="18" t="s">
        <v>81</v>
      </c>
      <c r="BK217" s="224">
        <f>ROUND(I217*H217,2)</f>
        <v>0</v>
      </c>
      <c r="BL217" s="18" t="s">
        <v>167</v>
      </c>
      <c r="BM217" s="223" t="s">
        <v>314</v>
      </c>
    </row>
    <row r="218" s="1" customFormat="1">
      <c r="B218" s="39"/>
      <c r="C218" s="40"/>
      <c r="D218" s="225" t="s">
        <v>169</v>
      </c>
      <c r="E218" s="40"/>
      <c r="F218" s="226" t="s">
        <v>315</v>
      </c>
      <c r="G218" s="40"/>
      <c r="H218" s="40"/>
      <c r="I218" s="136"/>
      <c r="J218" s="40"/>
      <c r="K218" s="40"/>
      <c r="L218" s="44"/>
      <c r="M218" s="227"/>
      <c r="N218" s="84"/>
      <c r="O218" s="84"/>
      <c r="P218" s="84"/>
      <c r="Q218" s="84"/>
      <c r="R218" s="84"/>
      <c r="S218" s="84"/>
      <c r="T218" s="85"/>
      <c r="AT218" s="18" t="s">
        <v>169</v>
      </c>
      <c r="AU218" s="18" t="s">
        <v>83</v>
      </c>
    </row>
    <row r="219" s="13" customFormat="1">
      <c r="B219" s="238"/>
      <c r="C219" s="239"/>
      <c r="D219" s="225" t="s">
        <v>176</v>
      </c>
      <c r="E219" s="240" t="s">
        <v>19</v>
      </c>
      <c r="F219" s="241" t="s">
        <v>316</v>
      </c>
      <c r="G219" s="239"/>
      <c r="H219" s="242">
        <v>109.5</v>
      </c>
      <c r="I219" s="243"/>
      <c r="J219" s="239"/>
      <c r="K219" s="239"/>
      <c r="L219" s="244"/>
      <c r="M219" s="245"/>
      <c r="N219" s="246"/>
      <c r="O219" s="246"/>
      <c r="P219" s="246"/>
      <c r="Q219" s="246"/>
      <c r="R219" s="246"/>
      <c r="S219" s="246"/>
      <c r="T219" s="247"/>
      <c r="AT219" s="248" t="s">
        <v>176</v>
      </c>
      <c r="AU219" s="248" t="s">
        <v>83</v>
      </c>
      <c r="AV219" s="13" t="s">
        <v>83</v>
      </c>
      <c r="AW219" s="13" t="s">
        <v>34</v>
      </c>
      <c r="AX219" s="13" t="s">
        <v>81</v>
      </c>
      <c r="AY219" s="248" t="s">
        <v>161</v>
      </c>
    </row>
    <row r="220" s="1" customFormat="1" ht="16.5" customHeight="1">
      <c r="B220" s="39"/>
      <c r="C220" s="260" t="s">
        <v>317</v>
      </c>
      <c r="D220" s="260" t="s">
        <v>252</v>
      </c>
      <c r="E220" s="261" t="s">
        <v>318</v>
      </c>
      <c r="F220" s="262" t="s">
        <v>319</v>
      </c>
      <c r="G220" s="263" t="s">
        <v>210</v>
      </c>
      <c r="H220" s="264">
        <v>1.1499999999999999</v>
      </c>
      <c r="I220" s="265"/>
      <c r="J220" s="266">
        <f>ROUND(I220*H220,2)</f>
        <v>0</v>
      </c>
      <c r="K220" s="262" t="s">
        <v>173</v>
      </c>
      <c r="L220" s="267"/>
      <c r="M220" s="268" t="s">
        <v>19</v>
      </c>
      <c r="N220" s="269" t="s">
        <v>44</v>
      </c>
      <c r="O220" s="84"/>
      <c r="P220" s="221">
        <f>O220*H220</f>
        <v>0</v>
      </c>
      <c r="Q220" s="221">
        <v>0.00029999999999999997</v>
      </c>
      <c r="R220" s="221">
        <f>Q220*H220</f>
        <v>0.00034499999999999993</v>
      </c>
      <c r="S220" s="221">
        <v>0</v>
      </c>
      <c r="T220" s="222">
        <f>S220*H220</f>
        <v>0</v>
      </c>
      <c r="AR220" s="223" t="s">
        <v>207</v>
      </c>
      <c r="AT220" s="223" t="s">
        <v>252</v>
      </c>
      <c r="AU220" s="223" t="s">
        <v>83</v>
      </c>
      <c r="AY220" s="18" t="s">
        <v>161</v>
      </c>
      <c r="BE220" s="224">
        <f>IF(N220="základní",J220,0)</f>
        <v>0</v>
      </c>
      <c r="BF220" s="224">
        <f>IF(N220="snížená",J220,0)</f>
        <v>0</v>
      </c>
      <c r="BG220" s="224">
        <f>IF(N220="zákl. přenesená",J220,0)</f>
        <v>0</v>
      </c>
      <c r="BH220" s="224">
        <f>IF(N220="sníž. přenesená",J220,0)</f>
        <v>0</v>
      </c>
      <c r="BI220" s="224">
        <f>IF(N220="nulová",J220,0)</f>
        <v>0</v>
      </c>
      <c r="BJ220" s="18" t="s">
        <v>81</v>
      </c>
      <c r="BK220" s="224">
        <f>ROUND(I220*H220,2)</f>
        <v>0</v>
      </c>
      <c r="BL220" s="18" t="s">
        <v>167</v>
      </c>
      <c r="BM220" s="223" t="s">
        <v>320</v>
      </c>
    </row>
    <row r="221" s="1" customFormat="1">
      <c r="B221" s="39"/>
      <c r="C221" s="40"/>
      <c r="D221" s="225" t="s">
        <v>169</v>
      </c>
      <c r="E221" s="40"/>
      <c r="F221" s="226" t="s">
        <v>319</v>
      </c>
      <c r="G221" s="40"/>
      <c r="H221" s="40"/>
      <c r="I221" s="136"/>
      <c r="J221" s="40"/>
      <c r="K221" s="40"/>
      <c r="L221" s="44"/>
      <c r="M221" s="227"/>
      <c r="N221" s="84"/>
      <c r="O221" s="84"/>
      <c r="P221" s="84"/>
      <c r="Q221" s="84"/>
      <c r="R221" s="84"/>
      <c r="S221" s="84"/>
      <c r="T221" s="85"/>
      <c r="AT221" s="18" t="s">
        <v>169</v>
      </c>
      <c r="AU221" s="18" t="s">
        <v>83</v>
      </c>
    </row>
    <row r="222" s="13" customFormat="1">
      <c r="B222" s="238"/>
      <c r="C222" s="239"/>
      <c r="D222" s="225" t="s">
        <v>176</v>
      </c>
      <c r="E222" s="240" t="s">
        <v>19</v>
      </c>
      <c r="F222" s="241" t="s">
        <v>321</v>
      </c>
      <c r="G222" s="239"/>
      <c r="H222" s="242">
        <v>1.1499999999999999</v>
      </c>
      <c r="I222" s="243"/>
      <c r="J222" s="239"/>
      <c r="K222" s="239"/>
      <c r="L222" s="244"/>
      <c r="M222" s="245"/>
      <c r="N222" s="246"/>
      <c r="O222" s="246"/>
      <c r="P222" s="246"/>
      <c r="Q222" s="246"/>
      <c r="R222" s="246"/>
      <c r="S222" s="246"/>
      <c r="T222" s="247"/>
      <c r="AT222" s="248" t="s">
        <v>176</v>
      </c>
      <c r="AU222" s="248" t="s">
        <v>83</v>
      </c>
      <c r="AV222" s="13" t="s">
        <v>83</v>
      </c>
      <c r="AW222" s="13" t="s">
        <v>34</v>
      </c>
      <c r="AX222" s="13" t="s">
        <v>81</v>
      </c>
      <c r="AY222" s="248" t="s">
        <v>161</v>
      </c>
    </row>
    <row r="223" s="11" customFormat="1" ht="22.8" customHeight="1">
      <c r="B223" s="196"/>
      <c r="C223" s="197"/>
      <c r="D223" s="198" t="s">
        <v>72</v>
      </c>
      <c r="E223" s="210" t="s">
        <v>322</v>
      </c>
      <c r="F223" s="210" t="s">
        <v>323</v>
      </c>
      <c r="G223" s="197"/>
      <c r="H223" s="197"/>
      <c r="I223" s="200"/>
      <c r="J223" s="211">
        <f>BK223</f>
        <v>0</v>
      </c>
      <c r="K223" s="197"/>
      <c r="L223" s="202"/>
      <c r="M223" s="203"/>
      <c r="N223" s="204"/>
      <c r="O223" s="204"/>
      <c r="P223" s="205">
        <f>SUM(P224:P272)</f>
        <v>0</v>
      </c>
      <c r="Q223" s="204"/>
      <c r="R223" s="205">
        <f>SUM(R224:R272)</f>
        <v>97.781586069999989</v>
      </c>
      <c r="S223" s="204"/>
      <c r="T223" s="206">
        <f>SUM(T224:T272)</f>
        <v>0</v>
      </c>
      <c r="AR223" s="207" t="s">
        <v>81</v>
      </c>
      <c r="AT223" s="208" t="s">
        <v>72</v>
      </c>
      <c r="AU223" s="208" t="s">
        <v>81</v>
      </c>
      <c r="AY223" s="207" t="s">
        <v>161</v>
      </c>
      <c r="BK223" s="209">
        <f>SUM(BK224:BK272)</f>
        <v>0</v>
      </c>
    </row>
    <row r="224" s="1" customFormat="1" ht="16.5" customHeight="1">
      <c r="B224" s="39"/>
      <c r="C224" s="212" t="s">
        <v>322</v>
      </c>
      <c r="D224" s="212" t="s">
        <v>163</v>
      </c>
      <c r="E224" s="213" t="s">
        <v>324</v>
      </c>
      <c r="F224" s="214" t="s">
        <v>325</v>
      </c>
      <c r="G224" s="215" t="s">
        <v>172</v>
      </c>
      <c r="H224" s="216">
        <v>2.2679999999999998</v>
      </c>
      <c r="I224" s="217"/>
      <c r="J224" s="218">
        <f>ROUND(I224*H224,2)</f>
        <v>0</v>
      </c>
      <c r="K224" s="214" t="s">
        <v>173</v>
      </c>
      <c r="L224" s="44"/>
      <c r="M224" s="219" t="s">
        <v>19</v>
      </c>
      <c r="N224" s="220" t="s">
        <v>44</v>
      </c>
      <c r="O224" s="84"/>
      <c r="P224" s="221">
        <f>O224*H224</f>
        <v>0</v>
      </c>
      <c r="Q224" s="221">
        <v>2.45329</v>
      </c>
      <c r="R224" s="221">
        <f>Q224*H224</f>
        <v>5.5640617199999998</v>
      </c>
      <c r="S224" s="221">
        <v>0</v>
      </c>
      <c r="T224" s="222">
        <f>S224*H224</f>
        <v>0</v>
      </c>
      <c r="AR224" s="223" t="s">
        <v>167</v>
      </c>
      <c r="AT224" s="223" t="s">
        <v>163</v>
      </c>
      <c r="AU224" s="223" t="s">
        <v>83</v>
      </c>
      <c r="AY224" s="18" t="s">
        <v>161</v>
      </c>
      <c r="BE224" s="224">
        <f>IF(N224="základní",J224,0)</f>
        <v>0</v>
      </c>
      <c r="BF224" s="224">
        <f>IF(N224="snížená",J224,0)</f>
        <v>0</v>
      </c>
      <c r="BG224" s="224">
        <f>IF(N224="zákl. přenesená",J224,0)</f>
        <v>0</v>
      </c>
      <c r="BH224" s="224">
        <f>IF(N224="sníž. přenesená",J224,0)</f>
        <v>0</v>
      </c>
      <c r="BI224" s="224">
        <f>IF(N224="nulová",J224,0)</f>
        <v>0</v>
      </c>
      <c r="BJ224" s="18" t="s">
        <v>81</v>
      </c>
      <c r="BK224" s="224">
        <f>ROUND(I224*H224,2)</f>
        <v>0</v>
      </c>
      <c r="BL224" s="18" t="s">
        <v>167</v>
      </c>
      <c r="BM224" s="223" t="s">
        <v>326</v>
      </c>
    </row>
    <row r="225" s="1" customFormat="1">
      <c r="B225" s="39"/>
      <c r="C225" s="40"/>
      <c r="D225" s="225" t="s">
        <v>169</v>
      </c>
      <c r="E225" s="40"/>
      <c r="F225" s="226" t="s">
        <v>327</v>
      </c>
      <c r="G225" s="40"/>
      <c r="H225" s="40"/>
      <c r="I225" s="136"/>
      <c r="J225" s="40"/>
      <c r="K225" s="40"/>
      <c r="L225" s="44"/>
      <c r="M225" s="227"/>
      <c r="N225" s="84"/>
      <c r="O225" s="84"/>
      <c r="P225" s="84"/>
      <c r="Q225" s="84"/>
      <c r="R225" s="84"/>
      <c r="S225" s="84"/>
      <c r="T225" s="85"/>
      <c r="AT225" s="18" t="s">
        <v>169</v>
      </c>
      <c r="AU225" s="18" t="s">
        <v>83</v>
      </c>
    </row>
    <row r="226" s="12" customFormat="1">
      <c r="B226" s="228"/>
      <c r="C226" s="229"/>
      <c r="D226" s="225" t="s">
        <v>176</v>
      </c>
      <c r="E226" s="230" t="s">
        <v>19</v>
      </c>
      <c r="F226" s="231" t="s">
        <v>328</v>
      </c>
      <c r="G226" s="229"/>
      <c r="H226" s="230" t="s">
        <v>19</v>
      </c>
      <c r="I226" s="232"/>
      <c r="J226" s="229"/>
      <c r="K226" s="229"/>
      <c r="L226" s="233"/>
      <c r="M226" s="234"/>
      <c r="N226" s="235"/>
      <c r="O226" s="235"/>
      <c r="P226" s="235"/>
      <c r="Q226" s="235"/>
      <c r="R226" s="235"/>
      <c r="S226" s="235"/>
      <c r="T226" s="236"/>
      <c r="AT226" s="237" t="s">
        <v>176</v>
      </c>
      <c r="AU226" s="237" t="s">
        <v>83</v>
      </c>
      <c r="AV226" s="12" t="s">
        <v>81</v>
      </c>
      <c r="AW226" s="12" t="s">
        <v>34</v>
      </c>
      <c r="AX226" s="12" t="s">
        <v>73</v>
      </c>
      <c r="AY226" s="237" t="s">
        <v>161</v>
      </c>
    </row>
    <row r="227" s="13" customFormat="1">
      <c r="B227" s="238"/>
      <c r="C227" s="239"/>
      <c r="D227" s="225" t="s">
        <v>176</v>
      </c>
      <c r="E227" s="240" t="s">
        <v>19</v>
      </c>
      <c r="F227" s="241" t="s">
        <v>329</v>
      </c>
      <c r="G227" s="239"/>
      <c r="H227" s="242">
        <v>1.0800000000000001</v>
      </c>
      <c r="I227" s="243"/>
      <c r="J227" s="239"/>
      <c r="K227" s="239"/>
      <c r="L227" s="244"/>
      <c r="M227" s="245"/>
      <c r="N227" s="246"/>
      <c r="O227" s="246"/>
      <c r="P227" s="246"/>
      <c r="Q227" s="246"/>
      <c r="R227" s="246"/>
      <c r="S227" s="246"/>
      <c r="T227" s="247"/>
      <c r="AT227" s="248" t="s">
        <v>176</v>
      </c>
      <c r="AU227" s="248" t="s">
        <v>83</v>
      </c>
      <c r="AV227" s="13" t="s">
        <v>83</v>
      </c>
      <c r="AW227" s="13" t="s">
        <v>34</v>
      </c>
      <c r="AX227" s="13" t="s">
        <v>73</v>
      </c>
      <c r="AY227" s="248" t="s">
        <v>161</v>
      </c>
    </row>
    <row r="228" s="13" customFormat="1">
      <c r="B228" s="238"/>
      <c r="C228" s="239"/>
      <c r="D228" s="225" t="s">
        <v>176</v>
      </c>
      <c r="E228" s="240" t="s">
        <v>19</v>
      </c>
      <c r="F228" s="241" t="s">
        <v>330</v>
      </c>
      <c r="G228" s="239"/>
      <c r="H228" s="242">
        <v>1.1879999999999999</v>
      </c>
      <c r="I228" s="243"/>
      <c r="J228" s="239"/>
      <c r="K228" s="239"/>
      <c r="L228" s="244"/>
      <c r="M228" s="245"/>
      <c r="N228" s="246"/>
      <c r="O228" s="246"/>
      <c r="P228" s="246"/>
      <c r="Q228" s="246"/>
      <c r="R228" s="246"/>
      <c r="S228" s="246"/>
      <c r="T228" s="247"/>
      <c r="AT228" s="248" t="s">
        <v>176</v>
      </c>
      <c r="AU228" s="248" t="s">
        <v>83</v>
      </c>
      <c r="AV228" s="13" t="s">
        <v>83</v>
      </c>
      <c r="AW228" s="13" t="s">
        <v>34</v>
      </c>
      <c r="AX228" s="13" t="s">
        <v>73</v>
      </c>
      <c r="AY228" s="248" t="s">
        <v>161</v>
      </c>
    </row>
    <row r="229" s="14" customFormat="1">
      <c r="B229" s="249"/>
      <c r="C229" s="250"/>
      <c r="D229" s="225" t="s">
        <v>176</v>
      </c>
      <c r="E229" s="251" t="s">
        <v>19</v>
      </c>
      <c r="F229" s="252" t="s">
        <v>201</v>
      </c>
      <c r="G229" s="250"/>
      <c r="H229" s="253">
        <v>2.2679999999999998</v>
      </c>
      <c r="I229" s="254"/>
      <c r="J229" s="250"/>
      <c r="K229" s="250"/>
      <c r="L229" s="255"/>
      <c r="M229" s="256"/>
      <c r="N229" s="257"/>
      <c r="O229" s="257"/>
      <c r="P229" s="257"/>
      <c r="Q229" s="257"/>
      <c r="R229" s="257"/>
      <c r="S229" s="257"/>
      <c r="T229" s="258"/>
      <c r="AT229" s="259" t="s">
        <v>176</v>
      </c>
      <c r="AU229" s="259" t="s">
        <v>83</v>
      </c>
      <c r="AV229" s="14" t="s">
        <v>167</v>
      </c>
      <c r="AW229" s="14" t="s">
        <v>34</v>
      </c>
      <c r="AX229" s="14" t="s">
        <v>81</v>
      </c>
      <c r="AY229" s="259" t="s">
        <v>161</v>
      </c>
    </row>
    <row r="230" s="1" customFormat="1" ht="16.5" customHeight="1">
      <c r="B230" s="39"/>
      <c r="C230" s="212" t="s">
        <v>331</v>
      </c>
      <c r="D230" s="212" t="s">
        <v>163</v>
      </c>
      <c r="E230" s="213" t="s">
        <v>332</v>
      </c>
      <c r="F230" s="214" t="s">
        <v>333</v>
      </c>
      <c r="G230" s="215" t="s">
        <v>210</v>
      </c>
      <c r="H230" s="216">
        <v>8.7599999999999998</v>
      </c>
      <c r="I230" s="217"/>
      <c r="J230" s="218">
        <f>ROUND(I230*H230,2)</f>
        <v>0</v>
      </c>
      <c r="K230" s="214" t="s">
        <v>173</v>
      </c>
      <c r="L230" s="44"/>
      <c r="M230" s="219" t="s">
        <v>19</v>
      </c>
      <c r="N230" s="220" t="s">
        <v>44</v>
      </c>
      <c r="O230" s="84"/>
      <c r="P230" s="221">
        <f>O230*H230</f>
        <v>0</v>
      </c>
      <c r="Q230" s="221">
        <v>0.00264</v>
      </c>
      <c r="R230" s="221">
        <f>Q230*H230</f>
        <v>0.023126399999999998</v>
      </c>
      <c r="S230" s="221">
        <v>0</v>
      </c>
      <c r="T230" s="222">
        <f>S230*H230</f>
        <v>0</v>
      </c>
      <c r="AR230" s="223" t="s">
        <v>167</v>
      </c>
      <c r="AT230" s="223" t="s">
        <v>163</v>
      </c>
      <c r="AU230" s="223" t="s">
        <v>83</v>
      </c>
      <c r="AY230" s="18" t="s">
        <v>161</v>
      </c>
      <c r="BE230" s="224">
        <f>IF(N230="základní",J230,0)</f>
        <v>0</v>
      </c>
      <c r="BF230" s="224">
        <f>IF(N230="snížená",J230,0)</f>
        <v>0</v>
      </c>
      <c r="BG230" s="224">
        <f>IF(N230="zákl. přenesená",J230,0)</f>
        <v>0</v>
      </c>
      <c r="BH230" s="224">
        <f>IF(N230="sníž. přenesená",J230,0)</f>
        <v>0</v>
      </c>
      <c r="BI230" s="224">
        <f>IF(N230="nulová",J230,0)</f>
        <v>0</v>
      </c>
      <c r="BJ230" s="18" t="s">
        <v>81</v>
      </c>
      <c r="BK230" s="224">
        <f>ROUND(I230*H230,2)</f>
        <v>0</v>
      </c>
      <c r="BL230" s="18" t="s">
        <v>167</v>
      </c>
      <c r="BM230" s="223" t="s">
        <v>334</v>
      </c>
    </row>
    <row r="231" s="1" customFormat="1">
      <c r="B231" s="39"/>
      <c r="C231" s="40"/>
      <c r="D231" s="225" t="s">
        <v>169</v>
      </c>
      <c r="E231" s="40"/>
      <c r="F231" s="226" t="s">
        <v>335</v>
      </c>
      <c r="G231" s="40"/>
      <c r="H231" s="40"/>
      <c r="I231" s="136"/>
      <c r="J231" s="40"/>
      <c r="K231" s="40"/>
      <c r="L231" s="44"/>
      <c r="M231" s="227"/>
      <c r="N231" s="84"/>
      <c r="O231" s="84"/>
      <c r="P231" s="84"/>
      <c r="Q231" s="84"/>
      <c r="R231" s="84"/>
      <c r="S231" s="84"/>
      <c r="T231" s="85"/>
      <c r="AT231" s="18" t="s">
        <v>169</v>
      </c>
      <c r="AU231" s="18" t="s">
        <v>83</v>
      </c>
    </row>
    <row r="232" s="12" customFormat="1">
      <c r="B232" s="228"/>
      <c r="C232" s="229"/>
      <c r="D232" s="225" t="s">
        <v>176</v>
      </c>
      <c r="E232" s="230" t="s">
        <v>19</v>
      </c>
      <c r="F232" s="231" t="s">
        <v>328</v>
      </c>
      <c r="G232" s="229"/>
      <c r="H232" s="230" t="s">
        <v>19</v>
      </c>
      <c r="I232" s="232"/>
      <c r="J232" s="229"/>
      <c r="K232" s="229"/>
      <c r="L232" s="233"/>
      <c r="M232" s="234"/>
      <c r="N232" s="235"/>
      <c r="O232" s="235"/>
      <c r="P232" s="235"/>
      <c r="Q232" s="235"/>
      <c r="R232" s="235"/>
      <c r="S232" s="235"/>
      <c r="T232" s="236"/>
      <c r="AT232" s="237" t="s">
        <v>176</v>
      </c>
      <c r="AU232" s="237" t="s">
        <v>83</v>
      </c>
      <c r="AV232" s="12" t="s">
        <v>81</v>
      </c>
      <c r="AW232" s="12" t="s">
        <v>34</v>
      </c>
      <c r="AX232" s="12" t="s">
        <v>73</v>
      </c>
      <c r="AY232" s="237" t="s">
        <v>161</v>
      </c>
    </row>
    <row r="233" s="13" customFormat="1">
      <c r="B233" s="238"/>
      <c r="C233" s="239"/>
      <c r="D233" s="225" t="s">
        <v>176</v>
      </c>
      <c r="E233" s="240" t="s">
        <v>19</v>
      </c>
      <c r="F233" s="241" t="s">
        <v>336</v>
      </c>
      <c r="G233" s="239"/>
      <c r="H233" s="242">
        <v>4.2000000000000002</v>
      </c>
      <c r="I233" s="243"/>
      <c r="J233" s="239"/>
      <c r="K233" s="239"/>
      <c r="L233" s="244"/>
      <c r="M233" s="245"/>
      <c r="N233" s="246"/>
      <c r="O233" s="246"/>
      <c r="P233" s="246"/>
      <c r="Q233" s="246"/>
      <c r="R233" s="246"/>
      <c r="S233" s="246"/>
      <c r="T233" s="247"/>
      <c r="AT233" s="248" t="s">
        <v>176</v>
      </c>
      <c r="AU233" s="248" t="s">
        <v>83</v>
      </c>
      <c r="AV233" s="13" t="s">
        <v>83</v>
      </c>
      <c r="AW233" s="13" t="s">
        <v>34</v>
      </c>
      <c r="AX233" s="13" t="s">
        <v>73</v>
      </c>
      <c r="AY233" s="248" t="s">
        <v>161</v>
      </c>
    </row>
    <row r="234" s="13" customFormat="1">
      <c r="B234" s="238"/>
      <c r="C234" s="239"/>
      <c r="D234" s="225" t="s">
        <v>176</v>
      </c>
      <c r="E234" s="240" t="s">
        <v>19</v>
      </c>
      <c r="F234" s="241" t="s">
        <v>337</v>
      </c>
      <c r="G234" s="239"/>
      <c r="H234" s="242">
        <v>4.5599999999999996</v>
      </c>
      <c r="I234" s="243"/>
      <c r="J234" s="239"/>
      <c r="K234" s="239"/>
      <c r="L234" s="244"/>
      <c r="M234" s="245"/>
      <c r="N234" s="246"/>
      <c r="O234" s="246"/>
      <c r="P234" s="246"/>
      <c r="Q234" s="246"/>
      <c r="R234" s="246"/>
      <c r="S234" s="246"/>
      <c r="T234" s="247"/>
      <c r="AT234" s="248" t="s">
        <v>176</v>
      </c>
      <c r="AU234" s="248" t="s">
        <v>83</v>
      </c>
      <c r="AV234" s="13" t="s">
        <v>83</v>
      </c>
      <c r="AW234" s="13" t="s">
        <v>34</v>
      </c>
      <c r="AX234" s="13" t="s">
        <v>73</v>
      </c>
      <c r="AY234" s="248" t="s">
        <v>161</v>
      </c>
    </row>
    <row r="235" s="14" customFormat="1">
      <c r="B235" s="249"/>
      <c r="C235" s="250"/>
      <c r="D235" s="225" t="s">
        <v>176</v>
      </c>
      <c r="E235" s="251" t="s">
        <v>19</v>
      </c>
      <c r="F235" s="252" t="s">
        <v>201</v>
      </c>
      <c r="G235" s="250"/>
      <c r="H235" s="253">
        <v>8.7599999999999998</v>
      </c>
      <c r="I235" s="254"/>
      <c r="J235" s="250"/>
      <c r="K235" s="250"/>
      <c r="L235" s="255"/>
      <c r="M235" s="256"/>
      <c r="N235" s="257"/>
      <c r="O235" s="257"/>
      <c r="P235" s="257"/>
      <c r="Q235" s="257"/>
      <c r="R235" s="257"/>
      <c r="S235" s="257"/>
      <c r="T235" s="258"/>
      <c r="AT235" s="259" t="s">
        <v>176</v>
      </c>
      <c r="AU235" s="259" t="s">
        <v>83</v>
      </c>
      <c r="AV235" s="14" t="s">
        <v>167</v>
      </c>
      <c r="AW235" s="14" t="s">
        <v>34</v>
      </c>
      <c r="AX235" s="14" t="s">
        <v>81</v>
      </c>
      <c r="AY235" s="259" t="s">
        <v>161</v>
      </c>
    </row>
    <row r="236" s="1" customFormat="1" ht="16.5" customHeight="1">
      <c r="B236" s="39"/>
      <c r="C236" s="212" t="s">
        <v>338</v>
      </c>
      <c r="D236" s="212" t="s">
        <v>163</v>
      </c>
      <c r="E236" s="213" t="s">
        <v>339</v>
      </c>
      <c r="F236" s="214" t="s">
        <v>340</v>
      </c>
      <c r="G236" s="215" t="s">
        <v>210</v>
      </c>
      <c r="H236" s="216">
        <v>8.7599999999999998</v>
      </c>
      <c r="I236" s="217"/>
      <c r="J236" s="218">
        <f>ROUND(I236*H236,2)</f>
        <v>0</v>
      </c>
      <c r="K236" s="214" t="s">
        <v>173</v>
      </c>
      <c r="L236" s="44"/>
      <c r="M236" s="219" t="s">
        <v>19</v>
      </c>
      <c r="N236" s="220" t="s">
        <v>44</v>
      </c>
      <c r="O236" s="84"/>
      <c r="P236" s="221">
        <f>O236*H236</f>
        <v>0</v>
      </c>
      <c r="Q236" s="221">
        <v>0</v>
      </c>
      <c r="R236" s="221">
        <f>Q236*H236</f>
        <v>0</v>
      </c>
      <c r="S236" s="221">
        <v>0</v>
      </c>
      <c r="T236" s="222">
        <f>S236*H236</f>
        <v>0</v>
      </c>
      <c r="AR236" s="223" t="s">
        <v>167</v>
      </c>
      <c r="AT236" s="223" t="s">
        <v>163</v>
      </c>
      <c r="AU236" s="223" t="s">
        <v>83</v>
      </c>
      <c r="AY236" s="18" t="s">
        <v>161</v>
      </c>
      <c r="BE236" s="224">
        <f>IF(N236="základní",J236,0)</f>
        <v>0</v>
      </c>
      <c r="BF236" s="224">
        <f>IF(N236="snížená",J236,0)</f>
        <v>0</v>
      </c>
      <c r="BG236" s="224">
        <f>IF(N236="zákl. přenesená",J236,0)</f>
        <v>0</v>
      </c>
      <c r="BH236" s="224">
        <f>IF(N236="sníž. přenesená",J236,0)</f>
        <v>0</v>
      </c>
      <c r="BI236" s="224">
        <f>IF(N236="nulová",J236,0)</f>
        <v>0</v>
      </c>
      <c r="BJ236" s="18" t="s">
        <v>81</v>
      </c>
      <c r="BK236" s="224">
        <f>ROUND(I236*H236,2)</f>
        <v>0</v>
      </c>
      <c r="BL236" s="18" t="s">
        <v>167</v>
      </c>
      <c r="BM236" s="223" t="s">
        <v>341</v>
      </c>
    </row>
    <row r="237" s="1" customFormat="1">
      <c r="B237" s="39"/>
      <c r="C237" s="40"/>
      <c r="D237" s="225" t="s">
        <v>169</v>
      </c>
      <c r="E237" s="40"/>
      <c r="F237" s="226" t="s">
        <v>342</v>
      </c>
      <c r="G237" s="40"/>
      <c r="H237" s="40"/>
      <c r="I237" s="136"/>
      <c r="J237" s="40"/>
      <c r="K237" s="40"/>
      <c r="L237" s="44"/>
      <c r="M237" s="227"/>
      <c r="N237" s="84"/>
      <c r="O237" s="84"/>
      <c r="P237" s="84"/>
      <c r="Q237" s="84"/>
      <c r="R237" s="84"/>
      <c r="S237" s="84"/>
      <c r="T237" s="85"/>
      <c r="AT237" s="18" t="s">
        <v>169</v>
      </c>
      <c r="AU237" s="18" t="s">
        <v>83</v>
      </c>
    </row>
    <row r="238" s="1" customFormat="1" ht="16.5" customHeight="1">
      <c r="B238" s="39"/>
      <c r="C238" s="212" t="s">
        <v>343</v>
      </c>
      <c r="D238" s="212" t="s">
        <v>163</v>
      </c>
      <c r="E238" s="213" t="s">
        <v>344</v>
      </c>
      <c r="F238" s="214" t="s">
        <v>345</v>
      </c>
      <c r="G238" s="215" t="s">
        <v>172</v>
      </c>
      <c r="H238" s="216">
        <v>36.628</v>
      </c>
      <c r="I238" s="217"/>
      <c r="J238" s="218">
        <f>ROUND(I238*H238,2)</f>
        <v>0</v>
      </c>
      <c r="K238" s="214" t="s">
        <v>173</v>
      </c>
      <c r="L238" s="44"/>
      <c r="M238" s="219" t="s">
        <v>19</v>
      </c>
      <c r="N238" s="220" t="s">
        <v>44</v>
      </c>
      <c r="O238" s="84"/>
      <c r="P238" s="221">
        <f>O238*H238</f>
        <v>0</v>
      </c>
      <c r="Q238" s="221">
        <v>2.45329</v>
      </c>
      <c r="R238" s="221">
        <f>Q238*H238</f>
        <v>89.859106119999993</v>
      </c>
      <c r="S238" s="221">
        <v>0</v>
      </c>
      <c r="T238" s="222">
        <f>S238*H238</f>
        <v>0</v>
      </c>
      <c r="AR238" s="223" t="s">
        <v>167</v>
      </c>
      <c r="AT238" s="223" t="s">
        <v>163</v>
      </c>
      <c r="AU238" s="223" t="s">
        <v>83</v>
      </c>
      <c r="AY238" s="18" t="s">
        <v>161</v>
      </c>
      <c r="BE238" s="224">
        <f>IF(N238="základní",J238,0)</f>
        <v>0</v>
      </c>
      <c r="BF238" s="224">
        <f>IF(N238="snížená",J238,0)</f>
        <v>0</v>
      </c>
      <c r="BG238" s="224">
        <f>IF(N238="zákl. přenesená",J238,0)</f>
        <v>0</v>
      </c>
      <c r="BH238" s="224">
        <f>IF(N238="sníž. přenesená",J238,0)</f>
        <v>0</v>
      </c>
      <c r="BI238" s="224">
        <f>IF(N238="nulová",J238,0)</f>
        <v>0</v>
      </c>
      <c r="BJ238" s="18" t="s">
        <v>81</v>
      </c>
      <c r="BK238" s="224">
        <f>ROUND(I238*H238,2)</f>
        <v>0</v>
      </c>
      <c r="BL238" s="18" t="s">
        <v>167</v>
      </c>
      <c r="BM238" s="223" t="s">
        <v>346</v>
      </c>
    </row>
    <row r="239" s="1" customFormat="1">
      <c r="B239" s="39"/>
      <c r="C239" s="40"/>
      <c r="D239" s="225" t="s">
        <v>169</v>
      </c>
      <c r="E239" s="40"/>
      <c r="F239" s="226" t="s">
        <v>347</v>
      </c>
      <c r="G239" s="40"/>
      <c r="H239" s="40"/>
      <c r="I239" s="136"/>
      <c r="J239" s="40"/>
      <c r="K239" s="40"/>
      <c r="L239" s="44"/>
      <c r="M239" s="227"/>
      <c r="N239" s="84"/>
      <c r="O239" s="84"/>
      <c r="P239" s="84"/>
      <c r="Q239" s="84"/>
      <c r="R239" s="84"/>
      <c r="S239" s="84"/>
      <c r="T239" s="85"/>
      <c r="AT239" s="18" t="s">
        <v>169</v>
      </c>
      <c r="AU239" s="18" t="s">
        <v>83</v>
      </c>
    </row>
    <row r="240" s="12" customFormat="1">
      <c r="B240" s="228"/>
      <c r="C240" s="229"/>
      <c r="D240" s="225" t="s">
        <v>176</v>
      </c>
      <c r="E240" s="230" t="s">
        <v>19</v>
      </c>
      <c r="F240" s="231" t="s">
        <v>177</v>
      </c>
      <c r="G240" s="229"/>
      <c r="H240" s="230" t="s">
        <v>19</v>
      </c>
      <c r="I240" s="232"/>
      <c r="J240" s="229"/>
      <c r="K240" s="229"/>
      <c r="L240" s="233"/>
      <c r="M240" s="234"/>
      <c r="N240" s="235"/>
      <c r="O240" s="235"/>
      <c r="P240" s="235"/>
      <c r="Q240" s="235"/>
      <c r="R240" s="235"/>
      <c r="S240" s="235"/>
      <c r="T240" s="236"/>
      <c r="AT240" s="237" t="s">
        <v>176</v>
      </c>
      <c r="AU240" s="237" t="s">
        <v>83</v>
      </c>
      <c r="AV240" s="12" t="s">
        <v>81</v>
      </c>
      <c r="AW240" s="12" t="s">
        <v>34</v>
      </c>
      <c r="AX240" s="12" t="s">
        <v>73</v>
      </c>
      <c r="AY240" s="237" t="s">
        <v>161</v>
      </c>
    </row>
    <row r="241" s="13" customFormat="1">
      <c r="B241" s="238"/>
      <c r="C241" s="239"/>
      <c r="D241" s="225" t="s">
        <v>176</v>
      </c>
      <c r="E241" s="240" t="s">
        <v>19</v>
      </c>
      <c r="F241" s="241" t="s">
        <v>348</v>
      </c>
      <c r="G241" s="239"/>
      <c r="H241" s="242">
        <v>17.856000000000002</v>
      </c>
      <c r="I241" s="243"/>
      <c r="J241" s="239"/>
      <c r="K241" s="239"/>
      <c r="L241" s="244"/>
      <c r="M241" s="245"/>
      <c r="N241" s="246"/>
      <c r="O241" s="246"/>
      <c r="P241" s="246"/>
      <c r="Q241" s="246"/>
      <c r="R241" s="246"/>
      <c r="S241" s="246"/>
      <c r="T241" s="247"/>
      <c r="AT241" s="248" t="s">
        <v>176</v>
      </c>
      <c r="AU241" s="248" t="s">
        <v>83</v>
      </c>
      <c r="AV241" s="13" t="s">
        <v>83</v>
      </c>
      <c r="AW241" s="13" t="s">
        <v>34</v>
      </c>
      <c r="AX241" s="13" t="s">
        <v>73</v>
      </c>
      <c r="AY241" s="248" t="s">
        <v>161</v>
      </c>
    </row>
    <row r="242" s="13" customFormat="1">
      <c r="B242" s="238"/>
      <c r="C242" s="239"/>
      <c r="D242" s="225" t="s">
        <v>176</v>
      </c>
      <c r="E242" s="240" t="s">
        <v>19</v>
      </c>
      <c r="F242" s="241" t="s">
        <v>349</v>
      </c>
      <c r="G242" s="239"/>
      <c r="H242" s="242">
        <v>1.5620000000000001</v>
      </c>
      <c r="I242" s="243"/>
      <c r="J242" s="239"/>
      <c r="K242" s="239"/>
      <c r="L242" s="244"/>
      <c r="M242" s="245"/>
      <c r="N242" s="246"/>
      <c r="O242" s="246"/>
      <c r="P242" s="246"/>
      <c r="Q242" s="246"/>
      <c r="R242" s="246"/>
      <c r="S242" s="246"/>
      <c r="T242" s="247"/>
      <c r="AT242" s="248" t="s">
        <v>176</v>
      </c>
      <c r="AU242" s="248" t="s">
        <v>83</v>
      </c>
      <c r="AV242" s="13" t="s">
        <v>83</v>
      </c>
      <c r="AW242" s="13" t="s">
        <v>34</v>
      </c>
      <c r="AX242" s="13" t="s">
        <v>73</v>
      </c>
      <c r="AY242" s="248" t="s">
        <v>161</v>
      </c>
    </row>
    <row r="243" s="13" customFormat="1">
      <c r="B243" s="238"/>
      <c r="C243" s="239"/>
      <c r="D243" s="225" t="s">
        <v>176</v>
      </c>
      <c r="E243" s="240" t="s">
        <v>19</v>
      </c>
      <c r="F243" s="241" t="s">
        <v>350</v>
      </c>
      <c r="G243" s="239"/>
      <c r="H243" s="242">
        <v>0.119</v>
      </c>
      <c r="I243" s="243"/>
      <c r="J243" s="239"/>
      <c r="K243" s="239"/>
      <c r="L243" s="244"/>
      <c r="M243" s="245"/>
      <c r="N243" s="246"/>
      <c r="O243" s="246"/>
      <c r="P243" s="246"/>
      <c r="Q243" s="246"/>
      <c r="R243" s="246"/>
      <c r="S243" s="246"/>
      <c r="T243" s="247"/>
      <c r="AT243" s="248" t="s">
        <v>176</v>
      </c>
      <c r="AU243" s="248" t="s">
        <v>83</v>
      </c>
      <c r="AV243" s="13" t="s">
        <v>83</v>
      </c>
      <c r="AW243" s="13" t="s">
        <v>34</v>
      </c>
      <c r="AX243" s="13" t="s">
        <v>73</v>
      </c>
      <c r="AY243" s="248" t="s">
        <v>161</v>
      </c>
    </row>
    <row r="244" s="13" customFormat="1">
      <c r="B244" s="238"/>
      <c r="C244" s="239"/>
      <c r="D244" s="225" t="s">
        <v>176</v>
      </c>
      <c r="E244" s="240" t="s">
        <v>19</v>
      </c>
      <c r="F244" s="241" t="s">
        <v>351</v>
      </c>
      <c r="G244" s="239"/>
      <c r="H244" s="242">
        <v>2.6579999999999999</v>
      </c>
      <c r="I244" s="243"/>
      <c r="J244" s="239"/>
      <c r="K244" s="239"/>
      <c r="L244" s="244"/>
      <c r="M244" s="245"/>
      <c r="N244" s="246"/>
      <c r="O244" s="246"/>
      <c r="P244" s="246"/>
      <c r="Q244" s="246"/>
      <c r="R244" s="246"/>
      <c r="S244" s="246"/>
      <c r="T244" s="247"/>
      <c r="AT244" s="248" t="s">
        <v>176</v>
      </c>
      <c r="AU244" s="248" t="s">
        <v>83</v>
      </c>
      <c r="AV244" s="13" t="s">
        <v>83</v>
      </c>
      <c r="AW244" s="13" t="s">
        <v>34</v>
      </c>
      <c r="AX244" s="13" t="s">
        <v>73</v>
      </c>
      <c r="AY244" s="248" t="s">
        <v>161</v>
      </c>
    </row>
    <row r="245" s="13" customFormat="1">
      <c r="B245" s="238"/>
      <c r="C245" s="239"/>
      <c r="D245" s="225" t="s">
        <v>176</v>
      </c>
      <c r="E245" s="240" t="s">
        <v>19</v>
      </c>
      <c r="F245" s="241" t="s">
        <v>352</v>
      </c>
      <c r="G245" s="239"/>
      <c r="H245" s="242">
        <v>1.7689999999999999</v>
      </c>
      <c r="I245" s="243"/>
      <c r="J245" s="239"/>
      <c r="K245" s="239"/>
      <c r="L245" s="244"/>
      <c r="M245" s="245"/>
      <c r="N245" s="246"/>
      <c r="O245" s="246"/>
      <c r="P245" s="246"/>
      <c r="Q245" s="246"/>
      <c r="R245" s="246"/>
      <c r="S245" s="246"/>
      <c r="T245" s="247"/>
      <c r="AT245" s="248" t="s">
        <v>176</v>
      </c>
      <c r="AU245" s="248" t="s">
        <v>83</v>
      </c>
      <c r="AV245" s="13" t="s">
        <v>83</v>
      </c>
      <c r="AW245" s="13" t="s">
        <v>34</v>
      </c>
      <c r="AX245" s="13" t="s">
        <v>73</v>
      </c>
      <c r="AY245" s="248" t="s">
        <v>161</v>
      </c>
    </row>
    <row r="246" s="13" customFormat="1">
      <c r="B246" s="238"/>
      <c r="C246" s="239"/>
      <c r="D246" s="225" t="s">
        <v>176</v>
      </c>
      <c r="E246" s="240" t="s">
        <v>19</v>
      </c>
      <c r="F246" s="241" t="s">
        <v>353</v>
      </c>
      <c r="G246" s="239"/>
      <c r="H246" s="242">
        <v>4.7919999999999998</v>
      </c>
      <c r="I246" s="243"/>
      <c r="J246" s="239"/>
      <c r="K246" s="239"/>
      <c r="L246" s="244"/>
      <c r="M246" s="245"/>
      <c r="N246" s="246"/>
      <c r="O246" s="246"/>
      <c r="P246" s="246"/>
      <c r="Q246" s="246"/>
      <c r="R246" s="246"/>
      <c r="S246" s="246"/>
      <c r="T246" s="247"/>
      <c r="AT246" s="248" t="s">
        <v>176</v>
      </c>
      <c r="AU246" s="248" t="s">
        <v>83</v>
      </c>
      <c r="AV246" s="13" t="s">
        <v>83</v>
      </c>
      <c r="AW246" s="13" t="s">
        <v>34</v>
      </c>
      <c r="AX246" s="13" t="s">
        <v>73</v>
      </c>
      <c r="AY246" s="248" t="s">
        <v>161</v>
      </c>
    </row>
    <row r="247" s="13" customFormat="1">
      <c r="B247" s="238"/>
      <c r="C247" s="239"/>
      <c r="D247" s="225" t="s">
        <v>176</v>
      </c>
      <c r="E247" s="240" t="s">
        <v>19</v>
      </c>
      <c r="F247" s="241" t="s">
        <v>354</v>
      </c>
      <c r="G247" s="239"/>
      <c r="H247" s="242">
        <v>2.907</v>
      </c>
      <c r="I247" s="243"/>
      <c r="J247" s="239"/>
      <c r="K247" s="239"/>
      <c r="L247" s="244"/>
      <c r="M247" s="245"/>
      <c r="N247" s="246"/>
      <c r="O247" s="246"/>
      <c r="P247" s="246"/>
      <c r="Q247" s="246"/>
      <c r="R247" s="246"/>
      <c r="S247" s="246"/>
      <c r="T247" s="247"/>
      <c r="AT247" s="248" t="s">
        <v>176</v>
      </c>
      <c r="AU247" s="248" t="s">
        <v>83</v>
      </c>
      <c r="AV247" s="13" t="s">
        <v>83</v>
      </c>
      <c r="AW247" s="13" t="s">
        <v>34</v>
      </c>
      <c r="AX247" s="13" t="s">
        <v>73</v>
      </c>
      <c r="AY247" s="248" t="s">
        <v>161</v>
      </c>
    </row>
    <row r="248" s="12" customFormat="1">
      <c r="B248" s="228"/>
      <c r="C248" s="229"/>
      <c r="D248" s="225" t="s">
        <v>176</v>
      </c>
      <c r="E248" s="230" t="s">
        <v>19</v>
      </c>
      <c r="F248" s="231" t="s">
        <v>328</v>
      </c>
      <c r="G248" s="229"/>
      <c r="H248" s="230" t="s">
        <v>19</v>
      </c>
      <c r="I248" s="232"/>
      <c r="J248" s="229"/>
      <c r="K248" s="229"/>
      <c r="L248" s="233"/>
      <c r="M248" s="234"/>
      <c r="N248" s="235"/>
      <c r="O248" s="235"/>
      <c r="P248" s="235"/>
      <c r="Q248" s="235"/>
      <c r="R248" s="235"/>
      <c r="S248" s="235"/>
      <c r="T248" s="236"/>
      <c r="AT248" s="237" t="s">
        <v>176</v>
      </c>
      <c r="AU248" s="237" t="s">
        <v>83</v>
      </c>
      <c r="AV248" s="12" t="s">
        <v>81</v>
      </c>
      <c r="AW248" s="12" t="s">
        <v>34</v>
      </c>
      <c r="AX248" s="12" t="s">
        <v>73</v>
      </c>
      <c r="AY248" s="237" t="s">
        <v>161</v>
      </c>
    </row>
    <row r="249" s="13" customFormat="1">
      <c r="B249" s="238"/>
      <c r="C249" s="239"/>
      <c r="D249" s="225" t="s">
        <v>176</v>
      </c>
      <c r="E249" s="240" t="s">
        <v>19</v>
      </c>
      <c r="F249" s="241" t="s">
        <v>355</v>
      </c>
      <c r="G249" s="239"/>
      <c r="H249" s="242">
        <v>2.3319999999999999</v>
      </c>
      <c r="I249" s="243"/>
      <c r="J249" s="239"/>
      <c r="K249" s="239"/>
      <c r="L249" s="244"/>
      <c r="M249" s="245"/>
      <c r="N249" s="246"/>
      <c r="O249" s="246"/>
      <c r="P249" s="246"/>
      <c r="Q249" s="246"/>
      <c r="R249" s="246"/>
      <c r="S249" s="246"/>
      <c r="T249" s="247"/>
      <c r="AT249" s="248" t="s">
        <v>176</v>
      </c>
      <c r="AU249" s="248" t="s">
        <v>83</v>
      </c>
      <c r="AV249" s="13" t="s">
        <v>83</v>
      </c>
      <c r="AW249" s="13" t="s">
        <v>34</v>
      </c>
      <c r="AX249" s="13" t="s">
        <v>73</v>
      </c>
      <c r="AY249" s="248" t="s">
        <v>161</v>
      </c>
    </row>
    <row r="250" s="13" customFormat="1">
      <c r="B250" s="238"/>
      <c r="C250" s="239"/>
      <c r="D250" s="225" t="s">
        <v>176</v>
      </c>
      <c r="E250" s="240" t="s">
        <v>19</v>
      </c>
      <c r="F250" s="241" t="s">
        <v>356</v>
      </c>
      <c r="G250" s="239"/>
      <c r="H250" s="242">
        <v>2.633</v>
      </c>
      <c r="I250" s="243"/>
      <c r="J250" s="239"/>
      <c r="K250" s="239"/>
      <c r="L250" s="244"/>
      <c r="M250" s="245"/>
      <c r="N250" s="246"/>
      <c r="O250" s="246"/>
      <c r="P250" s="246"/>
      <c r="Q250" s="246"/>
      <c r="R250" s="246"/>
      <c r="S250" s="246"/>
      <c r="T250" s="247"/>
      <c r="AT250" s="248" t="s">
        <v>176</v>
      </c>
      <c r="AU250" s="248" t="s">
        <v>83</v>
      </c>
      <c r="AV250" s="13" t="s">
        <v>83</v>
      </c>
      <c r="AW250" s="13" t="s">
        <v>34</v>
      </c>
      <c r="AX250" s="13" t="s">
        <v>73</v>
      </c>
      <c r="AY250" s="248" t="s">
        <v>161</v>
      </c>
    </row>
    <row r="251" s="14" customFormat="1">
      <c r="B251" s="249"/>
      <c r="C251" s="250"/>
      <c r="D251" s="225" t="s">
        <v>176</v>
      </c>
      <c r="E251" s="251" t="s">
        <v>19</v>
      </c>
      <c r="F251" s="252" t="s">
        <v>201</v>
      </c>
      <c r="G251" s="250"/>
      <c r="H251" s="253">
        <v>36.628</v>
      </c>
      <c r="I251" s="254"/>
      <c r="J251" s="250"/>
      <c r="K251" s="250"/>
      <c r="L251" s="255"/>
      <c r="M251" s="256"/>
      <c r="N251" s="257"/>
      <c r="O251" s="257"/>
      <c r="P251" s="257"/>
      <c r="Q251" s="257"/>
      <c r="R251" s="257"/>
      <c r="S251" s="257"/>
      <c r="T251" s="258"/>
      <c r="AT251" s="259" t="s">
        <v>176</v>
      </c>
      <c r="AU251" s="259" t="s">
        <v>83</v>
      </c>
      <c r="AV251" s="14" t="s">
        <v>167</v>
      </c>
      <c r="AW251" s="14" t="s">
        <v>34</v>
      </c>
      <c r="AX251" s="14" t="s">
        <v>81</v>
      </c>
      <c r="AY251" s="259" t="s">
        <v>161</v>
      </c>
    </row>
    <row r="252" s="1" customFormat="1" ht="16.5" customHeight="1">
      <c r="B252" s="39"/>
      <c r="C252" s="212" t="s">
        <v>357</v>
      </c>
      <c r="D252" s="212" t="s">
        <v>163</v>
      </c>
      <c r="E252" s="213" t="s">
        <v>358</v>
      </c>
      <c r="F252" s="214" t="s">
        <v>359</v>
      </c>
      <c r="G252" s="215" t="s">
        <v>210</v>
      </c>
      <c r="H252" s="216">
        <v>76.968000000000004</v>
      </c>
      <c r="I252" s="217"/>
      <c r="J252" s="218">
        <f>ROUND(I252*H252,2)</f>
        <v>0</v>
      </c>
      <c r="K252" s="214" t="s">
        <v>173</v>
      </c>
      <c r="L252" s="44"/>
      <c r="M252" s="219" t="s">
        <v>19</v>
      </c>
      <c r="N252" s="220" t="s">
        <v>44</v>
      </c>
      <c r="O252" s="84"/>
      <c r="P252" s="221">
        <f>O252*H252</f>
        <v>0</v>
      </c>
      <c r="Q252" s="221">
        <v>0.0026900000000000001</v>
      </c>
      <c r="R252" s="221">
        <f>Q252*H252</f>
        <v>0.20704392000000002</v>
      </c>
      <c r="S252" s="221">
        <v>0</v>
      </c>
      <c r="T252" s="222">
        <f>S252*H252</f>
        <v>0</v>
      </c>
      <c r="AR252" s="223" t="s">
        <v>167</v>
      </c>
      <c r="AT252" s="223" t="s">
        <v>163</v>
      </c>
      <c r="AU252" s="223" t="s">
        <v>83</v>
      </c>
      <c r="AY252" s="18" t="s">
        <v>161</v>
      </c>
      <c r="BE252" s="224">
        <f>IF(N252="základní",J252,0)</f>
        <v>0</v>
      </c>
      <c r="BF252" s="224">
        <f>IF(N252="snížená",J252,0)</f>
        <v>0</v>
      </c>
      <c r="BG252" s="224">
        <f>IF(N252="zákl. přenesená",J252,0)</f>
        <v>0</v>
      </c>
      <c r="BH252" s="224">
        <f>IF(N252="sníž. přenesená",J252,0)</f>
        <v>0</v>
      </c>
      <c r="BI252" s="224">
        <f>IF(N252="nulová",J252,0)</f>
        <v>0</v>
      </c>
      <c r="BJ252" s="18" t="s">
        <v>81</v>
      </c>
      <c r="BK252" s="224">
        <f>ROUND(I252*H252,2)</f>
        <v>0</v>
      </c>
      <c r="BL252" s="18" t="s">
        <v>167</v>
      </c>
      <c r="BM252" s="223" t="s">
        <v>360</v>
      </c>
    </row>
    <row r="253" s="1" customFormat="1">
      <c r="B253" s="39"/>
      <c r="C253" s="40"/>
      <c r="D253" s="225" t="s">
        <v>169</v>
      </c>
      <c r="E253" s="40"/>
      <c r="F253" s="226" t="s">
        <v>361</v>
      </c>
      <c r="G253" s="40"/>
      <c r="H253" s="40"/>
      <c r="I253" s="136"/>
      <c r="J253" s="40"/>
      <c r="K253" s="40"/>
      <c r="L253" s="44"/>
      <c r="M253" s="227"/>
      <c r="N253" s="84"/>
      <c r="O253" s="84"/>
      <c r="P253" s="84"/>
      <c r="Q253" s="84"/>
      <c r="R253" s="84"/>
      <c r="S253" s="84"/>
      <c r="T253" s="85"/>
      <c r="AT253" s="18" t="s">
        <v>169</v>
      </c>
      <c r="AU253" s="18" t="s">
        <v>83</v>
      </c>
    </row>
    <row r="254" s="12" customFormat="1">
      <c r="B254" s="228"/>
      <c r="C254" s="229"/>
      <c r="D254" s="225" t="s">
        <v>176</v>
      </c>
      <c r="E254" s="230" t="s">
        <v>19</v>
      </c>
      <c r="F254" s="231" t="s">
        <v>177</v>
      </c>
      <c r="G254" s="229"/>
      <c r="H254" s="230" t="s">
        <v>19</v>
      </c>
      <c r="I254" s="232"/>
      <c r="J254" s="229"/>
      <c r="K254" s="229"/>
      <c r="L254" s="233"/>
      <c r="M254" s="234"/>
      <c r="N254" s="235"/>
      <c r="O254" s="235"/>
      <c r="P254" s="235"/>
      <c r="Q254" s="235"/>
      <c r="R254" s="235"/>
      <c r="S254" s="235"/>
      <c r="T254" s="236"/>
      <c r="AT254" s="237" t="s">
        <v>176</v>
      </c>
      <c r="AU254" s="237" t="s">
        <v>83</v>
      </c>
      <c r="AV254" s="12" t="s">
        <v>81</v>
      </c>
      <c r="AW254" s="12" t="s">
        <v>34</v>
      </c>
      <c r="AX254" s="12" t="s">
        <v>73</v>
      </c>
      <c r="AY254" s="237" t="s">
        <v>161</v>
      </c>
    </row>
    <row r="255" s="13" customFormat="1">
      <c r="B255" s="238"/>
      <c r="C255" s="239"/>
      <c r="D255" s="225" t="s">
        <v>176</v>
      </c>
      <c r="E255" s="240" t="s">
        <v>19</v>
      </c>
      <c r="F255" s="241" t="s">
        <v>362</v>
      </c>
      <c r="G255" s="239"/>
      <c r="H255" s="242">
        <v>61.920000000000002</v>
      </c>
      <c r="I255" s="243"/>
      <c r="J255" s="239"/>
      <c r="K255" s="239"/>
      <c r="L255" s="244"/>
      <c r="M255" s="245"/>
      <c r="N255" s="246"/>
      <c r="O255" s="246"/>
      <c r="P255" s="246"/>
      <c r="Q255" s="246"/>
      <c r="R255" s="246"/>
      <c r="S255" s="246"/>
      <c r="T255" s="247"/>
      <c r="AT255" s="248" t="s">
        <v>176</v>
      </c>
      <c r="AU255" s="248" t="s">
        <v>83</v>
      </c>
      <c r="AV255" s="13" t="s">
        <v>83</v>
      </c>
      <c r="AW255" s="13" t="s">
        <v>34</v>
      </c>
      <c r="AX255" s="13" t="s">
        <v>73</v>
      </c>
      <c r="AY255" s="248" t="s">
        <v>161</v>
      </c>
    </row>
    <row r="256" s="12" customFormat="1">
      <c r="B256" s="228"/>
      <c r="C256" s="229"/>
      <c r="D256" s="225" t="s">
        <v>176</v>
      </c>
      <c r="E256" s="230" t="s">
        <v>19</v>
      </c>
      <c r="F256" s="231" t="s">
        <v>328</v>
      </c>
      <c r="G256" s="229"/>
      <c r="H256" s="230" t="s">
        <v>19</v>
      </c>
      <c r="I256" s="232"/>
      <c r="J256" s="229"/>
      <c r="K256" s="229"/>
      <c r="L256" s="233"/>
      <c r="M256" s="234"/>
      <c r="N256" s="235"/>
      <c r="O256" s="235"/>
      <c r="P256" s="235"/>
      <c r="Q256" s="235"/>
      <c r="R256" s="235"/>
      <c r="S256" s="235"/>
      <c r="T256" s="236"/>
      <c r="AT256" s="237" t="s">
        <v>176</v>
      </c>
      <c r="AU256" s="237" t="s">
        <v>83</v>
      </c>
      <c r="AV256" s="12" t="s">
        <v>81</v>
      </c>
      <c r="AW256" s="12" t="s">
        <v>34</v>
      </c>
      <c r="AX256" s="12" t="s">
        <v>73</v>
      </c>
      <c r="AY256" s="237" t="s">
        <v>161</v>
      </c>
    </row>
    <row r="257" s="13" customFormat="1">
      <c r="B257" s="238"/>
      <c r="C257" s="239"/>
      <c r="D257" s="225" t="s">
        <v>176</v>
      </c>
      <c r="E257" s="240" t="s">
        <v>19</v>
      </c>
      <c r="F257" s="241" t="s">
        <v>363</v>
      </c>
      <c r="G257" s="239"/>
      <c r="H257" s="242">
        <v>15.048</v>
      </c>
      <c r="I257" s="243"/>
      <c r="J257" s="239"/>
      <c r="K257" s="239"/>
      <c r="L257" s="244"/>
      <c r="M257" s="245"/>
      <c r="N257" s="246"/>
      <c r="O257" s="246"/>
      <c r="P257" s="246"/>
      <c r="Q257" s="246"/>
      <c r="R257" s="246"/>
      <c r="S257" s="246"/>
      <c r="T257" s="247"/>
      <c r="AT257" s="248" t="s">
        <v>176</v>
      </c>
      <c r="AU257" s="248" t="s">
        <v>83</v>
      </c>
      <c r="AV257" s="13" t="s">
        <v>83</v>
      </c>
      <c r="AW257" s="13" t="s">
        <v>34</v>
      </c>
      <c r="AX257" s="13" t="s">
        <v>73</v>
      </c>
      <c r="AY257" s="248" t="s">
        <v>161</v>
      </c>
    </row>
    <row r="258" s="14" customFormat="1">
      <c r="B258" s="249"/>
      <c r="C258" s="250"/>
      <c r="D258" s="225" t="s">
        <v>176</v>
      </c>
      <c r="E258" s="251" t="s">
        <v>19</v>
      </c>
      <c r="F258" s="252" t="s">
        <v>201</v>
      </c>
      <c r="G258" s="250"/>
      <c r="H258" s="253">
        <v>76.968000000000004</v>
      </c>
      <c r="I258" s="254"/>
      <c r="J258" s="250"/>
      <c r="K258" s="250"/>
      <c r="L258" s="255"/>
      <c r="M258" s="256"/>
      <c r="N258" s="257"/>
      <c r="O258" s="257"/>
      <c r="P258" s="257"/>
      <c r="Q258" s="257"/>
      <c r="R258" s="257"/>
      <c r="S258" s="257"/>
      <c r="T258" s="258"/>
      <c r="AT258" s="259" t="s">
        <v>176</v>
      </c>
      <c r="AU258" s="259" t="s">
        <v>83</v>
      </c>
      <c r="AV258" s="14" t="s">
        <v>167</v>
      </c>
      <c r="AW258" s="14" t="s">
        <v>34</v>
      </c>
      <c r="AX258" s="14" t="s">
        <v>81</v>
      </c>
      <c r="AY258" s="259" t="s">
        <v>161</v>
      </c>
    </row>
    <row r="259" s="1" customFormat="1" ht="16.5" customHeight="1">
      <c r="B259" s="39"/>
      <c r="C259" s="212" t="s">
        <v>364</v>
      </c>
      <c r="D259" s="212" t="s">
        <v>163</v>
      </c>
      <c r="E259" s="213" t="s">
        <v>365</v>
      </c>
      <c r="F259" s="214" t="s">
        <v>366</v>
      </c>
      <c r="G259" s="215" t="s">
        <v>210</v>
      </c>
      <c r="H259" s="216">
        <v>76.968000000000004</v>
      </c>
      <c r="I259" s="217"/>
      <c r="J259" s="218">
        <f>ROUND(I259*H259,2)</f>
        <v>0</v>
      </c>
      <c r="K259" s="214" t="s">
        <v>173</v>
      </c>
      <c r="L259" s="44"/>
      <c r="M259" s="219" t="s">
        <v>19</v>
      </c>
      <c r="N259" s="220" t="s">
        <v>44</v>
      </c>
      <c r="O259" s="84"/>
      <c r="P259" s="221">
        <f>O259*H259</f>
        <v>0</v>
      </c>
      <c r="Q259" s="221">
        <v>0</v>
      </c>
      <c r="R259" s="221">
        <f>Q259*H259</f>
        <v>0</v>
      </c>
      <c r="S259" s="221">
        <v>0</v>
      </c>
      <c r="T259" s="222">
        <f>S259*H259</f>
        <v>0</v>
      </c>
      <c r="AR259" s="223" t="s">
        <v>167</v>
      </c>
      <c r="AT259" s="223" t="s">
        <v>163</v>
      </c>
      <c r="AU259" s="223" t="s">
        <v>83</v>
      </c>
      <c r="AY259" s="18" t="s">
        <v>161</v>
      </c>
      <c r="BE259" s="224">
        <f>IF(N259="základní",J259,0)</f>
        <v>0</v>
      </c>
      <c r="BF259" s="224">
        <f>IF(N259="snížená",J259,0)</f>
        <v>0</v>
      </c>
      <c r="BG259" s="224">
        <f>IF(N259="zákl. přenesená",J259,0)</f>
        <v>0</v>
      </c>
      <c r="BH259" s="224">
        <f>IF(N259="sníž. přenesená",J259,0)</f>
        <v>0</v>
      </c>
      <c r="BI259" s="224">
        <f>IF(N259="nulová",J259,0)</f>
        <v>0</v>
      </c>
      <c r="BJ259" s="18" t="s">
        <v>81</v>
      </c>
      <c r="BK259" s="224">
        <f>ROUND(I259*H259,2)</f>
        <v>0</v>
      </c>
      <c r="BL259" s="18" t="s">
        <v>167</v>
      </c>
      <c r="BM259" s="223" t="s">
        <v>367</v>
      </c>
    </row>
    <row r="260" s="1" customFormat="1">
      <c r="B260" s="39"/>
      <c r="C260" s="40"/>
      <c r="D260" s="225" t="s">
        <v>169</v>
      </c>
      <c r="E260" s="40"/>
      <c r="F260" s="226" t="s">
        <v>368</v>
      </c>
      <c r="G260" s="40"/>
      <c r="H260" s="40"/>
      <c r="I260" s="136"/>
      <c r="J260" s="40"/>
      <c r="K260" s="40"/>
      <c r="L260" s="44"/>
      <c r="M260" s="227"/>
      <c r="N260" s="84"/>
      <c r="O260" s="84"/>
      <c r="P260" s="84"/>
      <c r="Q260" s="84"/>
      <c r="R260" s="84"/>
      <c r="S260" s="84"/>
      <c r="T260" s="85"/>
      <c r="AT260" s="18" t="s">
        <v>169</v>
      </c>
      <c r="AU260" s="18" t="s">
        <v>83</v>
      </c>
    </row>
    <row r="261" s="1" customFormat="1" ht="16.5" customHeight="1">
      <c r="B261" s="39"/>
      <c r="C261" s="212" t="s">
        <v>369</v>
      </c>
      <c r="D261" s="212" t="s">
        <v>163</v>
      </c>
      <c r="E261" s="213" t="s">
        <v>370</v>
      </c>
      <c r="F261" s="214" t="s">
        <v>371</v>
      </c>
      <c r="G261" s="215" t="s">
        <v>238</v>
      </c>
      <c r="H261" s="216">
        <v>0.72299999999999998</v>
      </c>
      <c r="I261" s="217"/>
      <c r="J261" s="218">
        <f>ROUND(I261*H261,2)</f>
        <v>0</v>
      </c>
      <c r="K261" s="214" t="s">
        <v>173</v>
      </c>
      <c r="L261" s="44"/>
      <c r="M261" s="219" t="s">
        <v>19</v>
      </c>
      <c r="N261" s="220" t="s">
        <v>44</v>
      </c>
      <c r="O261" s="84"/>
      <c r="P261" s="221">
        <f>O261*H261</f>
        <v>0</v>
      </c>
      <c r="Q261" s="221">
        <v>1.0601700000000001</v>
      </c>
      <c r="R261" s="221">
        <f>Q261*H261</f>
        <v>0.76650291000000004</v>
      </c>
      <c r="S261" s="221">
        <v>0</v>
      </c>
      <c r="T261" s="222">
        <f>S261*H261</f>
        <v>0</v>
      </c>
      <c r="AR261" s="223" t="s">
        <v>167</v>
      </c>
      <c r="AT261" s="223" t="s">
        <v>163</v>
      </c>
      <c r="AU261" s="223" t="s">
        <v>83</v>
      </c>
      <c r="AY261" s="18" t="s">
        <v>161</v>
      </c>
      <c r="BE261" s="224">
        <f>IF(N261="základní",J261,0)</f>
        <v>0</v>
      </c>
      <c r="BF261" s="224">
        <f>IF(N261="snížená",J261,0)</f>
        <v>0</v>
      </c>
      <c r="BG261" s="224">
        <f>IF(N261="zákl. přenesená",J261,0)</f>
        <v>0</v>
      </c>
      <c r="BH261" s="224">
        <f>IF(N261="sníž. přenesená",J261,0)</f>
        <v>0</v>
      </c>
      <c r="BI261" s="224">
        <f>IF(N261="nulová",J261,0)</f>
        <v>0</v>
      </c>
      <c r="BJ261" s="18" t="s">
        <v>81</v>
      </c>
      <c r="BK261" s="224">
        <f>ROUND(I261*H261,2)</f>
        <v>0</v>
      </c>
      <c r="BL261" s="18" t="s">
        <v>167</v>
      </c>
      <c r="BM261" s="223" t="s">
        <v>372</v>
      </c>
    </row>
    <row r="262" s="1" customFormat="1">
      <c r="B262" s="39"/>
      <c r="C262" s="40"/>
      <c r="D262" s="225" t="s">
        <v>169</v>
      </c>
      <c r="E262" s="40"/>
      <c r="F262" s="226" t="s">
        <v>373</v>
      </c>
      <c r="G262" s="40"/>
      <c r="H262" s="40"/>
      <c r="I262" s="136"/>
      <c r="J262" s="40"/>
      <c r="K262" s="40"/>
      <c r="L262" s="44"/>
      <c r="M262" s="227"/>
      <c r="N262" s="84"/>
      <c r="O262" s="84"/>
      <c r="P262" s="84"/>
      <c r="Q262" s="84"/>
      <c r="R262" s="84"/>
      <c r="S262" s="84"/>
      <c r="T262" s="85"/>
      <c r="AT262" s="18" t="s">
        <v>169</v>
      </c>
      <c r="AU262" s="18" t="s">
        <v>83</v>
      </c>
    </row>
    <row r="263" s="12" customFormat="1">
      <c r="B263" s="228"/>
      <c r="C263" s="229"/>
      <c r="D263" s="225" t="s">
        <v>176</v>
      </c>
      <c r="E263" s="230" t="s">
        <v>19</v>
      </c>
      <c r="F263" s="231" t="s">
        <v>374</v>
      </c>
      <c r="G263" s="229"/>
      <c r="H263" s="230" t="s">
        <v>19</v>
      </c>
      <c r="I263" s="232"/>
      <c r="J263" s="229"/>
      <c r="K263" s="229"/>
      <c r="L263" s="233"/>
      <c r="M263" s="234"/>
      <c r="N263" s="235"/>
      <c r="O263" s="235"/>
      <c r="P263" s="235"/>
      <c r="Q263" s="235"/>
      <c r="R263" s="235"/>
      <c r="S263" s="235"/>
      <c r="T263" s="236"/>
      <c r="AT263" s="237" t="s">
        <v>176</v>
      </c>
      <c r="AU263" s="237" t="s">
        <v>83</v>
      </c>
      <c r="AV263" s="12" t="s">
        <v>81</v>
      </c>
      <c r="AW263" s="12" t="s">
        <v>34</v>
      </c>
      <c r="AX263" s="12" t="s">
        <v>73</v>
      </c>
      <c r="AY263" s="237" t="s">
        <v>161</v>
      </c>
    </row>
    <row r="264" s="13" customFormat="1">
      <c r="B264" s="238"/>
      <c r="C264" s="239"/>
      <c r="D264" s="225" t="s">
        <v>176</v>
      </c>
      <c r="E264" s="240" t="s">
        <v>19</v>
      </c>
      <c r="F264" s="241" t="s">
        <v>375</v>
      </c>
      <c r="G264" s="239"/>
      <c r="H264" s="242">
        <v>0.059999999999999998</v>
      </c>
      <c r="I264" s="243"/>
      <c r="J264" s="239"/>
      <c r="K264" s="239"/>
      <c r="L264" s="244"/>
      <c r="M264" s="245"/>
      <c r="N264" s="246"/>
      <c r="O264" s="246"/>
      <c r="P264" s="246"/>
      <c r="Q264" s="246"/>
      <c r="R264" s="246"/>
      <c r="S264" s="246"/>
      <c r="T264" s="247"/>
      <c r="AT264" s="248" t="s">
        <v>176</v>
      </c>
      <c r="AU264" s="248" t="s">
        <v>83</v>
      </c>
      <c r="AV264" s="13" t="s">
        <v>83</v>
      </c>
      <c r="AW264" s="13" t="s">
        <v>34</v>
      </c>
      <c r="AX264" s="13" t="s">
        <v>73</v>
      </c>
      <c r="AY264" s="248" t="s">
        <v>161</v>
      </c>
    </row>
    <row r="265" s="12" customFormat="1">
      <c r="B265" s="228"/>
      <c r="C265" s="229"/>
      <c r="D265" s="225" t="s">
        <v>176</v>
      </c>
      <c r="E265" s="230" t="s">
        <v>19</v>
      </c>
      <c r="F265" s="231" t="s">
        <v>374</v>
      </c>
      <c r="G265" s="229"/>
      <c r="H265" s="230" t="s">
        <v>19</v>
      </c>
      <c r="I265" s="232"/>
      <c r="J265" s="229"/>
      <c r="K265" s="229"/>
      <c r="L265" s="233"/>
      <c r="M265" s="234"/>
      <c r="N265" s="235"/>
      <c r="O265" s="235"/>
      <c r="P265" s="235"/>
      <c r="Q265" s="235"/>
      <c r="R265" s="235"/>
      <c r="S265" s="235"/>
      <c r="T265" s="236"/>
      <c r="AT265" s="237" t="s">
        <v>176</v>
      </c>
      <c r="AU265" s="237" t="s">
        <v>83</v>
      </c>
      <c r="AV265" s="12" t="s">
        <v>81</v>
      </c>
      <c r="AW265" s="12" t="s">
        <v>34</v>
      </c>
      <c r="AX265" s="12" t="s">
        <v>73</v>
      </c>
      <c r="AY265" s="237" t="s">
        <v>161</v>
      </c>
    </row>
    <row r="266" s="13" customFormat="1">
      <c r="B266" s="238"/>
      <c r="C266" s="239"/>
      <c r="D266" s="225" t="s">
        <v>176</v>
      </c>
      <c r="E266" s="240" t="s">
        <v>19</v>
      </c>
      <c r="F266" s="241" t="s">
        <v>376</v>
      </c>
      <c r="G266" s="239"/>
      <c r="H266" s="242">
        <v>0.66300000000000003</v>
      </c>
      <c r="I266" s="243"/>
      <c r="J266" s="239"/>
      <c r="K266" s="239"/>
      <c r="L266" s="244"/>
      <c r="M266" s="245"/>
      <c r="N266" s="246"/>
      <c r="O266" s="246"/>
      <c r="P266" s="246"/>
      <c r="Q266" s="246"/>
      <c r="R266" s="246"/>
      <c r="S266" s="246"/>
      <c r="T266" s="247"/>
      <c r="AT266" s="248" t="s">
        <v>176</v>
      </c>
      <c r="AU266" s="248" t="s">
        <v>83</v>
      </c>
      <c r="AV266" s="13" t="s">
        <v>83</v>
      </c>
      <c r="AW266" s="13" t="s">
        <v>34</v>
      </c>
      <c r="AX266" s="13" t="s">
        <v>73</v>
      </c>
      <c r="AY266" s="248" t="s">
        <v>161</v>
      </c>
    </row>
    <row r="267" s="14" customFormat="1">
      <c r="B267" s="249"/>
      <c r="C267" s="250"/>
      <c r="D267" s="225" t="s">
        <v>176</v>
      </c>
      <c r="E267" s="251" t="s">
        <v>19</v>
      </c>
      <c r="F267" s="252" t="s">
        <v>201</v>
      </c>
      <c r="G267" s="250"/>
      <c r="H267" s="253">
        <v>0.72299999999999998</v>
      </c>
      <c r="I267" s="254"/>
      <c r="J267" s="250"/>
      <c r="K267" s="250"/>
      <c r="L267" s="255"/>
      <c r="M267" s="256"/>
      <c r="N267" s="257"/>
      <c r="O267" s="257"/>
      <c r="P267" s="257"/>
      <c r="Q267" s="257"/>
      <c r="R267" s="257"/>
      <c r="S267" s="257"/>
      <c r="T267" s="258"/>
      <c r="AT267" s="259" t="s">
        <v>176</v>
      </c>
      <c r="AU267" s="259" t="s">
        <v>83</v>
      </c>
      <c r="AV267" s="14" t="s">
        <v>167</v>
      </c>
      <c r="AW267" s="14" t="s">
        <v>34</v>
      </c>
      <c r="AX267" s="14" t="s">
        <v>81</v>
      </c>
      <c r="AY267" s="259" t="s">
        <v>161</v>
      </c>
    </row>
    <row r="268" s="1" customFormat="1" ht="16.5" customHeight="1">
      <c r="B268" s="39"/>
      <c r="C268" s="212" t="s">
        <v>377</v>
      </c>
      <c r="D268" s="212" t="s">
        <v>163</v>
      </c>
      <c r="E268" s="213" t="s">
        <v>378</v>
      </c>
      <c r="F268" s="214" t="s">
        <v>379</v>
      </c>
      <c r="G268" s="215" t="s">
        <v>274</v>
      </c>
      <c r="H268" s="216">
        <v>10</v>
      </c>
      <c r="I268" s="217"/>
      <c r="J268" s="218">
        <f>ROUND(I268*H268,2)</f>
        <v>0</v>
      </c>
      <c r="K268" s="214" t="s">
        <v>173</v>
      </c>
      <c r="L268" s="44"/>
      <c r="M268" s="219" t="s">
        <v>19</v>
      </c>
      <c r="N268" s="220" t="s">
        <v>44</v>
      </c>
      <c r="O268" s="84"/>
      <c r="P268" s="221">
        <f>O268*H268</f>
        <v>0</v>
      </c>
      <c r="Q268" s="221">
        <v>0.013509999999999999</v>
      </c>
      <c r="R268" s="221">
        <f>Q268*H268</f>
        <v>0.1351</v>
      </c>
      <c r="S268" s="221">
        <v>0</v>
      </c>
      <c r="T268" s="222">
        <f>S268*H268</f>
        <v>0</v>
      </c>
      <c r="AR268" s="223" t="s">
        <v>167</v>
      </c>
      <c r="AT268" s="223" t="s">
        <v>163</v>
      </c>
      <c r="AU268" s="223" t="s">
        <v>83</v>
      </c>
      <c r="AY268" s="18" t="s">
        <v>161</v>
      </c>
      <c r="BE268" s="224">
        <f>IF(N268="základní",J268,0)</f>
        <v>0</v>
      </c>
      <c r="BF268" s="224">
        <f>IF(N268="snížená",J268,0)</f>
        <v>0</v>
      </c>
      <c r="BG268" s="224">
        <f>IF(N268="zákl. přenesená",J268,0)</f>
        <v>0</v>
      </c>
      <c r="BH268" s="224">
        <f>IF(N268="sníž. přenesená",J268,0)</f>
        <v>0</v>
      </c>
      <c r="BI268" s="224">
        <f>IF(N268="nulová",J268,0)</f>
        <v>0</v>
      </c>
      <c r="BJ268" s="18" t="s">
        <v>81</v>
      </c>
      <c r="BK268" s="224">
        <f>ROUND(I268*H268,2)</f>
        <v>0</v>
      </c>
      <c r="BL268" s="18" t="s">
        <v>167</v>
      </c>
      <c r="BM268" s="223" t="s">
        <v>380</v>
      </c>
    </row>
    <row r="269" s="1" customFormat="1">
      <c r="B269" s="39"/>
      <c r="C269" s="40"/>
      <c r="D269" s="225" t="s">
        <v>169</v>
      </c>
      <c r="E269" s="40"/>
      <c r="F269" s="226" t="s">
        <v>381</v>
      </c>
      <c r="G269" s="40"/>
      <c r="H269" s="40"/>
      <c r="I269" s="136"/>
      <c r="J269" s="40"/>
      <c r="K269" s="40"/>
      <c r="L269" s="44"/>
      <c r="M269" s="227"/>
      <c r="N269" s="84"/>
      <c r="O269" s="84"/>
      <c r="P269" s="84"/>
      <c r="Q269" s="84"/>
      <c r="R269" s="84"/>
      <c r="S269" s="84"/>
      <c r="T269" s="85"/>
      <c r="AT269" s="18" t="s">
        <v>169</v>
      </c>
      <c r="AU269" s="18" t="s">
        <v>83</v>
      </c>
    </row>
    <row r="270" s="1" customFormat="1" ht="16.5" customHeight="1">
      <c r="B270" s="39"/>
      <c r="C270" s="212" t="s">
        <v>382</v>
      </c>
      <c r="D270" s="212" t="s">
        <v>163</v>
      </c>
      <c r="E270" s="213" t="s">
        <v>383</v>
      </c>
      <c r="F270" s="214" t="s">
        <v>384</v>
      </c>
      <c r="G270" s="215" t="s">
        <v>172</v>
      </c>
      <c r="H270" s="216">
        <v>0.5</v>
      </c>
      <c r="I270" s="217"/>
      <c r="J270" s="218">
        <f>ROUND(I270*H270,2)</f>
        <v>0</v>
      </c>
      <c r="K270" s="214" t="s">
        <v>173</v>
      </c>
      <c r="L270" s="44"/>
      <c r="M270" s="219" t="s">
        <v>19</v>
      </c>
      <c r="N270" s="220" t="s">
        <v>44</v>
      </c>
      <c r="O270" s="84"/>
      <c r="P270" s="221">
        <f>O270*H270</f>
        <v>0</v>
      </c>
      <c r="Q270" s="221">
        <v>2.45329</v>
      </c>
      <c r="R270" s="221">
        <f>Q270*H270</f>
        <v>1.226645</v>
      </c>
      <c r="S270" s="221">
        <v>0</v>
      </c>
      <c r="T270" s="222">
        <f>S270*H270</f>
        <v>0</v>
      </c>
      <c r="AR270" s="223" t="s">
        <v>167</v>
      </c>
      <c r="AT270" s="223" t="s">
        <v>163</v>
      </c>
      <c r="AU270" s="223" t="s">
        <v>83</v>
      </c>
      <c r="AY270" s="18" t="s">
        <v>161</v>
      </c>
      <c r="BE270" s="224">
        <f>IF(N270="základní",J270,0)</f>
        <v>0</v>
      </c>
      <c r="BF270" s="224">
        <f>IF(N270="snížená",J270,0)</f>
        <v>0</v>
      </c>
      <c r="BG270" s="224">
        <f>IF(N270="zákl. přenesená",J270,0)</f>
        <v>0</v>
      </c>
      <c r="BH270" s="224">
        <f>IF(N270="sníž. přenesená",J270,0)</f>
        <v>0</v>
      </c>
      <c r="BI270" s="224">
        <f>IF(N270="nulová",J270,0)</f>
        <v>0</v>
      </c>
      <c r="BJ270" s="18" t="s">
        <v>81</v>
      </c>
      <c r="BK270" s="224">
        <f>ROUND(I270*H270,2)</f>
        <v>0</v>
      </c>
      <c r="BL270" s="18" t="s">
        <v>167</v>
      </c>
      <c r="BM270" s="223" t="s">
        <v>385</v>
      </c>
    </row>
    <row r="271" s="1" customFormat="1">
      <c r="B271" s="39"/>
      <c r="C271" s="40"/>
      <c r="D271" s="225" t="s">
        <v>169</v>
      </c>
      <c r="E271" s="40"/>
      <c r="F271" s="226" t="s">
        <v>386</v>
      </c>
      <c r="G271" s="40"/>
      <c r="H271" s="40"/>
      <c r="I271" s="136"/>
      <c r="J271" s="40"/>
      <c r="K271" s="40"/>
      <c r="L271" s="44"/>
      <c r="M271" s="227"/>
      <c r="N271" s="84"/>
      <c r="O271" s="84"/>
      <c r="P271" s="84"/>
      <c r="Q271" s="84"/>
      <c r="R271" s="84"/>
      <c r="S271" s="84"/>
      <c r="T271" s="85"/>
      <c r="AT271" s="18" t="s">
        <v>169</v>
      </c>
      <c r="AU271" s="18" t="s">
        <v>83</v>
      </c>
    </row>
    <row r="272" s="13" customFormat="1">
      <c r="B272" s="238"/>
      <c r="C272" s="239"/>
      <c r="D272" s="225" t="s">
        <v>176</v>
      </c>
      <c r="E272" s="240" t="s">
        <v>19</v>
      </c>
      <c r="F272" s="241" t="s">
        <v>387</v>
      </c>
      <c r="G272" s="239"/>
      <c r="H272" s="242">
        <v>0.5</v>
      </c>
      <c r="I272" s="243"/>
      <c r="J272" s="239"/>
      <c r="K272" s="239"/>
      <c r="L272" s="244"/>
      <c r="M272" s="245"/>
      <c r="N272" s="246"/>
      <c r="O272" s="246"/>
      <c r="P272" s="246"/>
      <c r="Q272" s="246"/>
      <c r="R272" s="246"/>
      <c r="S272" s="246"/>
      <c r="T272" s="247"/>
      <c r="AT272" s="248" t="s">
        <v>176</v>
      </c>
      <c r="AU272" s="248" t="s">
        <v>83</v>
      </c>
      <c r="AV272" s="13" t="s">
        <v>83</v>
      </c>
      <c r="AW272" s="13" t="s">
        <v>34</v>
      </c>
      <c r="AX272" s="13" t="s">
        <v>81</v>
      </c>
      <c r="AY272" s="248" t="s">
        <v>161</v>
      </c>
    </row>
    <row r="273" s="11" customFormat="1" ht="22.8" customHeight="1">
      <c r="B273" s="196"/>
      <c r="C273" s="197"/>
      <c r="D273" s="198" t="s">
        <v>72</v>
      </c>
      <c r="E273" s="210" t="s">
        <v>179</v>
      </c>
      <c r="F273" s="210" t="s">
        <v>388</v>
      </c>
      <c r="G273" s="197"/>
      <c r="H273" s="197"/>
      <c r="I273" s="200"/>
      <c r="J273" s="211">
        <f>BK273</f>
        <v>0</v>
      </c>
      <c r="K273" s="197"/>
      <c r="L273" s="202"/>
      <c r="M273" s="203"/>
      <c r="N273" s="204"/>
      <c r="O273" s="204"/>
      <c r="P273" s="205">
        <f>SUM(P274:P445)</f>
        <v>0</v>
      </c>
      <c r="Q273" s="204"/>
      <c r="R273" s="205">
        <f>SUM(R274:R445)</f>
        <v>167.95442113999994</v>
      </c>
      <c r="S273" s="204"/>
      <c r="T273" s="206">
        <f>SUM(T274:T445)</f>
        <v>0</v>
      </c>
      <c r="AR273" s="207" t="s">
        <v>81</v>
      </c>
      <c r="AT273" s="208" t="s">
        <v>72</v>
      </c>
      <c r="AU273" s="208" t="s">
        <v>81</v>
      </c>
      <c r="AY273" s="207" t="s">
        <v>161</v>
      </c>
      <c r="BK273" s="209">
        <f>SUM(BK274:BK445)</f>
        <v>0</v>
      </c>
    </row>
    <row r="274" s="1" customFormat="1" ht="24" customHeight="1">
      <c r="B274" s="39"/>
      <c r="C274" s="212" t="s">
        <v>389</v>
      </c>
      <c r="D274" s="212" t="s">
        <v>163</v>
      </c>
      <c r="E274" s="213" t="s">
        <v>390</v>
      </c>
      <c r="F274" s="214" t="s">
        <v>391</v>
      </c>
      <c r="G274" s="215" t="s">
        <v>210</v>
      </c>
      <c r="H274" s="216">
        <v>160.66300000000001</v>
      </c>
      <c r="I274" s="217"/>
      <c r="J274" s="218">
        <f>ROUND(I274*H274,2)</f>
        <v>0</v>
      </c>
      <c r="K274" s="214" t="s">
        <v>173</v>
      </c>
      <c r="L274" s="44"/>
      <c r="M274" s="219" t="s">
        <v>19</v>
      </c>
      <c r="N274" s="220" t="s">
        <v>44</v>
      </c>
      <c r="O274" s="84"/>
      <c r="P274" s="221">
        <f>O274*H274</f>
        <v>0</v>
      </c>
      <c r="Q274" s="221">
        <v>0.30962000000000001</v>
      </c>
      <c r="R274" s="221">
        <f>Q274*H274</f>
        <v>49.744478060000006</v>
      </c>
      <c r="S274" s="221">
        <v>0</v>
      </c>
      <c r="T274" s="222">
        <f>S274*H274</f>
        <v>0</v>
      </c>
      <c r="AR274" s="223" t="s">
        <v>167</v>
      </c>
      <c r="AT274" s="223" t="s">
        <v>163</v>
      </c>
      <c r="AU274" s="223" t="s">
        <v>83</v>
      </c>
      <c r="AY274" s="18" t="s">
        <v>161</v>
      </c>
      <c r="BE274" s="224">
        <f>IF(N274="základní",J274,0)</f>
        <v>0</v>
      </c>
      <c r="BF274" s="224">
        <f>IF(N274="snížená",J274,0)</f>
        <v>0</v>
      </c>
      <c r="BG274" s="224">
        <f>IF(N274="zákl. přenesená",J274,0)</f>
        <v>0</v>
      </c>
      <c r="BH274" s="224">
        <f>IF(N274="sníž. přenesená",J274,0)</f>
        <v>0</v>
      </c>
      <c r="BI274" s="224">
        <f>IF(N274="nulová",J274,0)</f>
        <v>0</v>
      </c>
      <c r="BJ274" s="18" t="s">
        <v>81</v>
      </c>
      <c r="BK274" s="224">
        <f>ROUND(I274*H274,2)</f>
        <v>0</v>
      </c>
      <c r="BL274" s="18" t="s">
        <v>167</v>
      </c>
      <c r="BM274" s="223" t="s">
        <v>392</v>
      </c>
    </row>
    <row r="275" s="1" customFormat="1">
      <c r="B275" s="39"/>
      <c r="C275" s="40"/>
      <c r="D275" s="225" t="s">
        <v>169</v>
      </c>
      <c r="E275" s="40"/>
      <c r="F275" s="226" t="s">
        <v>393</v>
      </c>
      <c r="G275" s="40"/>
      <c r="H275" s="40"/>
      <c r="I275" s="136"/>
      <c r="J275" s="40"/>
      <c r="K275" s="40"/>
      <c r="L275" s="44"/>
      <c r="M275" s="227"/>
      <c r="N275" s="84"/>
      <c r="O275" s="84"/>
      <c r="P275" s="84"/>
      <c r="Q275" s="84"/>
      <c r="R275" s="84"/>
      <c r="S275" s="84"/>
      <c r="T275" s="85"/>
      <c r="AT275" s="18" t="s">
        <v>169</v>
      </c>
      <c r="AU275" s="18" t="s">
        <v>83</v>
      </c>
    </row>
    <row r="276" s="12" customFormat="1">
      <c r="B276" s="228"/>
      <c r="C276" s="229"/>
      <c r="D276" s="225" t="s">
        <v>176</v>
      </c>
      <c r="E276" s="230" t="s">
        <v>19</v>
      </c>
      <c r="F276" s="231" t="s">
        <v>177</v>
      </c>
      <c r="G276" s="229"/>
      <c r="H276" s="230" t="s">
        <v>19</v>
      </c>
      <c r="I276" s="232"/>
      <c r="J276" s="229"/>
      <c r="K276" s="229"/>
      <c r="L276" s="233"/>
      <c r="M276" s="234"/>
      <c r="N276" s="235"/>
      <c r="O276" s="235"/>
      <c r="P276" s="235"/>
      <c r="Q276" s="235"/>
      <c r="R276" s="235"/>
      <c r="S276" s="235"/>
      <c r="T276" s="236"/>
      <c r="AT276" s="237" t="s">
        <v>176</v>
      </c>
      <c r="AU276" s="237" t="s">
        <v>83</v>
      </c>
      <c r="AV276" s="12" t="s">
        <v>81</v>
      </c>
      <c r="AW276" s="12" t="s">
        <v>34</v>
      </c>
      <c r="AX276" s="12" t="s">
        <v>73</v>
      </c>
      <c r="AY276" s="237" t="s">
        <v>161</v>
      </c>
    </row>
    <row r="277" s="12" customFormat="1">
      <c r="B277" s="228"/>
      <c r="C277" s="229"/>
      <c r="D277" s="225" t="s">
        <v>176</v>
      </c>
      <c r="E277" s="230" t="s">
        <v>19</v>
      </c>
      <c r="F277" s="231" t="s">
        <v>394</v>
      </c>
      <c r="G277" s="229"/>
      <c r="H277" s="230" t="s">
        <v>19</v>
      </c>
      <c r="I277" s="232"/>
      <c r="J277" s="229"/>
      <c r="K277" s="229"/>
      <c r="L277" s="233"/>
      <c r="M277" s="234"/>
      <c r="N277" s="235"/>
      <c r="O277" s="235"/>
      <c r="P277" s="235"/>
      <c r="Q277" s="235"/>
      <c r="R277" s="235"/>
      <c r="S277" s="235"/>
      <c r="T277" s="236"/>
      <c r="AT277" s="237" t="s">
        <v>176</v>
      </c>
      <c r="AU277" s="237" t="s">
        <v>83</v>
      </c>
      <c r="AV277" s="12" t="s">
        <v>81</v>
      </c>
      <c r="AW277" s="12" t="s">
        <v>34</v>
      </c>
      <c r="AX277" s="12" t="s">
        <v>73</v>
      </c>
      <c r="AY277" s="237" t="s">
        <v>161</v>
      </c>
    </row>
    <row r="278" s="13" customFormat="1">
      <c r="B278" s="238"/>
      <c r="C278" s="239"/>
      <c r="D278" s="225" t="s">
        <v>176</v>
      </c>
      <c r="E278" s="240" t="s">
        <v>19</v>
      </c>
      <c r="F278" s="241" t="s">
        <v>395</v>
      </c>
      <c r="G278" s="239"/>
      <c r="H278" s="242">
        <v>112.83799999999999</v>
      </c>
      <c r="I278" s="243"/>
      <c r="J278" s="239"/>
      <c r="K278" s="239"/>
      <c r="L278" s="244"/>
      <c r="M278" s="245"/>
      <c r="N278" s="246"/>
      <c r="O278" s="246"/>
      <c r="P278" s="246"/>
      <c r="Q278" s="246"/>
      <c r="R278" s="246"/>
      <c r="S278" s="246"/>
      <c r="T278" s="247"/>
      <c r="AT278" s="248" t="s">
        <v>176</v>
      </c>
      <c r="AU278" s="248" t="s">
        <v>83</v>
      </c>
      <c r="AV278" s="13" t="s">
        <v>83</v>
      </c>
      <c r="AW278" s="13" t="s">
        <v>34</v>
      </c>
      <c r="AX278" s="13" t="s">
        <v>73</v>
      </c>
      <c r="AY278" s="248" t="s">
        <v>161</v>
      </c>
    </row>
    <row r="279" s="13" customFormat="1">
      <c r="B279" s="238"/>
      <c r="C279" s="239"/>
      <c r="D279" s="225" t="s">
        <v>176</v>
      </c>
      <c r="E279" s="240" t="s">
        <v>19</v>
      </c>
      <c r="F279" s="241" t="s">
        <v>396</v>
      </c>
      <c r="G279" s="239"/>
      <c r="H279" s="242">
        <v>-13.038</v>
      </c>
      <c r="I279" s="243"/>
      <c r="J279" s="239"/>
      <c r="K279" s="239"/>
      <c r="L279" s="244"/>
      <c r="M279" s="245"/>
      <c r="N279" s="246"/>
      <c r="O279" s="246"/>
      <c r="P279" s="246"/>
      <c r="Q279" s="246"/>
      <c r="R279" s="246"/>
      <c r="S279" s="246"/>
      <c r="T279" s="247"/>
      <c r="AT279" s="248" t="s">
        <v>176</v>
      </c>
      <c r="AU279" s="248" t="s">
        <v>83</v>
      </c>
      <c r="AV279" s="13" t="s">
        <v>83</v>
      </c>
      <c r="AW279" s="13" t="s">
        <v>34</v>
      </c>
      <c r="AX279" s="13" t="s">
        <v>73</v>
      </c>
      <c r="AY279" s="248" t="s">
        <v>161</v>
      </c>
    </row>
    <row r="280" s="13" customFormat="1">
      <c r="B280" s="238"/>
      <c r="C280" s="239"/>
      <c r="D280" s="225" t="s">
        <v>176</v>
      </c>
      <c r="E280" s="240" t="s">
        <v>19</v>
      </c>
      <c r="F280" s="241" t="s">
        <v>397</v>
      </c>
      <c r="G280" s="239"/>
      <c r="H280" s="242">
        <v>-19.052</v>
      </c>
      <c r="I280" s="243"/>
      <c r="J280" s="239"/>
      <c r="K280" s="239"/>
      <c r="L280" s="244"/>
      <c r="M280" s="245"/>
      <c r="N280" s="246"/>
      <c r="O280" s="246"/>
      <c r="P280" s="246"/>
      <c r="Q280" s="246"/>
      <c r="R280" s="246"/>
      <c r="S280" s="246"/>
      <c r="T280" s="247"/>
      <c r="AT280" s="248" t="s">
        <v>176</v>
      </c>
      <c r="AU280" s="248" t="s">
        <v>83</v>
      </c>
      <c r="AV280" s="13" t="s">
        <v>83</v>
      </c>
      <c r="AW280" s="13" t="s">
        <v>34</v>
      </c>
      <c r="AX280" s="13" t="s">
        <v>73</v>
      </c>
      <c r="AY280" s="248" t="s">
        <v>161</v>
      </c>
    </row>
    <row r="281" s="12" customFormat="1">
      <c r="B281" s="228"/>
      <c r="C281" s="229"/>
      <c r="D281" s="225" t="s">
        <v>176</v>
      </c>
      <c r="E281" s="230" t="s">
        <v>19</v>
      </c>
      <c r="F281" s="231" t="s">
        <v>398</v>
      </c>
      <c r="G281" s="229"/>
      <c r="H281" s="230" t="s">
        <v>19</v>
      </c>
      <c r="I281" s="232"/>
      <c r="J281" s="229"/>
      <c r="K281" s="229"/>
      <c r="L281" s="233"/>
      <c r="M281" s="234"/>
      <c r="N281" s="235"/>
      <c r="O281" s="235"/>
      <c r="P281" s="235"/>
      <c r="Q281" s="235"/>
      <c r="R281" s="235"/>
      <c r="S281" s="235"/>
      <c r="T281" s="236"/>
      <c r="AT281" s="237" t="s">
        <v>176</v>
      </c>
      <c r="AU281" s="237" t="s">
        <v>83</v>
      </c>
      <c r="AV281" s="12" t="s">
        <v>81</v>
      </c>
      <c r="AW281" s="12" t="s">
        <v>34</v>
      </c>
      <c r="AX281" s="12" t="s">
        <v>73</v>
      </c>
      <c r="AY281" s="237" t="s">
        <v>161</v>
      </c>
    </row>
    <row r="282" s="13" customFormat="1">
      <c r="B282" s="238"/>
      <c r="C282" s="239"/>
      <c r="D282" s="225" t="s">
        <v>176</v>
      </c>
      <c r="E282" s="240" t="s">
        <v>19</v>
      </c>
      <c r="F282" s="241" t="s">
        <v>399</v>
      </c>
      <c r="G282" s="239"/>
      <c r="H282" s="242">
        <v>96.189999999999998</v>
      </c>
      <c r="I282" s="243"/>
      <c r="J282" s="239"/>
      <c r="K282" s="239"/>
      <c r="L282" s="244"/>
      <c r="M282" s="245"/>
      <c r="N282" s="246"/>
      <c r="O282" s="246"/>
      <c r="P282" s="246"/>
      <c r="Q282" s="246"/>
      <c r="R282" s="246"/>
      <c r="S282" s="246"/>
      <c r="T282" s="247"/>
      <c r="AT282" s="248" t="s">
        <v>176</v>
      </c>
      <c r="AU282" s="248" t="s">
        <v>83</v>
      </c>
      <c r="AV282" s="13" t="s">
        <v>83</v>
      </c>
      <c r="AW282" s="13" t="s">
        <v>34</v>
      </c>
      <c r="AX282" s="13" t="s">
        <v>73</v>
      </c>
      <c r="AY282" s="248" t="s">
        <v>161</v>
      </c>
    </row>
    <row r="283" s="13" customFormat="1">
      <c r="B283" s="238"/>
      <c r="C283" s="239"/>
      <c r="D283" s="225" t="s">
        <v>176</v>
      </c>
      <c r="E283" s="240" t="s">
        <v>19</v>
      </c>
      <c r="F283" s="241" t="s">
        <v>400</v>
      </c>
      <c r="G283" s="239"/>
      <c r="H283" s="242">
        <v>-16.274999999999999</v>
      </c>
      <c r="I283" s="243"/>
      <c r="J283" s="239"/>
      <c r="K283" s="239"/>
      <c r="L283" s="244"/>
      <c r="M283" s="245"/>
      <c r="N283" s="246"/>
      <c r="O283" s="246"/>
      <c r="P283" s="246"/>
      <c r="Q283" s="246"/>
      <c r="R283" s="246"/>
      <c r="S283" s="246"/>
      <c r="T283" s="247"/>
      <c r="AT283" s="248" t="s">
        <v>176</v>
      </c>
      <c r="AU283" s="248" t="s">
        <v>83</v>
      </c>
      <c r="AV283" s="13" t="s">
        <v>83</v>
      </c>
      <c r="AW283" s="13" t="s">
        <v>34</v>
      </c>
      <c r="AX283" s="13" t="s">
        <v>73</v>
      </c>
      <c r="AY283" s="248" t="s">
        <v>161</v>
      </c>
    </row>
    <row r="284" s="14" customFormat="1">
      <c r="B284" s="249"/>
      <c r="C284" s="250"/>
      <c r="D284" s="225" t="s">
        <v>176</v>
      </c>
      <c r="E284" s="251" t="s">
        <v>19</v>
      </c>
      <c r="F284" s="252" t="s">
        <v>201</v>
      </c>
      <c r="G284" s="250"/>
      <c r="H284" s="253">
        <v>160.66300000000001</v>
      </c>
      <c r="I284" s="254"/>
      <c r="J284" s="250"/>
      <c r="K284" s="250"/>
      <c r="L284" s="255"/>
      <c r="M284" s="256"/>
      <c r="N284" s="257"/>
      <c r="O284" s="257"/>
      <c r="P284" s="257"/>
      <c r="Q284" s="257"/>
      <c r="R284" s="257"/>
      <c r="S284" s="257"/>
      <c r="T284" s="258"/>
      <c r="AT284" s="259" t="s">
        <v>176</v>
      </c>
      <c r="AU284" s="259" t="s">
        <v>83</v>
      </c>
      <c r="AV284" s="14" t="s">
        <v>167</v>
      </c>
      <c r="AW284" s="14" t="s">
        <v>34</v>
      </c>
      <c r="AX284" s="14" t="s">
        <v>81</v>
      </c>
      <c r="AY284" s="259" t="s">
        <v>161</v>
      </c>
    </row>
    <row r="285" s="1" customFormat="1" ht="16.5" customHeight="1">
      <c r="B285" s="39"/>
      <c r="C285" s="212" t="s">
        <v>401</v>
      </c>
      <c r="D285" s="212" t="s">
        <v>163</v>
      </c>
      <c r="E285" s="213" t="s">
        <v>402</v>
      </c>
      <c r="F285" s="214" t="s">
        <v>403</v>
      </c>
      <c r="G285" s="215" t="s">
        <v>210</v>
      </c>
      <c r="H285" s="216">
        <v>117.947</v>
      </c>
      <c r="I285" s="217"/>
      <c r="J285" s="218">
        <f>ROUND(I285*H285,2)</f>
        <v>0</v>
      </c>
      <c r="K285" s="214" t="s">
        <v>173</v>
      </c>
      <c r="L285" s="44"/>
      <c r="M285" s="219" t="s">
        <v>19</v>
      </c>
      <c r="N285" s="220" t="s">
        <v>44</v>
      </c>
      <c r="O285" s="84"/>
      <c r="P285" s="221">
        <f>O285*H285</f>
        <v>0</v>
      </c>
      <c r="Q285" s="221">
        <v>0.22158</v>
      </c>
      <c r="R285" s="221">
        <f>Q285*H285</f>
        <v>26.134696260000002</v>
      </c>
      <c r="S285" s="221">
        <v>0</v>
      </c>
      <c r="T285" s="222">
        <f>S285*H285</f>
        <v>0</v>
      </c>
      <c r="AR285" s="223" t="s">
        <v>167</v>
      </c>
      <c r="AT285" s="223" t="s">
        <v>163</v>
      </c>
      <c r="AU285" s="223" t="s">
        <v>83</v>
      </c>
      <c r="AY285" s="18" t="s">
        <v>161</v>
      </c>
      <c r="BE285" s="224">
        <f>IF(N285="základní",J285,0)</f>
        <v>0</v>
      </c>
      <c r="BF285" s="224">
        <f>IF(N285="snížená",J285,0)</f>
        <v>0</v>
      </c>
      <c r="BG285" s="224">
        <f>IF(N285="zákl. přenesená",J285,0)</f>
        <v>0</v>
      </c>
      <c r="BH285" s="224">
        <f>IF(N285="sníž. přenesená",J285,0)</f>
        <v>0</v>
      </c>
      <c r="BI285" s="224">
        <f>IF(N285="nulová",J285,0)</f>
        <v>0</v>
      </c>
      <c r="BJ285" s="18" t="s">
        <v>81</v>
      </c>
      <c r="BK285" s="224">
        <f>ROUND(I285*H285,2)</f>
        <v>0</v>
      </c>
      <c r="BL285" s="18" t="s">
        <v>167</v>
      </c>
      <c r="BM285" s="223" t="s">
        <v>404</v>
      </c>
    </row>
    <row r="286" s="1" customFormat="1">
      <c r="B286" s="39"/>
      <c r="C286" s="40"/>
      <c r="D286" s="225" t="s">
        <v>169</v>
      </c>
      <c r="E286" s="40"/>
      <c r="F286" s="226" t="s">
        <v>405</v>
      </c>
      <c r="G286" s="40"/>
      <c r="H286" s="40"/>
      <c r="I286" s="136"/>
      <c r="J286" s="40"/>
      <c r="K286" s="40"/>
      <c r="L286" s="44"/>
      <c r="M286" s="227"/>
      <c r="N286" s="84"/>
      <c r="O286" s="84"/>
      <c r="P286" s="84"/>
      <c r="Q286" s="84"/>
      <c r="R286" s="84"/>
      <c r="S286" s="84"/>
      <c r="T286" s="85"/>
      <c r="AT286" s="18" t="s">
        <v>169</v>
      </c>
      <c r="AU286" s="18" t="s">
        <v>83</v>
      </c>
    </row>
    <row r="287" s="12" customFormat="1">
      <c r="B287" s="228"/>
      <c r="C287" s="229"/>
      <c r="D287" s="225" t="s">
        <v>176</v>
      </c>
      <c r="E287" s="230" t="s">
        <v>19</v>
      </c>
      <c r="F287" s="231" t="s">
        <v>177</v>
      </c>
      <c r="G287" s="229"/>
      <c r="H287" s="230" t="s">
        <v>19</v>
      </c>
      <c r="I287" s="232"/>
      <c r="J287" s="229"/>
      <c r="K287" s="229"/>
      <c r="L287" s="233"/>
      <c r="M287" s="234"/>
      <c r="N287" s="235"/>
      <c r="O287" s="235"/>
      <c r="P287" s="235"/>
      <c r="Q287" s="235"/>
      <c r="R287" s="235"/>
      <c r="S287" s="235"/>
      <c r="T287" s="236"/>
      <c r="AT287" s="237" t="s">
        <v>176</v>
      </c>
      <c r="AU287" s="237" t="s">
        <v>83</v>
      </c>
      <c r="AV287" s="12" t="s">
        <v>81</v>
      </c>
      <c r="AW287" s="12" t="s">
        <v>34</v>
      </c>
      <c r="AX287" s="12" t="s">
        <v>73</v>
      </c>
      <c r="AY287" s="237" t="s">
        <v>161</v>
      </c>
    </row>
    <row r="288" s="12" customFormat="1">
      <c r="B288" s="228"/>
      <c r="C288" s="229"/>
      <c r="D288" s="225" t="s">
        <v>176</v>
      </c>
      <c r="E288" s="230" t="s">
        <v>19</v>
      </c>
      <c r="F288" s="231" t="s">
        <v>394</v>
      </c>
      <c r="G288" s="229"/>
      <c r="H288" s="230" t="s">
        <v>19</v>
      </c>
      <c r="I288" s="232"/>
      <c r="J288" s="229"/>
      <c r="K288" s="229"/>
      <c r="L288" s="233"/>
      <c r="M288" s="234"/>
      <c r="N288" s="235"/>
      <c r="O288" s="235"/>
      <c r="P288" s="235"/>
      <c r="Q288" s="235"/>
      <c r="R288" s="235"/>
      <c r="S288" s="235"/>
      <c r="T288" s="236"/>
      <c r="AT288" s="237" t="s">
        <v>176</v>
      </c>
      <c r="AU288" s="237" t="s">
        <v>83</v>
      </c>
      <c r="AV288" s="12" t="s">
        <v>81</v>
      </c>
      <c r="AW288" s="12" t="s">
        <v>34</v>
      </c>
      <c r="AX288" s="12" t="s">
        <v>73</v>
      </c>
      <c r="AY288" s="237" t="s">
        <v>161</v>
      </c>
    </row>
    <row r="289" s="13" customFormat="1">
      <c r="B289" s="238"/>
      <c r="C289" s="239"/>
      <c r="D289" s="225" t="s">
        <v>176</v>
      </c>
      <c r="E289" s="240" t="s">
        <v>19</v>
      </c>
      <c r="F289" s="241" t="s">
        <v>406</v>
      </c>
      <c r="G289" s="239"/>
      <c r="H289" s="242">
        <v>40.186999999999998</v>
      </c>
      <c r="I289" s="243"/>
      <c r="J289" s="239"/>
      <c r="K289" s="239"/>
      <c r="L289" s="244"/>
      <c r="M289" s="245"/>
      <c r="N289" s="246"/>
      <c r="O289" s="246"/>
      <c r="P289" s="246"/>
      <c r="Q289" s="246"/>
      <c r="R289" s="246"/>
      <c r="S289" s="246"/>
      <c r="T289" s="247"/>
      <c r="AT289" s="248" t="s">
        <v>176</v>
      </c>
      <c r="AU289" s="248" t="s">
        <v>83</v>
      </c>
      <c r="AV289" s="13" t="s">
        <v>83</v>
      </c>
      <c r="AW289" s="13" t="s">
        <v>34</v>
      </c>
      <c r="AX289" s="13" t="s">
        <v>73</v>
      </c>
      <c r="AY289" s="248" t="s">
        <v>161</v>
      </c>
    </row>
    <row r="290" s="13" customFormat="1">
      <c r="B290" s="238"/>
      <c r="C290" s="239"/>
      <c r="D290" s="225" t="s">
        <v>176</v>
      </c>
      <c r="E290" s="240" t="s">
        <v>19</v>
      </c>
      <c r="F290" s="241" t="s">
        <v>407</v>
      </c>
      <c r="G290" s="239"/>
      <c r="H290" s="242">
        <v>-2.9430000000000001</v>
      </c>
      <c r="I290" s="243"/>
      <c r="J290" s="239"/>
      <c r="K290" s="239"/>
      <c r="L290" s="244"/>
      <c r="M290" s="245"/>
      <c r="N290" s="246"/>
      <c r="O290" s="246"/>
      <c r="P290" s="246"/>
      <c r="Q290" s="246"/>
      <c r="R290" s="246"/>
      <c r="S290" s="246"/>
      <c r="T290" s="247"/>
      <c r="AT290" s="248" t="s">
        <v>176</v>
      </c>
      <c r="AU290" s="248" t="s">
        <v>83</v>
      </c>
      <c r="AV290" s="13" t="s">
        <v>83</v>
      </c>
      <c r="AW290" s="13" t="s">
        <v>34</v>
      </c>
      <c r="AX290" s="13" t="s">
        <v>73</v>
      </c>
      <c r="AY290" s="248" t="s">
        <v>161</v>
      </c>
    </row>
    <row r="291" s="12" customFormat="1">
      <c r="B291" s="228"/>
      <c r="C291" s="229"/>
      <c r="D291" s="225" t="s">
        <v>176</v>
      </c>
      <c r="E291" s="230" t="s">
        <v>19</v>
      </c>
      <c r="F291" s="231" t="s">
        <v>398</v>
      </c>
      <c r="G291" s="229"/>
      <c r="H291" s="230" t="s">
        <v>19</v>
      </c>
      <c r="I291" s="232"/>
      <c r="J291" s="229"/>
      <c r="K291" s="229"/>
      <c r="L291" s="233"/>
      <c r="M291" s="234"/>
      <c r="N291" s="235"/>
      <c r="O291" s="235"/>
      <c r="P291" s="235"/>
      <c r="Q291" s="235"/>
      <c r="R291" s="235"/>
      <c r="S291" s="235"/>
      <c r="T291" s="236"/>
      <c r="AT291" s="237" t="s">
        <v>176</v>
      </c>
      <c r="AU291" s="237" t="s">
        <v>83</v>
      </c>
      <c r="AV291" s="12" t="s">
        <v>81</v>
      </c>
      <c r="AW291" s="12" t="s">
        <v>34</v>
      </c>
      <c r="AX291" s="12" t="s">
        <v>73</v>
      </c>
      <c r="AY291" s="237" t="s">
        <v>161</v>
      </c>
    </row>
    <row r="292" s="13" customFormat="1">
      <c r="B292" s="238"/>
      <c r="C292" s="239"/>
      <c r="D292" s="225" t="s">
        <v>176</v>
      </c>
      <c r="E292" s="240" t="s">
        <v>19</v>
      </c>
      <c r="F292" s="241" t="s">
        <v>408</v>
      </c>
      <c r="G292" s="239"/>
      <c r="H292" s="242">
        <v>27.082000000000001</v>
      </c>
      <c r="I292" s="243"/>
      <c r="J292" s="239"/>
      <c r="K292" s="239"/>
      <c r="L292" s="244"/>
      <c r="M292" s="245"/>
      <c r="N292" s="246"/>
      <c r="O292" s="246"/>
      <c r="P292" s="246"/>
      <c r="Q292" s="246"/>
      <c r="R292" s="246"/>
      <c r="S292" s="246"/>
      <c r="T292" s="247"/>
      <c r="AT292" s="248" t="s">
        <v>176</v>
      </c>
      <c r="AU292" s="248" t="s">
        <v>83</v>
      </c>
      <c r="AV292" s="13" t="s">
        <v>83</v>
      </c>
      <c r="AW292" s="13" t="s">
        <v>34</v>
      </c>
      <c r="AX292" s="13" t="s">
        <v>73</v>
      </c>
      <c r="AY292" s="248" t="s">
        <v>161</v>
      </c>
    </row>
    <row r="293" s="13" customFormat="1">
      <c r="B293" s="238"/>
      <c r="C293" s="239"/>
      <c r="D293" s="225" t="s">
        <v>176</v>
      </c>
      <c r="E293" s="240" t="s">
        <v>19</v>
      </c>
      <c r="F293" s="241" t="s">
        <v>409</v>
      </c>
      <c r="G293" s="239"/>
      <c r="H293" s="242">
        <v>-1.379</v>
      </c>
      <c r="I293" s="243"/>
      <c r="J293" s="239"/>
      <c r="K293" s="239"/>
      <c r="L293" s="244"/>
      <c r="M293" s="245"/>
      <c r="N293" s="246"/>
      <c r="O293" s="246"/>
      <c r="P293" s="246"/>
      <c r="Q293" s="246"/>
      <c r="R293" s="246"/>
      <c r="S293" s="246"/>
      <c r="T293" s="247"/>
      <c r="AT293" s="248" t="s">
        <v>176</v>
      </c>
      <c r="AU293" s="248" t="s">
        <v>83</v>
      </c>
      <c r="AV293" s="13" t="s">
        <v>83</v>
      </c>
      <c r="AW293" s="13" t="s">
        <v>34</v>
      </c>
      <c r="AX293" s="13" t="s">
        <v>73</v>
      </c>
      <c r="AY293" s="248" t="s">
        <v>161</v>
      </c>
    </row>
    <row r="294" s="12" customFormat="1">
      <c r="B294" s="228"/>
      <c r="C294" s="229"/>
      <c r="D294" s="225" t="s">
        <v>176</v>
      </c>
      <c r="E294" s="230" t="s">
        <v>19</v>
      </c>
      <c r="F294" s="231" t="s">
        <v>410</v>
      </c>
      <c r="G294" s="229"/>
      <c r="H294" s="230" t="s">
        <v>19</v>
      </c>
      <c r="I294" s="232"/>
      <c r="J294" s="229"/>
      <c r="K294" s="229"/>
      <c r="L294" s="233"/>
      <c r="M294" s="234"/>
      <c r="N294" s="235"/>
      <c r="O294" s="235"/>
      <c r="P294" s="235"/>
      <c r="Q294" s="235"/>
      <c r="R294" s="235"/>
      <c r="S294" s="235"/>
      <c r="T294" s="236"/>
      <c r="AT294" s="237" t="s">
        <v>176</v>
      </c>
      <c r="AU294" s="237" t="s">
        <v>83</v>
      </c>
      <c r="AV294" s="12" t="s">
        <v>81</v>
      </c>
      <c r="AW294" s="12" t="s">
        <v>34</v>
      </c>
      <c r="AX294" s="12" t="s">
        <v>73</v>
      </c>
      <c r="AY294" s="237" t="s">
        <v>161</v>
      </c>
    </row>
    <row r="295" s="13" customFormat="1">
      <c r="B295" s="238"/>
      <c r="C295" s="239"/>
      <c r="D295" s="225" t="s">
        <v>176</v>
      </c>
      <c r="E295" s="240" t="s">
        <v>19</v>
      </c>
      <c r="F295" s="241" t="s">
        <v>411</v>
      </c>
      <c r="G295" s="239"/>
      <c r="H295" s="242">
        <v>55</v>
      </c>
      <c r="I295" s="243"/>
      <c r="J295" s="239"/>
      <c r="K295" s="239"/>
      <c r="L295" s="244"/>
      <c r="M295" s="245"/>
      <c r="N295" s="246"/>
      <c r="O295" s="246"/>
      <c r="P295" s="246"/>
      <c r="Q295" s="246"/>
      <c r="R295" s="246"/>
      <c r="S295" s="246"/>
      <c r="T295" s="247"/>
      <c r="AT295" s="248" t="s">
        <v>176</v>
      </c>
      <c r="AU295" s="248" t="s">
        <v>83</v>
      </c>
      <c r="AV295" s="13" t="s">
        <v>83</v>
      </c>
      <c r="AW295" s="13" t="s">
        <v>34</v>
      </c>
      <c r="AX295" s="13" t="s">
        <v>73</v>
      </c>
      <c r="AY295" s="248" t="s">
        <v>161</v>
      </c>
    </row>
    <row r="296" s="14" customFormat="1">
      <c r="B296" s="249"/>
      <c r="C296" s="250"/>
      <c r="D296" s="225" t="s">
        <v>176</v>
      </c>
      <c r="E296" s="251" t="s">
        <v>19</v>
      </c>
      <c r="F296" s="252" t="s">
        <v>201</v>
      </c>
      <c r="G296" s="250"/>
      <c r="H296" s="253">
        <v>117.947</v>
      </c>
      <c r="I296" s="254"/>
      <c r="J296" s="250"/>
      <c r="K296" s="250"/>
      <c r="L296" s="255"/>
      <c r="M296" s="256"/>
      <c r="N296" s="257"/>
      <c r="O296" s="257"/>
      <c r="P296" s="257"/>
      <c r="Q296" s="257"/>
      <c r="R296" s="257"/>
      <c r="S296" s="257"/>
      <c r="T296" s="258"/>
      <c r="AT296" s="259" t="s">
        <v>176</v>
      </c>
      <c r="AU296" s="259" t="s">
        <v>83</v>
      </c>
      <c r="AV296" s="14" t="s">
        <v>167</v>
      </c>
      <c r="AW296" s="14" t="s">
        <v>34</v>
      </c>
      <c r="AX296" s="14" t="s">
        <v>81</v>
      </c>
      <c r="AY296" s="259" t="s">
        <v>161</v>
      </c>
    </row>
    <row r="297" s="1" customFormat="1" ht="16.5" customHeight="1">
      <c r="B297" s="39"/>
      <c r="C297" s="212" t="s">
        <v>412</v>
      </c>
      <c r="D297" s="212" t="s">
        <v>163</v>
      </c>
      <c r="E297" s="213" t="s">
        <v>413</v>
      </c>
      <c r="F297" s="214" t="s">
        <v>414</v>
      </c>
      <c r="G297" s="215" t="s">
        <v>210</v>
      </c>
      <c r="H297" s="216">
        <v>84.834999999999994</v>
      </c>
      <c r="I297" s="217"/>
      <c r="J297" s="218">
        <f>ROUND(I297*H297,2)</f>
        <v>0</v>
      </c>
      <c r="K297" s="214" t="s">
        <v>173</v>
      </c>
      <c r="L297" s="44"/>
      <c r="M297" s="219" t="s">
        <v>19</v>
      </c>
      <c r="N297" s="220" t="s">
        <v>44</v>
      </c>
      <c r="O297" s="84"/>
      <c r="P297" s="221">
        <f>O297*H297</f>
        <v>0</v>
      </c>
      <c r="Q297" s="221">
        <v>0.14560999999999999</v>
      </c>
      <c r="R297" s="221">
        <f>Q297*H297</f>
        <v>12.352824349999999</v>
      </c>
      <c r="S297" s="221">
        <v>0</v>
      </c>
      <c r="T297" s="222">
        <f>S297*H297</f>
        <v>0</v>
      </c>
      <c r="AR297" s="223" t="s">
        <v>167</v>
      </c>
      <c r="AT297" s="223" t="s">
        <v>163</v>
      </c>
      <c r="AU297" s="223" t="s">
        <v>83</v>
      </c>
      <c r="AY297" s="18" t="s">
        <v>161</v>
      </c>
      <c r="BE297" s="224">
        <f>IF(N297="základní",J297,0)</f>
        <v>0</v>
      </c>
      <c r="BF297" s="224">
        <f>IF(N297="snížená",J297,0)</f>
        <v>0</v>
      </c>
      <c r="BG297" s="224">
        <f>IF(N297="zákl. přenesená",J297,0)</f>
        <v>0</v>
      </c>
      <c r="BH297" s="224">
        <f>IF(N297="sníž. přenesená",J297,0)</f>
        <v>0</v>
      </c>
      <c r="BI297" s="224">
        <f>IF(N297="nulová",J297,0)</f>
        <v>0</v>
      </c>
      <c r="BJ297" s="18" t="s">
        <v>81</v>
      </c>
      <c r="BK297" s="224">
        <f>ROUND(I297*H297,2)</f>
        <v>0</v>
      </c>
      <c r="BL297" s="18" t="s">
        <v>167</v>
      </c>
      <c r="BM297" s="223" t="s">
        <v>415</v>
      </c>
    </row>
    <row r="298" s="1" customFormat="1">
      <c r="B298" s="39"/>
      <c r="C298" s="40"/>
      <c r="D298" s="225" t="s">
        <v>169</v>
      </c>
      <c r="E298" s="40"/>
      <c r="F298" s="226" t="s">
        <v>416</v>
      </c>
      <c r="G298" s="40"/>
      <c r="H298" s="40"/>
      <c r="I298" s="136"/>
      <c r="J298" s="40"/>
      <c r="K298" s="40"/>
      <c r="L298" s="44"/>
      <c r="M298" s="227"/>
      <c r="N298" s="84"/>
      <c r="O298" s="84"/>
      <c r="P298" s="84"/>
      <c r="Q298" s="84"/>
      <c r="R298" s="84"/>
      <c r="S298" s="84"/>
      <c r="T298" s="85"/>
      <c r="AT298" s="18" t="s">
        <v>169</v>
      </c>
      <c r="AU298" s="18" t="s">
        <v>83</v>
      </c>
    </row>
    <row r="299" s="12" customFormat="1">
      <c r="B299" s="228"/>
      <c r="C299" s="229"/>
      <c r="D299" s="225" t="s">
        <v>176</v>
      </c>
      <c r="E299" s="230" t="s">
        <v>19</v>
      </c>
      <c r="F299" s="231" t="s">
        <v>177</v>
      </c>
      <c r="G299" s="229"/>
      <c r="H299" s="230" t="s">
        <v>19</v>
      </c>
      <c r="I299" s="232"/>
      <c r="J299" s="229"/>
      <c r="K299" s="229"/>
      <c r="L299" s="233"/>
      <c r="M299" s="234"/>
      <c r="N299" s="235"/>
      <c r="O299" s="235"/>
      <c r="P299" s="235"/>
      <c r="Q299" s="235"/>
      <c r="R299" s="235"/>
      <c r="S299" s="235"/>
      <c r="T299" s="236"/>
      <c r="AT299" s="237" t="s">
        <v>176</v>
      </c>
      <c r="AU299" s="237" t="s">
        <v>83</v>
      </c>
      <c r="AV299" s="12" t="s">
        <v>81</v>
      </c>
      <c r="AW299" s="12" t="s">
        <v>34</v>
      </c>
      <c r="AX299" s="12" t="s">
        <v>73</v>
      </c>
      <c r="AY299" s="237" t="s">
        <v>161</v>
      </c>
    </row>
    <row r="300" s="12" customFormat="1">
      <c r="B300" s="228"/>
      <c r="C300" s="229"/>
      <c r="D300" s="225" t="s">
        <v>176</v>
      </c>
      <c r="E300" s="230" t="s">
        <v>19</v>
      </c>
      <c r="F300" s="231" t="s">
        <v>394</v>
      </c>
      <c r="G300" s="229"/>
      <c r="H300" s="230" t="s">
        <v>19</v>
      </c>
      <c r="I300" s="232"/>
      <c r="J300" s="229"/>
      <c r="K300" s="229"/>
      <c r="L300" s="233"/>
      <c r="M300" s="234"/>
      <c r="N300" s="235"/>
      <c r="O300" s="235"/>
      <c r="P300" s="235"/>
      <c r="Q300" s="235"/>
      <c r="R300" s="235"/>
      <c r="S300" s="235"/>
      <c r="T300" s="236"/>
      <c r="AT300" s="237" t="s">
        <v>176</v>
      </c>
      <c r="AU300" s="237" t="s">
        <v>83</v>
      </c>
      <c r="AV300" s="12" t="s">
        <v>81</v>
      </c>
      <c r="AW300" s="12" t="s">
        <v>34</v>
      </c>
      <c r="AX300" s="12" t="s">
        <v>73</v>
      </c>
      <c r="AY300" s="237" t="s">
        <v>161</v>
      </c>
    </row>
    <row r="301" s="13" customFormat="1">
      <c r="B301" s="238"/>
      <c r="C301" s="239"/>
      <c r="D301" s="225" t="s">
        <v>176</v>
      </c>
      <c r="E301" s="240" t="s">
        <v>19</v>
      </c>
      <c r="F301" s="241" t="s">
        <v>417</v>
      </c>
      <c r="G301" s="239"/>
      <c r="H301" s="242">
        <v>43.005000000000003</v>
      </c>
      <c r="I301" s="243"/>
      <c r="J301" s="239"/>
      <c r="K301" s="239"/>
      <c r="L301" s="244"/>
      <c r="M301" s="245"/>
      <c r="N301" s="246"/>
      <c r="O301" s="246"/>
      <c r="P301" s="246"/>
      <c r="Q301" s="246"/>
      <c r="R301" s="246"/>
      <c r="S301" s="246"/>
      <c r="T301" s="247"/>
      <c r="AT301" s="248" t="s">
        <v>176</v>
      </c>
      <c r="AU301" s="248" t="s">
        <v>83</v>
      </c>
      <c r="AV301" s="13" t="s">
        <v>83</v>
      </c>
      <c r="AW301" s="13" t="s">
        <v>34</v>
      </c>
      <c r="AX301" s="13" t="s">
        <v>73</v>
      </c>
      <c r="AY301" s="248" t="s">
        <v>161</v>
      </c>
    </row>
    <row r="302" s="13" customFormat="1">
      <c r="B302" s="238"/>
      <c r="C302" s="239"/>
      <c r="D302" s="225" t="s">
        <v>176</v>
      </c>
      <c r="E302" s="240" t="s">
        <v>19</v>
      </c>
      <c r="F302" s="241" t="s">
        <v>418</v>
      </c>
      <c r="G302" s="239"/>
      <c r="H302" s="242">
        <v>-2.1600000000000001</v>
      </c>
      <c r="I302" s="243"/>
      <c r="J302" s="239"/>
      <c r="K302" s="239"/>
      <c r="L302" s="244"/>
      <c r="M302" s="245"/>
      <c r="N302" s="246"/>
      <c r="O302" s="246"/>
      <c r="P302" s="246"/>
      <c r="Q302" s="246"/>
      <c r="R302" s="246"/>
      <c r="S302" s="246"/>
      <c r="T302" s="247"/>
      <c r="AT302" s="248" t="s">
        <v>176</v>
      </c>
      <c r="AU302" s="248" t="s">
        <v>83</v>
      </c>
      <c r="AV302" s="13" t="s">
        <v>83</v>
      </c>
      <c r="AW302" s="13" t="s">
        <v>34</v>
      </c>
      <c r="AX302" s="13" t="s">
        <v>73</v>
      </c>
      <c r="AY302" s="248" t="s">
        <v>161</v>
      </c>
    </row>
    <row r="303" s="12" customFormat="1">
      <c r="B303" s="228"/>
      <c r="C303" s="229"/>
      <c r="D303" s="225" t="s">
        <v>176</v>
      </c>
      <c r="E303" s="230" t="s">
        <v>19</v>
      </c>
      <c r="F303" s="231" t="s">
        <v>398</v>
      </c>
      <c r="G303" s="229"/>
      <c r="H303" s="230" t="s">
        <v>19</v>
      </c>
      <c r="I303" s="232"/>
      <c r="J303" s="229"/>
      <c r="K303" s="229"/>
      <c r="L303" s="233"/>
      <c r="M303" s="234"/>
      <c r="N303" s="235"/>
      <c r="O303" s="235"/>
      <c r="P303" s="235"/>
      <c r="Q303" s="235"/>
      <c r="R303" s="235"/>
      <c r="S303" s="235"/>
      <c r="T303" s="236"/>
      <c r="AT303" s="237" t="s">
        <v>176</v>
      </c>
      <c r="AU303" s="237" t="s">
        <v>83</v>
      </c>
      <c r="AV303" s="12" t="s">
        <v>81</v>
      </c>
      <c r="AW303" s="12" t="s">
        <v>34</v>
      </c>
      <c r="AX303" s="12" t="s">
        <v>73</v>
      </c>
      <c r="AY303" s="237" t="s">
        <v>161</v>
      </c>
    </row>
    <row r="304" s="13" customFormat="1">
      <c r="B304" s="238"/>
      <c r="C304" s="239"/>
      <c r="D304" s="225" t="s">
        <v>176</v>
      </c>
      <c r="E304" s="240" t="s">
        <v>19</v>
      </c>
      <c r="F304" s="241" t="s">
        <v>419</v>
      </c>
      <c r="G304" s="239"/>
      <c r="H304" s="242">
        <v>27.143999999999998</v>
      </c>
      <c r="I304" s="243"/>
      <c r="J304" s="239"/>
      <c r="K304" s="239"/>
      <c r="L304" s="244"/>
      <c r="M304" s="245"/>
      <c r="N304" s="246"/>
      <c r="O304" s="246"/>
      <c r="P304" s="246"/>
      <c r="Q304" s="246"/>
      <c r="R304" s="246"/>
      <c r="S304" s="246"/>
      <c r="T304" s="247"/>
      <c r="AT304" s="248" t="s">
        <v>176</v>
      </c>
      <c r="AU304" s="248" t="s">
        <v>83</v>
      </c>
      <c r="AV304" s="13" t="s">
        <v>83</v>
      </c>
      <c r="AW304" s="13" t="s">
        <v>34</v>
      </c>
      <c r="AX304" s="13" t="s">
        <v>73</v>
      </c>
      <c r="AY304" s="248" t="s">
        <v>161</v>
      </c>
    </row>
    <row r="305" s="13" customFormat="1">
      <c r="B305" s="238"/>
      <c r="C305" s="239"/>
      <c r="D305" s="225" t="s">
        <v>176</v>
      </c>
      <c r="E305" s="240" t="s">
        <v>19</v>
      </c>
      <c r="F305" s="241" t="s">
        <v>409</v>
      </c>
      <c r="G305" s="239"/>
      <c r="H305" s="242">
        <v>-1.379</v>
      </c>
      <c r="I305" s="243"/>
      <c r="J305" s="239"/>
      <c r="K305" s="239"/>
      <c r="L305" s="244"/>
      <c r="M305" s="245"/>
      <c r="N305" s="246"/>
      <c r="O305" s="246"/>
      <c r="P305" s="246"/>
      <c r="Q305" s="246"/>
      <c r="R305" s="246"/>
      <c r="S305" s="246"/>
      <c r="T305" s="247"/>
      <c r="AT305" s="248" t="s">
        <v>176</v>
      </c>
      <c r="AU305" s="248" t="s">
        <v>83</v>
      </c>
      <c r="AV305" s="13" t="s">
        <v>83</v>
      </c>
      <c r="AW305" s="13" t="s">
        <v>34</v>
      </c>
      <c r="AX305" s="13" t="s">
        <v>73</v>
      </c>
      <c r="AY305" s="248" t="s">
        <v>161</v>
      </c>
    </row>
    <row r="306" s="12" customFormat="1">
      <c r="B306" s="228"/>
      <c r="C306" s="229"/>
      <c r="D306" s="225" t="s">
        <v>176</v>
      </c>
      <c r="E306" s="230" t="s">
        <v>19</v>
      </c>
      <c r="F306" s="231" t="s">
        <v>410</v>
      </c>
      <c r="G306" s="229"/>
      <c r="H306" s="230" t="s">
        <v>19</v>
      </c>
      <c r="I306" s="232"/>
      <c r="J306" s="229"/>
      <c r="K306" s="229"/>
      <c r="L306" s="233"/>
      <c r="M306" s="234"/>
      <c r="N306" s="235"/>
      <c r="O306" s="235"/>
      <c r="P306" s="235"/>
      <c r="Q306" s="235"/>
      <c r="R306" s="235"/>
      <c r="S306" s="235"/>
      <c r="T306" s="236"/>
      <c r="AT306" s="237" t="s">
        <v>176</v>
      </c>
      <c r="AU306" s="237" t="s">
        <v>83</v>
      </c>
      <c r="AV306" s="12" t="s">
        <v>81</v>
      </c>
      <c r="AW306" s="12" t="s">
        <v>34</v>
      </c>
      <c r="AX306" s="12" t="s">
        <v>73</v>
      </c>
      <c r="AY306" s="237" t="s">
        <v>161</v>
      </c>
    </row>
    <row r="307" s="13" customFormat="1">
      <c r="B307" s="238"/>
      <c r="C307" s="239"/>
      <c r="D307" s="225" t="s">
        <v>176</v>
      </c>
      <c r="E307" s="240" t="s">
        <v>19</v>
      </c>
      <c r="F307" s="241" t="s">
        <v>420</v>
      </c>
      <c r="G307" s="239"/>
      <c r="H307" s="242">
        <v>22.263999999999999</v>
      </c>
      <c r="I307" s="243"/>
      <c r="J307" s="239"/>
      <c r="K307" s="239"/>
      <c r="L307" s="244"/>
      <c r="M307" s="245"/>
      <c r="N307" s="246"/>
      <c r="O307" s="246"/>
      <c r="P307" s="246"/>
      <c r="Q307" s="246"/>
      <c r="R307" s="246"/>
      <c r="S307" s="246"/>
      <c r="T307" s="247"/>
      <c r="AT307" s="248" t="s">
        <v>176</v>
      </c>
      <c r="AU307" s="248" t="s">
        <v>83</v>
      </c>
      <c r="AV307" s="13" t="s">
        <v>83</v>
      </c>
      <c r="AW307" s="13" t="s">
        <v>34</v>
      </c>
      <c r="AX307" s="13" t="s">
        <v>73</v>
      </c>
      <c r="AY307" s="248" t="s">
        <v>161</v>
      </c>
    </row>
    <row r="308" s="13" customFormat="1">
      <c r="B308" s="238"/>
      <c r="C308" s="239"/>
      <c r="D308" s="225" t="s">
        <v>176</v>
      </c>
      <c r="E308" s="240" t="s">
        <v>19</v>
      </c>
      <c r="F308" s="241" t="s">
        <v>421</v>
      </c>
      <c r="G308" s="239"/>
      <c r="H308" s="242">
        <v>-4.0389999999999997</v>
      </c>
      <c r="I308" s="243"/>
      <c r="J308" s="239"/>
      <c r="K308" s="239"/>
      <c r="L308" s="244"/>
      <c r="M308" s="245"/>
      <c r="N308" s="246"/>
      <c r="O308" s="246"/>
      <c r="P308" s="246"/>
      <c r="Q308" s="246"/>
      <c r="R308" s="246"/>
      <c r="S308" s="246"/>
      <c r="T308" s="247"/>
      <c r="AT308" s="248" t="s">
        <v>176</v>
      </c>
      <c r="AU308" s="248" t="s">
        <v>83</v>
      </c>
      <c r="AV308" s="13" t="s">
        <v>83</v>
      </c>
      <c r="AW308" s="13" t="s">
        <v>34</v>
      </c>
      <c r="AX308" s="13" t="s">
        <v>73</v>
      </c>
      <c r="AY308" s="248" t="s">
        <v>161</v>
      </c>
    </row>
    <row r="309" s="14" customFormat="1">
      <c r="B309" s="249"/>
      <c r="C309" s="250"/>
      <c r="D309" s="225" t="s">
        <v>176</v>
      </c>
      <c r="E309" s="251" t="s">
        <v>19</v>
      </c>
      <c r="F309" s="252" t="s">
        <v>201</v>
      </c>
      <c r="G309" s="250"/>
      <c r="H309" s="253">
        <v>84.834999999999994</v>
      </c>
      <c r="I309" s="254"/>
      <c r="J309" s="250"/>
      <c r="K309" s="250"/>
      <c r="L309" s="255"/>
      <c r="M309" s="256"/>
      <c r="N309" s="257"/>
      <c r="O309" s="257"/>
      <c r="P309" s="257"/>
      <c r="Q309" s="257"/>
      <c r="R309" s="257"/>
      <c r="S309" s="257"/>
      <c r="T309" s="258"/>
      <c r="AT309" s="259" t="s">
        <v>176</v>
      </c>
      <c r="AU309" s="259" t="s">
        <v>83</v>
      </c>
      <c r="AV309" s="14" t="s">
        <v>167</v>
      </c>
      <c r="AW309" s="14" t="s">
        <v>34</v>
      </c>
      <c r="AX309" s="14" t="s">
        <v>81</v>
      </c>
      <c r="AY309" s="259" t="s">
        <v>161</v>
      </c>
    </row>
    <row r="310" s="1" customFormat="1" ht="16.5" customHeight="1">
      <c r="B310" s="39"/>
      <c r="C310" s="212" t="s">
        <v>422</v>
      </c>
      <c r="D310" s="212" t="s">
        <v>163</v>
      </c>
      <c r="E310" s="213" t="s">
        <v>423</v>
      </c>
      <c r="F310" s="214" t="s">
        <v>424</v>
      </c>
      <c r="G310" s="215" t="s">
        <v>172</v>
      </c>
      <c r="H310" s="216">
        <v>2.7810000000000001</v>
      </c>
      <c r="I310" s="217"/>
      <c r="J310" s="218">
        <f>ROUND(I310*H310,2)</f>
        <v>0</v>
      </c>
      <c r="K310" s="214" t="s">
        <v>173</v>
      </c>
      <c r="L310" s="44"/>
      <c r="M310" s="219" t="s">
        <v>19</v>
      </c>
      <c r="N310" s="220" t="s">
        <v>44</v>
      </c>
      <c r="O310" s="84"/>
      <c r="P310" s="221">
        <f>O310*H310</f>
        <v>0</v>
      </c>
      <c r="Q310" s="221">
        <v>1.6627000000000001</v>
      </c>
      <c r="R310" s="221">
        <f>Q310*H310</f>
        <v>4.6239687000000007</v>
      </c>
      <c r="S310" s="221">
        <v>0</v>
      </c>
      <c r="T310" s="222">
        <f>S310*H310</f>
        <v>0</v>
      </c>
      <c r="AR310" s="223" t="s">
        <v>167</v>
      </c>
      <c r="AT310" s="223" t="s">
        <v>163</v>
      </c>
      <c r="AU310" s="223" t="s">
        <v>83</v>
      </c>
      <c r="AY310" s="18" t="s">
        <v>161</v>
      </c>
      <c r="BE310" s="224">
        <f>IF(N310="základní",J310,0)</f>
        <v>0</v>
      </c>
      <c r="BF310" s="224">
        <f>IF(N310="snížená",J310,0)</f>
        <v>0</v>
      </c>
      <c r="BG310" s="224">
        <f>IF(N310="zákl. přenesená",J310,0)</f>
        <v>0</v>
      </c>
      <c r="BH310" s="224">
        <f>IF(N310="sníž. přenesená",J310,0)</f>
        <v>0</v>
      </c>
      <c r="BI310" s="224">
        <f>IF(N310="nulová",J310,0)</f>
        <v>0</v>
      </c>
      <c r="BJ310" s="18" t="s">
        <v>81</v>
      </c>
      <c r="BK310" s="224">
        <f>ROUND(I310*H310,2)</f>
        <v>0</v>
      </c>
      <c r="BL310" s="18" t="s">
        <v>167</v>
      </c>
      <c r="BM310" s="223" t="s">
        <v>425</v>
      </c>
    </row>
    <row r="311" s="1" customFormat="1">
      <c r="B311" s="39"/>
      <c r="C311" s="40"/>
      <c r="D311" s="225" t="s">
        <v>169</v>
      </c>
      <c r="E311" s="40"/>
      <c r="F311" s="226" t="s">
        <v>426</v>
      </c>
      <c r="G311" s="40"/>
      <c r="H311" s="40"/>
      <c r="I311" s="136"/>
      <c r="J311" s="40"/>
      <c r="K311" s="40"/>
      <c r="L311" s="44"/>
      <c r="M311" s="227"/>
      <c r="N311" s="84"/>
      <c r="O311" s="84"/>
      <c r="P311" s="84"/>
      <c r="Q311" s="84"/>
      <c r="R311" s="84"/>
      <c r="S311" s="84"/>
      <c r="T311" s="85"/>
      <c r="AT311" s="18" t="s">
        <v>169</v>
      </c>
      <c r="AU311" s="18" t="s">
        <v>83</v>
      </c>
    </row>
    <row r="312" s="12" customFormat="1">
      <c r="B312" s="228"/>
      <c r="C312" s="229"/>
      <c r="D312" s="225" t="s">
        <v>176</v>
      </c>
      <c r="E312" s="230" t="s">
        <v>19</v>
      </c>
      <c r="F312" s="231" t="s">
        <v>328</v>
      </c>
      <c r="G312" s="229"/>
      <c r="H312" s="230" t="s">
        <v>19</v>
      </c>
      <c r="I312" s="232"/>
      <c r="J312" s="229"/>
      <c r="K312" s="229"/>
      <c r="L312" s="233"/>
      <c r="M312" s="234"/>
      <c r="N312" s="235"/>
      <c r="O312" s="235"/>
      <c r="P312" s="235"/>
      <c r="Q312" s="235"/>
      <c r="R312" s="235"/>
      <c r="S312" s="235"/>
      <c r="T312" s="236"/>
      <c r="AT312" s="237" t="s">
        <v>176</v>
      </c>
      <c r="AU312" s="237" t="s">
        <v>83</v>
      </c>
      <c r="AV312" s="12" t="s">
        <v>81</v>
      </c>
      <c r="AW312" s="12" t="s">
        <v>34</v>
      </c>
      <c r="AX312" s="12" t="s">
        <v>73</v>
      </c>
      <c r="AY312" s="237" t="s">
        <v>161</v>
      </c>
    </row>
    <row r="313" s="12" customFormat="1">
      <c r="B313" s="228"/>
      <c r="C313" s="229"/>
      <c r="D313" s="225" t="s">
        <v>176</v>
      </c>
      <c r="E313" s="230" t="s">
        <v>19</v>
      </c>
      <c r="F313" s="231" t="s">
        <v>398</v>
      </c>
      <c r="G313" s="229"/>
      <c r="H313" s="230" t="s">
        <v>19</v>
      </c>
      <c r="I313" s="232"/>
      <c r="J313" s="229"/>
      <c r="K313" s="229"/>
      <c r="L313" s="233"/>
      <c r="M313" s="234"/>
      <c r="N313" s="235"/>
      <c r="O313" s="235"/>
      <c r="P313" s="235"/>
      <c r="Q313" s="235"/>
      <c r="R313" s="235"/>
      <c r="S313" s="235"/>
      <c r="T313" s="236"/>
      <c r="AT313" s="237" t="s">
        <v>176</v>
      </c>
      <c r="AU313" s="237" t="s">
        <v>83</v>
      </c>
      <c r="AV313" s="12" t="s">
        <v>81</v>
      </c>
      <c r="AW313" s="12" t="s">
        <v>34</v>
      </c>
      <c r="AX313" s="12" t="s">
        <v>73</v>
      </c>
      <c r="AY313" s="237" t="s">
        <v>161</v>
      </c>
    </row>
    <row r="314" s="13" customFormat="1">
      <c r="B314" s="238"/>
      <c r="C314" s="239"/>
      <c r="D314" s="225" t="s">
        <v>176</v>
      </c>
      <c r="E314" s="240" t="s">
        <v>19</v>
      </c>
      <c r="F314" s="241" t="s">
        <v>427</v>
      </c>
      <c r="G314" s="239"/>
      <c r="H314" s="242">
        <v>2.3759999999999999</v>
      </c>
      <c r="I314" s="243"/>
      <c r="J314" s="239"/>
      <c r="K314" s="239"/>
      <c r="L314" s="244"/>
      <c r="M314" s="245"/>
      <c r="N314" s="246"/>
      <c r="O314" s="246"/>
      <c r="P314" s="246"/>
      <c r="Q314" s="246"/>
      <c r="R314" s="246"/>
      <c r="S314" s="246"/>
      <c r="T314" s="247"/>
      <c r="AT314" s="248" t="s">
        <v>176</v>
      </c>
      <c r="AU314" s="248" t="s">
        <v>83</v>
      </c>
      <c r="AV314" s="13" t="s">
        <v>83</v>
      </c>
      <c r="AW314" s="13" t="s">
        <v>34</v>
      </c>
      <c r="AX314" s="13" t="s">
        <v>73</v>
      </c>
      <c r="AY314" s="248" t="s">
        <v>161</v>
      </c>
    </row>
    <row r="315" s="13" customFormat="1">
      <c r="B315" s="238"/>
      <c r="C315" s="239"/>
      <c r="D315" s="225" t="s">
        <v>176</v>
      </c>
      <c r="E315" s="240" t="s">
        <v>19</v>
      </c>
      <c r="F315" s="241" t="s">
        <v>428</v>
      </c>
      <c r="G315" s="239"/>
      <c r="H315" s="242">
        <v>0.71999999999999997</v>
      </c>
      <c r="I315" s="243"/>
      <c r="J315" s="239"/>
      <c r="K315" s="239"/>
      <c r="L315" s="244"/>
      <c r="M315" s="245"/>
      <c r="N315" s="246"/>
      <c r="O315" s="246"/>
      <c r="P315" s="246"/>
      <c r="Q315" s="246"/>
      <c r="R315" s="246"/>
      <c r="S315" s="246"/>
      <c r="T315" s="247"/>
      <c r="AT315" s="248" t="s">
        <v>176</v>
      </c>
      <c r="AU315" s="248" t="s">
        <v>83</v>
      </c>
      <c r="AV315" s="13" t="s">
        <v>83</v>
      </c>
      <c r="AW315" s="13" t="s">
        <v>34</v>
      </c>
      <c r="AX315" s="13" t="s">
        <v>73</v>
      </c>
      <c r="AY315" s="248" t="s">
        <v>161</v>
      </c>
    </row>
    <row r="316" s="13" customFormat="1">
      <c r="B316" s="238"/>
      <c r="C316" s="239"/>
      <c r="D316" s="225" t="s">
        <v>176</v>
      </c>
      <c r="E316" s="240" t="s">
        <v>19</v>
      </c>
      <c r="F316" s="241" t="s">
        <v>429</v>
      </c>
      <c r="G316" s="239"/>
      <c r="H316" s="242">
        <v>-0.315</v>
      </c>
      <c r="I316" s="243"/>
      <c r="J316" s="239"/>
      <c r="K316" s="239"/>
      <c r="L316" s="244"/>
      <c r="M316" s="245"/>
      <c r="N316" s="246"/>
      <c r="O316" s="246"/>
      <c r="P316" s="246"/>
      <c r="Q316" s="246"/>
      <c r="R316" s="246"/>
      <c r="S316" s="246"/>
      <c r="T316" s="247"/>
      <c r="AT316" s="248" t="s">
        <v>176</v>
      </c>
      <c r="AU316" s="248" t="s">
        <v>83</v>
      </c>
      <c r="AV316" s="13" t="s">
        <v>83</v>
      </c>
      <c r="AW316" s="13" t="s">
        <v>34</v>
      </c>
      <c r="AX316" s="13" t="s">
        <v>73</v>
      </c>
      <c r="AY316" s="248" t="s">
        <v>161</v>
      </c>
    </row>
    <row r="317" s="14" customFormat="1">
      <c r="B317" s="249"/>
      <c r="C317" s="250"/>
      <c r="D317" s="225" t="s">
        <v>176</v>
      </c>
      <c r="E317" s="251" t="s">
        <v>19</v>
      </c>
      <c r="F317" s="252" t="s">
        <v>201</v>
      </c>
      <c r="G317" s="250"/>
      <c r="H317" s="253">
        <v>2.7810000000000001</v>
      </c>
      <c r="I317" s="254"/>
      <c r="J317" s="250"/>
      <c r="K317" s="250"/>
      <c r="L317" s="255"/>
      <c r="M317" s="256"/>
      <c r="N317" s="257"/>
      <c r="O317" s="257"/>
      <c r="P317" s="257"/>
      <c r="Q317" s="257"/>
      <c r="R317" s="257"/>
      <c r="S317" s="257"/>
      <c r="T317" s="258"/>
      <c r="AT317" s="259" t="s">
        <v>176</v>
      </c>
      <c r="AU317" s="259" t="s">
        <v>83</v>
      </c>
      <c r="AV317" s="14" t="s">
        <v>167</v>
      </c>
      <c r="AW317" s="14" t="s">
        <v>34</v>
      </c>
      <c r="AX317" s="14" t="s">
        <v>81</v>
      </c>
      <c r="AY317" s="259" t="s">
        <v>161</v>
      </c>
    </row>
    <row r="318" s="1" customFormat="1" ht="16.5" customHeight="1">
      <c r="B318" s="39"/>
      <c r="C318" s="212" t="s">
        <v>430</v>
      </c>
      <c r="D318" s="212" t="s">
        <v>163</v>
      </c>
      <c r="E318" s="213" t="s">
        <v>431</v>
      </c>
      <c r="F318" s="214" t="s">
        <v>432</v>
      </c>
      <c r="G318" s="215" t="s">
        <v>172</v>
      </c>
      <c r="H318" s="216">
        <v>0.16200000000000001</v>
      </c>
      <c r="I318" s="217"/>
      <c r="J318" s="218">
        <f>ROUND(I318*H318,2)</f>
        <v>0</v>
      </c>
      <c r="K318" s="214" t="s">
        <v>173</v>
      </c>
      <c r="L318" s="44"/>
      <c r="M318" s="219" t="s">
        <v>19</v>
      </c>
      <c r="N318" s="220" t="s">
        <v>44</v>
      </c>
      <c r="O318" s="84"/>
      <c r="P318" s="221">
        <f>O318*H318</f>
        <v>0</v>
      </c>
      <c r="Q318" s="221">
        <v>1.6873</v>
      </c>
      <c r="R318" s="221">
        <f>Q318*H318</f>
        <v>0.27334259999999999</v>
      </c>
      <c r="S318" s="221">
        <v>0</v>
      </c>
      <c r="T318" s="222">
        <f>S318*H318</f>
        <v>0</v>
      </c>
      <c r="AR318" s="223" t="s">
        <v>167</v>
      </c>
      <c r="AT318" s="223" t="s">
        <v>163</v>
      </c>
      <c r="AU318" s="223" t="s">
        <v>83</v>
      </c>
      <c r="AY318" s="18" t="s">
        <v>161</v>
      </c>
      <c r="BE318" s="224">
        <f>IF(N318="základní",J318,0)</f>
        <v>0</v>
      </c>
      <c r="BF318" s="224">
        <f>IF(N318="snížená",J318,0)</f>
        <v>0</v>
      </c>
      <c r="BG318" s="224">
        <f>IF(N318="zákl. přenesená",J318,0)</f>
        <v>0</v>
      </c>
      <c r="BH318" s="224">
        <f>IF(N318="sníž. přenesená",J318,0)</f>
        <v>0</v>
      </c>
      <c r="BI318" s="224">
        <f>IF(N318="nulová",J318,0)</f>
        <v>0</v>
      </c>
      <c r="BJ318" s="18" t="s">
        <v>81</v>
      </c>
      <c r="BK318" s="224">
        <f>ROUND(I318*H318,2)</f>
        <v>0</v>
      </c>
      <c r="BL318" s="18" t="s">
        <v>167</v>
      </c>
      <c r="BM318" s="223" t="s">
        <v>433</v>
      </c>
    </row>
    <row r="319" s="1" customFormat="1">
      <c r="B319" s="39"/>
      <c r="C319" s="40"/>
      <c r="D319" s="225" t="s">
        <v>169</v>
      </c>
      <c r="E319" s="40"/>
      <c r="F319" s="226" t="s">
        <v>434</v>
      </c>
      <c r="G319" s="40"/>
      <c r="H319" s="40"/>
      <c r="I319" s="136"/>
      <c r="J319" s="40"/>
      <c r="K319" s="40"/>
      <c r="L319" s="44"/>
      <c r="M319" s="227"/>
      <c r="N319" s="84"/>
      <c r="O319" s="84"/>
      <c r="P319" s="84"/>
      <c r="Q319" s="84"/>
      <c r="R319" s="84"/>
      <c r="S319" s="84"/>
      <c r="T319" s="85"/>
      <c r="AT319" s="18" t="s">
        <v>169</v>
      </c>
      <c r="AU319" s="18" t="s">
        <v>83</v>
      </c>
    </row>
    <row r="320" s="13" customFormat="1">
      <c r="B320" s="238"/>
      <c r="C320" s="239"/>
      <c r="D320" s="225" t="s">
        <v>176</v>
      </c>
      <c r="E320" s="240" t="s">
        <v>19</v>
      </c>
      <c r="F320" s="241" t="s">
        <v>435</v>
      </c>
      <c r="G320" s="239"/>
      <c r="H320" s="242">
        <v>0.16200000000000001</v>
      </c>
      <c r="I320" s="243"/>
      <c r="J320" s="239"/>
      <c r="K320" s="239"/>
      <c r="L320" s="244"/>
      <c r="M320" s="245"/>
      <c r="N320" s="246"/>
      <c r="O320" s="246"/>
      <c r="P320" s="246"/>
      <c r="Q320" s="246"/>
      <c r="R320" s="246"/>
      <c r="S320" s="246"/>
      <c r="T320" s="247"/>
      <c r="AT320" s="248" t="s">
        <v>176</v>
      </c>
      <c r="AU320" s="248" t="s">
        <v>83</v>
      </c>
      <c r="AV320" s="13" t="s">
        <v>83</v>
      </c>
      <c r="AW320" s="13" t="s">
        <v>34</v>
      </c>
      <c r="AX320" s="13" t="s">
        <v>81</v>
      </c>
      <c r="AY320" s="248" t="s">
        <v>161</v>
      </c>
    </row>
    <row r="321" s="1" customFormat="1" ht="16.5" customHeight="1">
      <c r="B321" s="39"/>
      <c r="C321" s="212" t="s">
        <v>436</v>
      </c>
      <c r="D321" s="212" t="s">
        <v>163</v>
      </c>
      <c r="E321" s="213" t="s">
        <v>437</v>
      </c>
      <c r="F321" s="214" t="s">
        <v>438</v>
      </c>
      <c r="G321" s="215" t="s">
        <v>210</v>
      </c>
      <c r="H321" s="216">
        <v>1.4299999999999999</v>
      </c>
      <c r="I321" s="217"/>
      <c r="J321" s="218">
        <f>ROUND(I321*H321,2)</f>
        <v>0</v>
      </c>
      <c r="K321" s="214" t="s">
        <v>173</v>
      </c>
      <c r="L321" s="44"/>
      <c r="M321" s="219" t="s">
        <v>19</v>
      </c>
      <c r="N321" s="220" t="s">
        <v>44</v>
      </c>
      <c r="O321" s="84"/>
      <c r="P321" s="221">
        <f>O321*H321</f>
        <v>0</v>
      </c>
      <c r="Q321" s="221">
        <v>0.30445</v>
      </c>
      <c r="R321" s="221">
        <f>Q321*H321</f>
        <v>0.43536349999999996</v>
      </c>
      <c r="S321" s="221">
        <v>0</v>
      </c>
      <c r="T321" s="222">
        <f>S321*H321</f>
        <v>0</v>
      </c>
      <c r="AR321" s="223" t="s">
        <v>167</v>
      </c>
      <c r="AT321" s="223" t="s">
        <v>163</v>
      </c>
      <c r="AU321" s="223" t="s">
        <v>83</v>
      </c>
      <c r="AY321" s="18" t="s">
        <v>161</v>
      </c>
      <c r="BE321" s="224">
        <f>IF(N321="základní",J321,0)</f>
        <v>0</v>
      </c>
      <c r="BF321" s="224">
        <f>IF(N321="snížená",J321,0)</f>
        <v>0</v>
      </c>
      <c r="BG321" s="224">
        <f>IF(N321="zákl. přenesená",J321,0)</f>
        <v>0</v>
      </c>
      <c r="BH321" s="224">
        <f>IF(N321="sníž. přenesená",J321,0)</f>
        <v>0</v>
      </c>
      <c r="BI321" s="224">
        <f>IF(N321="nulová",J321,0)</f>
        <v>0</v>
      </c>
      <c r="BJ321" s="18" t="s">
        <v>81</v>
      </c>
      <c r="BK321" s="224">
        <f>ROUND(I321*H321,2)</f>
        <v>0</v>
      </c>
      <c r="BL321" s="18" t="s">
        <v>167</v>
      </c>
      <c r="BM321" s="223" t="s">
        <v>439</v>
      </c>
    </row>
    <row r="322" s="1" customFormat="1">
      <c r="B322" s="39"/>
      <c r="C322" s="40"/>
      <c r="D322" s="225" t="s">
        <v>169</v>
      </c>
      <c r="E322" s="40"/>
      <c r="F322" s="226" t="s">
        <v>440</v>
      </c>
      <c r="G322" s="40"/>
      <c r="H322" s="40"/>
      <c r="I322" s="136"/>
      <c r="J322" s="40"/>
      <c r="K322" s="40"/>
      <c r="L322" s="44"/>
      <c r="M322" s="227"/>
      <c r="N322" s="84"/>
      <c r="O322" s="84"/>
      <c r="P322" s="84"/>
      <c r="Q322" s="84"/>
      <c r="R322" s="84"/>
      <c r="S322" s="84"/>
      <c r="T322" s="85"/>
      <c r="AT322" s="18" t="s">
        <v>169</v>
      </c>
      <c r="AU322" s="18" t="s">
        <v>83</v>
      </c>
    </row>
    <row r="323" s="13" customFormat="1">
      <c r="B323" s="238"/>
      <c r="C323" s="239"/>
      <c r="D323" s="225" t="s">
        <v>176</v>
      </c>
      <c r="E323" s="240" t="s">
        <v>19</v>
      </c>
      <c r="F323" s="241" t="s">
        <v>441</v>
      </c>
      <c r="G323" s="239"/>
      <c r="H323" s="242">
        <v>1.4299999999999999</v>
      </c>
      <c r="I323" s="243"/>
      <c r="J323" s="239"/>
      <c r="K323" s="239"/>
      <c r="L323" s="244"/>
      <c r="M323" s="245"/>
      <c r="N323" s="246"/>
      <c r="O323" s="246"/>
      <c r="P323" s="246"/>
      <c r="Q323" s="246"/>
      <c r="R323" s="246"/>
      <c r="S323" s="246"/>
      <c r="T323" s="247"/>
      <c r="AT323" s="248" t="s">
        <v>176</v>
      </c>
      <c r="AU323" s="248" t="s">
        <v>83</v>
      </c>
      <c r="AV323" s="13" t="s">
        <v>83</v>
      </c>
      <c r="AW323" s="13" t="s">
        <v>34</v>
      </c>
      <c r="AX323" s="13" t="s">
        <v>81</v>
      </c>
      <c r="AY323" s="248" t="s">
        <v>161</v>
      </c>
    </row>
    <row r="324" s="1" customFormat="1" ht="16.5" customHeight="1">
      <c r="B324" s="39"/>
      <c r="C324" s="212" t="s">
        <v>442</v>
      </c>
      <c r="D324" s="212" t="s">
        <v>163</v>
      </c>
      <c r="E324" s="213" t="s">
        <v>443</v>
      </c>
      <c r="F324" s="214" t="s">
        <v>444</v>
      </c>
      <c r="G324" s="215" t="s">
        <v>274</v>
      </c>
      <c r="H324" s="216">
        <v>24</v>
      </c>
      <c r="I324" s="217"/>
      <c r="J324" s="218">
        <f>ROUND(I324*H324,2)</f>
        <v>0</v>
      </c>
      <c r="K324" s="214" t="s">
        <v>173</v>
      </c>
      <c r="L324" s="44"/>
      <c r="M324" s="219" t="s">
        <v>19</v>
      </c>
      <c r="N324" s="220" t="s">
        <v>44</v>
      </c>
      <c r="O324" s="84"/>
      <c r="P324" s="221">
        <f>O324*H324</f>
        <v>0</v>
      </c>
      <c r="Q324" s="221">
        <v>0.04555</v>
      </c>
      <c r="R324" s="221">
        <f>Q324*H324</f>
        <v>1.0932</v>
      </c>
      <c r="S324" s="221">
        <v>0</v>
      </c>
      <c r="T324" s="222">
        <f>S324*H324</f>
        <v>0</v>
      </c>
      <c r="AR324" s="223" t="s">
        <v>167</v>
      </c>
      <c r="AT324" s="223" t="s">
        <v>163</v>
      </c>
      <c r="AU324" s="223" t="s">
        <v>83</v>
      </c>
      <c r="AY324" s="18" t="s">
        <v>161</v>
      </c>
      <c r="BE324" s="224">
        <f>IF(N324="základní",J324,0)</f>
        <v>0</v>
      </c>
      <c r="BF324" s="224">
        <f>IF(N324="snížená",J324,0)</f>
        <v>0</v>
      </c>
      <c r="BG324" s="224">
        <f>IF(N324="zákl. přenesená",J324,0)</f>
        <v>0</v>
      </c>
      <c r="BH324" s="224">
        <f>IF(N324="sníž. přenesená",J324,0)</f>
        <v>0</v>
      </c>
      <c r="BI324" s="224">
        <f>IF(N324="nulová",J324,0)</f>
        <v>0</v>
      </c>
      <c r="BJ324" s="18" t="s">
        <v>81</v>
      </c>
      <c r="BK324" s="224">
        <f>ROUND(I324*H324,2)</f>
        <v>0</v>
      </c>
      <c r="BL324" s="18" t="s">
        <v>167</v>
      </c>
      <c r="BM324" s="223" t="s">
        <v>445</v>
      </c>
    </row>
    <row r="325" s="1" customFormat="1">
      <c r="B325" s="39"/>
      <c r="C325" s="40"/>
      <c r="D325" s="225" t="s">
        <v>169</v>
      </c>
      <c r="E325" s="40"/>
      <c r="F325" s="226" t="s">
        <v>446</v>
      </c>
      <c r="G325" s="40"/>
      <c r="H325" s="40"/>
      <c r="I325" s="136"/>
      <c r="J325" s="40"/>
      <c r="K325" s="40"/>
      <c r="L325" s="44"/>
      <c r="M325" s="227"/>
      <c r="N325" s="84"/>
      <c r="O325" s="84"/>
      <c r="P325" s="84"/>
      <c r="Q325" s="84"/>
      <c r="R325" s="84"/>
      <c r="S325" s="84"/>
      <c r="T325" s="85"/>
      <c r="AT325" s="18" t="s">
        <v>169</v>
      </c>
      <c r="AU325" s="18" t="s">
        <v>83</v>
      </c>
    </row>
    <row r="326" s="12" customFormat="1">
      <c r="B326" s="228"/>
      <c r="C326" s="229"/>
      <c r="D326" s="225" t="s">
        <v>176</v>
      </c>
      <c r="E326" s="230" t="s">
        <v>19</v>
      </c>
      <c r="F326" s="231" t="s">
        <v>177</v>
      </c>
      <c r="G326" s="229"/>
      <c r="H326" s="230" t="s">
        <v>19</v>
      </c>
      <c r="I326" s="232"/>
      <c r="J326" s="229"/>
      <c r="K326" s="229"/>
      <c r="L326" s="233"/>
      <c r="M326" s="234"/>
      <c r="N326" s="235"/>
      <c r="O326" s="235"/>
      <c r="P326" s="235"/>
      <c r="Q326" s="235"/>
      <c r="R326" s="235"/>
      <c r="S326" s="235"/>
      <c r="T326" s="236"/>
      <c r="AT326" s="237" t="s">
        <v>176</v>
      </c>
      <c r="AU326" s="237" t="s">
        <v>83</v>
      </c>
      <c r="AV326" s="12" t="s">
        <v>81</v>
      </c>
      <c r="AW326" s="12" t="s">
        <v>34</v>
      </c>
      <c r="AX326" s="12" t="s">
        <v>73</v>
      </c>
      <c r="AY326" s="237" t="s">
        <v>161</v>
      </c>
    </row>
    <row r="327" s="13" customFormat="1">
      <c r="B327" s="238"/>
      <c r="C327" s="239"/>
      <c r="D327" s="225" t="s">
        <v>176</v>
      </c>
      <c r="E327" s="240" t="s">
        <v>19</v>
      </c>
      <c r="F327" s="241" t="s">
        <v>447</v>
      </c>
      <c r="G327" s="239"/>
      <c r="H327" s="242">
        <v>24</v>
      </c>
      <c r="I327" s="243"/>
      <c r="J327" s="239"/>
      <c r="K327" s="239"/>
      <c r="L327" s="244"/>
      <c r="M327" s="245"/>
      <c r="N327" s="246"/>
      <c r="O327" s="246"/>
      <c r="P327" s="246"/>
      <c r="Q327" s="246"/>
      <c r="R327" s="246"/>
      <c r="S327" s="246"/>
      <c r="T327" s="247"/>
      <c r="AT327" s="248" t="s">
        <v>176</v>
      </c>
      <c r="AU327" s="248" t="s">
        <v>83</v>
      </c>
      <c r="AV327" s="13" t="s">
        <v>83</v>
      </c>
      <c r="AW327" s="13" t="s">
        <v>34</v>
      </c>
      <c r="AX327" s="13" t="s">
        <v>81</v>
      </c>
      <c r="AY327" s="248" t="s">
        <v>161</v>
      </c>
    </row>
    <row r="328" s="1" customFormat="1" ht="16.5" customHeight="1">
      <c r="B328" s="39"/>
      <c r="C328" s="212" t="s">
        <v>448</v>
      </c>
      <c r="D328" s="212" t="s">
        <v>163</v>
      </c>
      <c r="E328" s="213" t="s">
        <v>449</v>
      </c>
      <c r="F328" s="214" t="s">
        <v>450</v>
      </c>
      <c r="G328" s="215" t="s">
        <v>274</v>
      </c>
      <c r="H328" s="216">
        <v>11</v>
      </c>
      <c r="I328" s="217"/>
      <c r="J328" s="218">
        <f>ROUND(I328*H328,2)</f>
        <v>0</v>
      </c>
      <c r="K328" s="214" t="s">
        <v>173</v>
      </c>
      <c r="L328" s="44"/>
      <c r="M328" s="219" t="s">
        <v>19</v>
      </c>
      <c r="N328" s="220" t="s">
        <v>44</v>
      </c>
      <c r="O328" s="84"/>
      <c r="P328" s="221">
        <f>O328*H328</f>
        <v>0</v>
      </c>
      <c r="Q328" s="221">
        <v>0.054550000000000001</v>
      </c>
      <c r="R328" s="221">
        <f>Q328*H328</f>
        <v>0.60004999999999997</v>
      </c>
      <c r="S328" s="221">
        <v>0</v>
      </c>
      <c r="T328" s="222">
        <f>S328*H328</f>
        <v>0</v>
      </c>
      <c r="AR328" s="223" t="s">
        <v>167</v>
      </c>
      <c r="AT328" s="223" t="s">
        <v>163</v>
      </c>
      <c r="AU328" s="223" t="s">
        <v>83</v>
      </c>
      <c r="AY328" s="18" t="s">
        <v>161</v>
      </c>
      <c r="BE328" s="224">
        <f>IF(N328="základní",J328,0)</f>
        <v>0</v>
      </c>
      <c r="BF328" s="224">
        <f>IF(N328="snížená",J328,0)</f>
        <v>0</v>
      </c>
      <c r="BG328" s="224">
        <f>IF(N328="zákl. přenesená",J328,0)</f>
        <v>0</v>
      </c>
      <c r="BH328" s="224">
        <f>IF(N328="sníž. přenesená",J328,0)</f>
        <v>0</v>
      </c>
      <c r="BI328" s="224">
        <f>IF(N328="nulová",J328,0)</f>
        <v>0</v>
      </c>
      <c r="BJ328" s="18" t="s">
        <v>81</v>
      </c>
      <c r="BK328" s="224">
        <f>ROUND(I328*H328,2)</f>
        <v>0</v>
      </c>
      <c r="BL328" s="18" t="s">
        <v>167</v>
      </c>
      <c r="BM328" s="223" t="s">
        <v>451</v>
      </c>
    </row>
    <row r="329" s="1" customFormat="1">
      <c r="B329" s="39"/>
      <c r="C329" s="40"/>
      <c r="D329" s="225" t="s">
        <v>169</v>
      </c>
      <c r="E329" s="40"/>
      <c r="F329" s="226" t="s">
        <v>452</v>
      </c>
      <c r="G329" s="40"/>
      <c r="H329" s="40"/>
      <c r="I329" s="136"/>
      <c r="J329" s="40"/>
      <c r="K329" s="40"/>
      <c r="L329" s="44"/>
      <c r="M329" s="227"/>
      <c r="N329" s="84"/>
      <c r="O329" s="84"/>
      <c r="P329" s="84"/>
      <c r="Q329" s="84"/>
      <c r="R329" s="84"/>
      <c r="S329" s="84"/>
      <c r="T329" s="85"/>
      <c r="AT329" s="18" t="s">
        <v>169</v>
      </c>
      <c r="AU329" s="18" t="s">
        <v>83</v>
      </c>
    </row>
    <row r="330" s="12" customFormat="1">
      <c r="B330" s="228"/>
      <c r="C330" s="229"/>
      <c r="D330" s="225" t="s">
        <v>176</v>
      </c>
      <c r="E330" s="230" t="s">
        <v>19</v>
      </c>
      <c r="F330" s="231" t="s">
        <v>177</v>
      </c>
      <c r="G330" s="229"/>
      <c r="H330" s="230" t="s">
        <v>19</v>
      </c>
      <c r="I330" s="232"/>
      <c r="J330" s="229"/>
      <c r="K330" s="229"/>
      <c r="L330" s="233"/>
      <c r="M330" s="234"/>
      <c r="N330" s="235"/>
      <c r="O330" s="235"/>
      <c r="P330" s="235"/>
      <c r="Q330" s="235"/>
      <c r="R330" s="235"/>
      <c r="S330" s="235"/>
      <c r="T330" s="236"/>
      <c r="AT330" s="237" t="s">
        <v>176</v>
      </c>
      <c r="AU330" s="237" t="s">
        <v>83</v>
      </c>
      <c r="AV330" s="12" t="s">
        <v>81</v>
      </c>
      <c r="AW330" s="12" t="s">
        <v>34</v>
      </c>
      <c r="AX330" s="12" t="s">
        <v>73</v>
      </c>
      <c r="AY330" s="237" t="s">
        <v>161</v>
      </c>
    </row>
    <row r="331" s="13" customFormat="1">
      <c r="B331" s="238"/>
      <c r="C331" s="239"/>
      <c r="D331" s="225" t="s">
        <v>176</v>
      </c>
      <c r="E331" s="240" t="s">
        <v>19</v>
      </c>
      <c r="F331" s="241" t="s">
        <v>453</v>
      </c>
      <c r="G331" s="239"/>
      <c r="H331" s="242">
        <v>11</v>
      </c>
      <c r="I331" s="243"/>
      <c r="J331" s="239"/>
      <c r="K331" s="239"/>
      <c r="L331" s="244"/>
      <c r="M331" s="245"/>
      <c r="N331" s="246"/>
      <c r="O331" s="246"/>
      <c r="P331" s="246"/>
      <c r="Q331" s="246"/>
      <c r="R331" s="246"/>
      <c r="S331" s="246"/>
      <c r="T331" s="247"/>
      <c r="AT331" s="248" t="s">
        <v>176</v>
      </c>
      <c r="AU331" s="248" t="s">
        <v>83</v>
      </c>
      <c r="AV331" s="13" t="s">
        <v>83</v>
      </c>
      <c r="AW331" s="13" t="s">
        <v>34</v>
      </c>
      <c r="AX331" s="13" t="s">
        <v>81</v>
      </c>
      <c r="AY331" s="248" t="s">
        <v>161</v>
      </c>
    </row>
    <row r="332" s="1" customFormat="1" ht="16.5" customHeight="1">
      <c r="B332" s="39"/>
      <c r="C332" s="212" t="s">
        <v>454</v>
      </c>
      <c r="D332" s="212" t="s">
        <v>163</v>
      </c>
      <c r="E332" s="213" t="s">
        <v>455</v>
      </c>
      <c r="F332" s="214" t="s">
        <v>456</v>
      </c>
      <c r="G332" s="215" t="s">
        <v>274</v>
      </c>
      <c r="H332" s="216">
        <v>6</v>
      </c>
      <c r="I332" s="217"/>
      <c r="J332" s="218">
        <f>ROUND(I332*H332,2)</f>
        <v>0</v>
      </c>
      <c r="K332" s="214" t="s">
        <v>173</v>
      </c>
      <c r="L332" s="44"/>
      <c r="M332" s="219" t="s">
        <v>19</v>
      </c>
      <c r="N332" s="220" t="s">
        <v>44</v>
      </c>
      <c r="O332" s="84"/>
      <c r="P332" s="221">
        <f>O332*H332</f>
        <v>0</v>
      </c>
      <c r="Q332" s="221">
        <v>0.10005</v>
      </c>
      <c r="R332" s="221">
        <f>Q332*H332</f>
        <v>0.60030000000000006</v>
      </c>
      <c r="S332" s="221">
        <v>0</v>
      </c>
      <c r="T332" s="222">
        <f>S332*H332</f>
        <v>0</v>
      </c>
      <c r="AR332" s="223" t="s">
        <v>167</v>
      </c>
      <c r="AT332" s="223" t="s">
        <v>163</v>
      </c>
      <c r="AU332" s="223" t="s">
        <v>83</v>
      </c>
      <c r="AY332" s="18" t="s">
        <v>161</v>
      </c>
      <c r="BE332" s="224">
        <f>IF(N332="základní",J332,0)</f>
        <v>0</v>
      </c>
      <c r="BF332" s="224">
        <f>IF(N332="snížená",J332,0)</f>
        <v>0</v>
      </c>
      <c r="BG332" s="224">
        <f>IF(N332="zákl. přenesená",J332,0)</f>
        <v>0</v>
      </c>
      <c r="BH332" s="224">
        <f>IF(N332="sníž. přenesená",J332,0)</f>
        <v>0</v>
      </c>
      <c r="BI332" s="224">
        <f>IF(N332="nulová",J332,0)</f>
        <v>0</v>
      </c>
      <c r="BJ332" s="18" t="s">
        <v>81</v>
      </c>
      <c r="BK332" s="224">
        <f>ROUND(I332*H332,2)</f>
        <v>0</v>
      </c>
      <c r="BL332" s="18" t="s">
        <v>167</v>
      </c>
      <c r="BM332" s="223" t="s">
        <v>457</v>
      </c>
    </row>
    <row r="333" s="1" customFormat="1">
      <c r="B333" s="39"/>
      <c r="C333" s="40"/>
      <c r="D333" s="225" t="s">
        <v>169</v>
      </c>
      <c r="E333" s="40"/>
      <c r="F333" s="226" t="s">
        <v>458</v>
      </c>
      <c r="G333" s="40"/>
      <c r="H333" s="40"/>
      <c r="I333" s="136"/>
      <c r="J333" s="40"/>
      <c r="K333" s="40"/>
      <c r="L333" s="44"/>
      <c r="M333" s="227"/>
      <c r="N333" s="84"/>
      <c r="O333" s="84"/>
      <c r="P333" s="84"/>
      <c r="Q333" s="84"/>
      <c r="R333" s="84"/>
      <c r="S333" s="84"/>
      <c r="T333" s="85"/>
      <c r="AT333" s="18" t="s">
        <v>169</v>
      </c>
      <c r="AU333" s="18" t="s">
        <v>83</v>
      </c>
    </row>
    <row r="334" s="12" customFormat="1">
      <c r="B334" s="228"/>
      <c r="C334" s="229"/>
      <c r="D334" s="225" t="s">
        <v>176</v>
      </c>
      <c r="E334" s="230" t="s">
        <v>19</v>
      </c>
      <c r="F334" s="231" t="s">
        <v>177</v>
      </c>
      <c r="G334" s="229"/>
      <c r="H334" s="230" t="s">
        <v>19</v>
      </c>
      <c r="I334" s="232"/>
      <c r="J334" s="229"/>
      <c r="K334" s="229"/>
      <c r="L334" s="233"/>
      <c r="M334" s="234"/>
      <c r="N334" s="235"/>
      <c r="O334" s="235"/>
      <c r="P334" s="235"/>
      <c r="Q334" s="235"/>
      <c r="R334" s="235"/>
      <c r="S334" s="235"/>
      <c r="T334" s="236"/>
      <c r="AT334" s="237" t="s">
        <v>176</v>
      </c>
      <c r="AU334" s="237" t="s">
        <v>83</v>
      </c>
      <c r="AV334" s="12" t="s">
        <v>81</v>
      </c>
      <c r="AW334" s="12" t="s">
        <v>34</v>
      </c>
      <c r="AX334" s="12" t="s">
        <v>73</v>
      </c>
      <c r="AY334" s="237" t="s">
        <v>161</v>
      </c>
    </row>
    <row r="335" s="13" customFormat="1">
      <c r="B335" s="238"/>
      <c r="C335" s="239"/>
      <c r="D335" s="225" t="s">
        <v>176</v>
      </c>
      <c r="E335" s="240" t="s">
        <v>19</v>
      </c>
      <c r="F335" s="241" t="s">
        <v>459</v>
      </c>
      <c r="G335" s="239"/>
      <c r="H335" s="242">
        <v>6</v>
      </c>
      <c r="I335" s="243"/>
      <c r="J335" s="239"/>
      <c r="K335" s="239"/>
      <c r="L335" s="244"/>
      <c r="M335" s="245"/>
      <c r="N335" s="246"/>
      <c r="O335" s="246"/>
      <c r="P335" s="246"/>
      <c r="Q335" s="246"/>
      <c r="R335" s="246"/>
      <c r="S335" s="246"/>
      <c r="T335" s="247"/>
      <c r="AT335" s="248" t="s">
        <v>176</v>
      </c>
      <c r="AU335" s="248" t="s">
        <v>83</v>
      </c>
      <c r="AV335" s="13" t="s">
        <v>83</v>
      </c>
      <c r="AW335" s="13" t="s">
        <v>34</v>
      </c>
      <c r="AX335" s="13" t="s">
        <v>81</v>
      </c>
      <c r="AY335" s="248" t="s">
        <v>161</v>
      </c>
    </row>
    <row r="336" s="1" customFormat="1" ht="16.5" customHeight="1">
      <c r="B336" s="39"/>
      <c r="C336" s="212" t="s">
        <v>460</v>
      </c>
      <c r="D336" s="212" t="s">
        <v>163</v>
      </c>
      <c r="E336" s="213" t="s">
        <v>461</v>
      </c>
      <c r="F336" s="214" t="s">
        <v>462</v>
      </c>
      <c r="G336" s="215" t="s">
        <v>172</v>
      </c>
      <c r="H336" s="216">
        <v>2</v>
      </c>
      <c r="I336" s="217"/>
      <c r="J336" s="218">
        <f>ROUND(I336*H336,2)</f>
        <v>0</v>
      </c>
      <c r="K336" s="214" t="s">
        <v>173</v>
      </c>
      <c r="L336" s="44"/>
      <c r="M336" s="219" t="s">
        <v>19</v>
      </c>
      <c r="N336" s="220" t="s">
        <v>44</v>
      </c>
      <c r="O336" s="84"/>
      <c r="P336" s="221">
        <f>O336*H336</f>
        <v>0</v>
      </c>
      <c r="Q336" s="221">
        <v>1.9085000000000001</v>
      </c>
      <c r="R336" s="221">
        <f>Q336*H336</f>
        <v>3.8170000000000002</v>
      </c>
      <c r="S336" s="221">
        <v>0</v>
      </c>
      <c r="T336" s="222">
        <f>S336*H336</f>
        <v>0</v>
      </c>
      <c r="AR336" s="223" t="s">
        <v>167</v>
      </c>
      <c r="AT336" s="223" t="s">
        <v>163</v>
      </c>
      <c r="AU336" s="223" t="s">
        <v>83</v>
      </c>
      <c r="AY336" s="18" t="s">
        <v>161</v>
      </c>
      <c r="BE336" s="224">
        <f>IF(N336="základní",J336,0)</f>
        <v>0</v>
      </c>
      <c r="BF336" s="224">
        <f>IF(N336="snížená",J336,0)</f>
        <v>0</v>
      </c>
      <c r="BG336" s="224">
        <f>IF(N336="zákl. přenesená",J336,0)</f>
        <v>0</v>
      </c>
      <c r="BH336" s="224">
        <f>IF(N336="sníž. přenesená",J336,0)</f>
        <v>0</v>
      </c>
      <c r="BI336" s="224">
        <f>IF(N336="nulová",J336,0)</f>
        <v>0</v>
      </c>
      <c r="BJ336" s="18" t="s">
        <v>81</v>
      </c>
      <c r="BK336" s="224">
        <f>ROUND(I336*H336,2)</f>
        <v>0</v>
      </c>
      <c r="BL336" s="18" t="s">
        <v>167</v>
      </c>
      <c r="BM336" s="223" t="s">
        <v>463</v>
      </c>
    </row>
    <row r="337" s="1" customFormat="1">
      <c r="B337" s="39"/>
      <c r="C337" s="40"/>
      <c r="D337" s="225" t="s">
        <v>169</v>
      </c>
      <c r="E337" s="40"/>
      <c r="F337" s="226" t="s">
        <v>464</v>
      </c>
      <c r="G337" s="40"/>
      <c r="H337" s="40"/>
      <c r="I337" s="136"/>
      <c r="J337" s="40"/>
      <c r="K337" s="40"/>
      <c r="L337" s="44"/>
      <c r="M337" s="227"/>
      <c r="N337" s="84"/>
      <c r="O337" s="84"/>
      <c r="P337" s="84"/>
      <c r="Q337" s="84"/>
      <c r="R337" s="84"/>
      <c r="S337" s="84"/>
      <c r="T337" s="85"/>
      <c r="AT337" s="18" t="s">
        <v>169</v>
      </c>
      <c r="AU337" s="18" t="s">
        <v>83</v>
      </c>
    </row>
    <row r="338" s="13" customFormat="1">
      <c r="B338" s="238"/>
      <c r="C338" s="239"/>
      <c r="D338" s="225" t="s">
        <v>176</v>
      </c>
      <c r="E338" s="240" t="s">
        <v>19</v>
      </c>
      <c r="F338" s="241" t="s">
        <v>465</v>
      </c>
      <c r="G338" s="239"/>
      <c r="H338" s="242">
        <v>1.1000000000000001</v>
      </c>
      <c r="I338" s="243"/>
      <c r="J338" s="239"/>
      <c r="K338" s="239"/>
      <c r="L338" s="244"/>
      <c r="M338" s="245"/>
      <c r="N338" s="246"/>
      <c r="O338" s="246"/>
      <c r="P338" s="246"/>
      <c r="Q338" s="246"/>
      <c r="R338" s="246"/>
      <c r="S338" s="246"/>
      <c r="T338" s="247"/>
      <c r="AT338" s="248" t="s">
        <v>176</v>
      </c>
      <c r="AU338" s="248" t="s">
        <v>83</v>
      </c>
      <c r="AV338" s="13" t="s">
        <v>83</v>
      </c>
      <c r="AW338" s="13" t="s">
        <v>34</v>
      </c>
      <c r="AX338" s="13" t="s">
        <v>73</v>
      </c>
      <c r="AY338" s="248" t="s">
        <v>161</v>
      </c>
    </row>
    <row r="339" s="13" customFormat="1">
      <c r="B339" s="238"/>
      <c r="C339" s="239"/>
      <c r="D339" s="225" t="s">
        <v>176</v>
      </c>
      <c r="E339" s="240" t="s">
        <v>19</v>
      </c>
      <c r="F339" s="241" t="s">
        <v>466</v>
      </c>
      <c r="G339" s="239"/>
      <c r="H339" s="242">
        <v>0.90000000000000002</v>
      </c>
      <c r="I339" s="243"/>
      <c r="J339" s="239"/>
      <c r="K339" s="239"/>
      <c r="L339" s="244"/>
      <c r="M339" s="245"/>
      <c r="N339" s="246"/>
      <c r="O339" s="246"/>
      <c r="P339" s="246"/>
      <c r="Q339" s="246"/>
      <c r="R339" s="246"/>
      <c r="S339" s="246"/>
      <c r="T339" s="247"/>
      <c r="AT339" s="248" t="s">
        <v>176</v>
      </c>
      <c r="AU339" s="248" t="s">
        <v>83</v>
      </c>
      <c r="AV339" s="13" t="s">
        <v>83</v>
      </c>
      <c r="AW339" s="13" t="s">
        <v>34</v>
      </c>
      <c r="AX339" s="13" t="s">
        <v>73</v>
      </c>
      <c r="AY339" s="248" t="s">
        <v>161</v>
      </c>
    </row>
    <row r="340" s="14" customFormat="1">
      <c r="B340" s="249"/>
      <c r="C340" s="250"/>
      <c r="D340" s="225" t="s">
        <v>176</v>
      </c>
      <c r="E340" s="251" t="s">
        <v>19</v>
      </c>
      <c r="F340" s="252" t="s">
        <v>201</v>
      </c>
      <c r="G340" s="250"/>
      <c r="H340" s="253">
        <v>2</v>
      </c>
      <c r="I340" s="254"/>
      <c r="J340" s="250"/>
      <c r="K340" s="250"/>
      <c r="L340" s="255"/>
      <c r="M340" s="256"/>
      <c r="N340" s="257"/>
      <c r="O340" s="257"/>
      <c r="P340" s="257"/>
      <c r="Q340" s="257"/>
      <c r="R340" s="257"/>
      <c r="S340" s="257"/>
      <c r="T340" s="258"/>
      <c r="AT340" s="259" t="s">
        <v>176</v>
      </c>
      <c r="AU340" s="259" t="s">
        <v>83</v>
      </c>
      <c r="AV340" s="14" t="s">
        <v>167</v>
      </c>
      <c r="AW340" s="14" t="s">
        <v>34</v>
      </c>
      <c r="AX340" s="14" t="s">
        <v>81</v>
      </c>
      <c r="AY340" s="259" t="s">
        <v>161</v>
      </c>
    </row>
    <row r="341" s="1" customFormat="1" ht="16.5" customHeight="1">
      <c r="B341" s="39"/>
      <c r="C341" s="212" t="s">
        <v>467</v>
      </c>
      <c r="D341" s="212" t="s">
        <v>163</v>
      </c>
      <c r="E341" s="213" t="s">
        <v>468</v>
      </c>
      <c r="F341" s="214" t="s">
        <v>469</v>
      </c>
      <c r="G341" s="215" t="s">
        <v>238</v>
      </c>
      <c r="H341" s="216">
        <v>0.39900000000000002</v>
      </c>
      <c r="I341" s="217"/>
      <c r="J341" s="218">
        <f>ROUND(I341*H341,2)</f>
        <v>0</v>
      </c>
      <c r="K341" s="214" t="s">
        <v>173</v>
      </c>
      <c r="L341" s="44"/>
      <c r="M341" s="219" t="s">
        <v>19</v>
      </c>
      <c r="N341" s="220" t="s">
        <v>44</v>
      </c>
      <c r="O341" s="84"/>
      <c r="P341" s="221">
        <f>O341*H341</f>
        <v>0</v>
      </c>
      <c r="Q341" s="221">
        <v>0.019539999999999998</v>
      </c>
      <c r="R341" s="221">
        <f>Q341*H341</f>
        <v>0.0077964599999999998</v>
      </c>
      <c r="S341" s="221">
        <v>0</v>
      </c>
      <c r="T341" s="222">
        <f>S341*H341</f>
        <v>0</v>
      </c>
      <c r="AR341" s="223" t="s">
        <v>167</v>
      </c>
      <c r="AT341" s="223" t="s">
        <v>163</v>
      </c>
      <c r="AU341" s="223" t="s">
        <v>83</v>
      </c>
      <c r="AY341" s="18" t="s">
        <v>161</v>
      </c>
      <c r="BE341" s="224">
        <f>IF(N341="základní",J341,0)</f>
        <v>0</v>
      </c>
      <c r="BF341" s="224">
        <f>IF(N341="snížená",J341,0)</f>
        <v>0</v>
      </c>
      <c r="BG341" s="224">
        <f>IF(N341="zákl. přenesená",J341,0)</f>
        <v>0</v>
      </c>
      <c r="BH341" s="224">
        <f>IF(N341="sníž. přenesená",J341,0)</f>
        <v>0</v>
      </c>
      <c r="BI341" s="224">
        <f>IF(N341="nulová",J341,0)</f>
        <v>0</v>
      </c>
      <c r="BJ341" s="18" t="s">
        <v>81</v>
      </c>
      <c r="BK341" s="224">
        <f>ROUND(I341*H341,2)</f>
        <v>0</v>
      </c>
      <c r="BL341" s="18" t="s">
        <v>167</v>
      </c>
      <c r="BM341" s="223" t="s">
        <v>470</v>
      </c>
    </row>
    <row r="342" s="1" customFormat="1">
      <c r="B342" s="39"/>
      <c r="C342" s="40"/>
      <c r="D342" s="225" t="s">
        <v>169</v>
      </c>
      <c r="E342" s="40"/>
      <c r="F342" s="226" t="s">
        <v>471</v>
      </c>
      <c r="G342" s="40"/>
      <c r="H342" s="40"/>
      <c r="I342" s="136"/>
      <c r="J342" s="40"/>
      <c r="K342" s="40"/>
      <c r="L342" s="44"/>
      <c r="M342" s="227"/>
      <c r="N342" s="84"/>
      <c r="O342" s="84"/>
      <c r="P342" s="84"/>
      <c r="Q342" s="84"/>
      <c r="R342" s="84"/>
      <c r="S342" s="84"/>
      <c r="T342" s="85"/>
      <c r="AT342" s="18" t="s">
        <v>169</v>
      </c>
      <c r="AU342" s="18" t="s">
        <v>83</v>
      </c>
    </row>
    <row r="343" s="12" customFormat="1">
      <c r="B343" s="228"/>
      <c r="C343" s="229"/>
      <c r="D343" s="225" t="s">
        <v>176</v>
      </c>
      <c r="E343" s="230" t="s">
        <v>19</v>
      </c>
      <c r="F343" s="231" t="s">
        <v>328</v>
      </c>
      <c r="G343" s="229"/>
      <c r="H343" s="230" t="s">
        <v>19</v>
      </c>
      <c r="I343" s="232"/>
      <c r="J343" s="229"/>
      <c r="K343" s="229"/>
      <c r="L343" s="233"/>
      <c r="M343" s="234"/>
      <c r="N343" s="235"/>
      <c r="O343" s="235"/>
      <c r="P343" s="235"/>
      <c r="Q343" s="235"/>
      <c r="R343" s="235"/>
      <c r="S343" s="235"/>
      <c r="T343" s="236"/>
      <c r="AT343" s="237" t="s">
        <v>176</v>
      </c>
      <c r="AU343" s="237" t="s">
        <v>83</v>
      </c>
      <c r="AV343" s="12" t="s">
        <v>81</v>
      </c>
      <c r="AW343" s="12" t="s">
        <v>34</v>
      </c>
      <c r="AX343" s="12" t="s">
        <v>73</v>
      </c>
      <c r="AY343" s="237" t="s">
        <v>161</v>
      </c>
    </row>
    <row r="344" s="12" customFormat="1">
      <c r="B344" s="228"/>
      <c r="C344" s="229"/>
      <c r="D344" s="225" t="s">
        <v>176</v>
      </c>
      <c r="E344" s="230" t="s">
        <v>19</v>
      </c>
      <c r="F344" s="231" t="s">
        <v>472</v>
      </c>
      <c r="G344" s="229"/>
      <c r="H344" s="230" t="s">
        <v>19</v>
      </c>
      <c r="I344" s="232"/>
      <c r="J344" s="229"/>
      <c r="K344" s="229"/>
      <c r="L344" s="233"/>
      <c r="M344" s="234"/>
      <c r="N344" s="235"/>
      <c r="O344" s="235"/>
      <c r="P344" s="235"/>
      <c r="Q344" s="235"/>
      <c r="R344" s="235"/>
      <c r="S344" s="235"/>
      <c r="T344" s="236"/>
      <c r="AT344" s="237" t="s">
        <v>176</v>
      </c>
      <c r="AU344" s="237" t="s">
        <v>83</v>
      </c>
      <c r="AV344" s="12" t="s">
        <v>81</v>
      </c>
      <c r="AW344" s="12" t="s">
        <v>34</v>
      </c>
      <c r="AX344" s="12" t="s">
        <v>73</v>
      </c>
      <c r="AY344" s="237" t="s">
        <v>161</v>
      </c>
    </row>
    <row r="345" s="13" customFormat="1">
      <c r="B345" s="238"/>
      <c r="C345" s="239"/>
      <c r="D345" s="225" t="s">
        <v>176</v>
      </c>
      <c r="E345" s="240" t="s">
        <v>19</v>
      </c>
      <c r="F345" s="241" t="s">
        <v>473</v>
      </c>
      <c r="G345" s="239"/>
      <c r="H345" s="242">
        <v>0.26600000000000001</v>
      </c>
      <c r="I345" s="243"/>
      <c r="J345" s="239"/>
      <c r="K345" s="239"/>
      <c r="L345" s="244"/>
      <c r="M345" s="245"/>
      <c r="N345" s="246"/>
      <c r="O345" s="246"/>
      <c r="P345" s="246"/>
      <c r="Q345" s="246"/>
      <c r="R345" s="246"/>
      <c r="S345" s="246"/>
      <c r="T345" s="247"/>
      <c r="AT345" s="248" t="s">
        <v>176</v>
      </c>
      <c r="AU345" s="248" t="s">
        <v>83</v>
      </c>
      <c r="AV345" s="13" t="s">
        <v>83</v>
      </c>
      <c r="AW345" s="13" t="s">
        <v>34</v>
      </c>
      <c r="AX345" s="13" t="s">
        <v>73</v>
      </c>
      <c r="AY345" s="248" t="s">
        <v>161</v>
      </c>
    </row>
    <row r="346" s="13" customFormat="1">
      <c r="B346" s="238"/>
      <c r="C346" s="239"/>
      <c r="D346" s="225" t="s">
        <v>176</v>
      </c>
      <c r="E346" s="240" t="s">
        <v>19</v>
      </c>
      <c r="F346" s="241" t="s">
        <v>474</v>
      </c>
      <c r="G346" s="239"/>
      <c r="H346" s="242">
        <v>0.13300000000000001</v>
      </c>
      <c r="I346" s="243"/>
      <c r="J346" s="239"/>
      <c r="K346" s="239"/>
      <c r="L346" s="244"/>
      <c r="M346" s="245"/>
      <c r="N346" s="246"/>
      <c r="O346" s="246"/>
      <c r="P346" s="246"/>
      <c r="Q346" s="246"/>
      <c r="R346" s="246"/>
      <c r="S346" s="246"/>
      <c r="T346" s="247"/>
      <c r="AT346" s="248" t="s">
        <v>176</v>
      </c>
      <c r="AU346" s="248" t="s">
        <v>83</v>
      </c>
      <c r="AV346" s="13" t="s">
        <v>83</v>
      </c>
      <c r="AW346" s="13" t="s">
        <v>34</v>
      </c>
      <c r="AX346" s="13" t="s">
        <v>73</v>
      </c>
      <c r="AY346" s="248" t="s">
        <v>161</v>
      </c>
    </row>
    <row r="347" s="14" customFormat="1">
      <c r="B347" s="249"/>
      <c r="C347" s="250"/>
      <c r="D347" s="225" t="s">
        <v>176</v>
      </c>
      <c r="E347" s="251" t="s">
        <v>19</v>
      </c>
      <c r="F347" s="252" t="s">
        <v>201</v>
      </c>
      <c r="G347" s="250"/>
      <c r="H347" s="253">
        <v>0.39900000000000002</v>
      </c>
      <c r="I347" s="254"/>
      <c r="J347" s="250"/>
      <c r="K347" s="250"/>
      <c r="L347" s="255"/>
      <c r="M347" s="256"/>
      <c r="N347" s="257"/>
      <c r="O347" s="257"/>
      <c r="P347" s="257"/>
      <c r="Q347" s="257"/>
      <c r="R347" s="257"/>
      <c r="S347" s="257"/>
      <c r="T347" s="258"/>
      <c r="AT347" s="259" t="s">
        <v>176</v>
      </c>
      <c r="AU347" s="259" t="s">
        <v>83</v>
      </c>
      <c r="AV347" s="14" t="s">
        <v>167</v>
      </c>
      <c r="AW347" s="14" t="s">
        <v>34</v>
      </c>
      <c r="AX347" s="14" t="s">
        <v>81</v>
      </c>
      <c r="AY347" s="259" t="s">
        <v>161</v>
      </c>
    </row>
    <row r="348" s="1" customFormat="1" ht="16.5" customHeight="1">
      <c r="B348" s="39"/>
      <c r="C348" s="260" t="s">
        <v>475</v>
      </c>
      <c r="D348" s="260" t="s">
        <v>252</v>
      </c>
      <c r="E348" s="261" t="s">
        <v>476</v>
      </c>
      <c r="F348" s="262" t="s">
        <v>477</v>
      </c>
      <c r="G348" s="263" t="s">
        <v>238</v>
      </c>
      <c r="H348" s="264">
        <v>0.43099999999999999</v>
      </c>
      <c r="I348" s="265"/>
      <c r="J348" s="266">
        <f>ROUND(I348*H348,2)</f>
        <v>0</v>
      </c>
      <c r="K348" s="262" t="s">
        <v>173</v>
      </c>
      <c r="L348" s="267"/>
      <c r="M348" s="268" t="s">
        <v>19</v>
      </c>
      <c r="N348" s="269" t="s">
        <v>44</v>
      </c>
      <c r="O348" s="84"/>
      <c r="P348" s="221">
        <f>O348*H348</f>
        <v>0</v>
      </c>
      <c r="Q348" s="221">
        <v>1</v>
      </c>
      <c r="R348" s="221">
        <f>Q348*H348</f>
        <v>0.43099999999999999</v>
      </c>
      <c r="S348" s="221">
        <v>0</v>
      </c>
      <c r="T348" s="222">
        <f>S348*H348</f>
        <v>0</v>
      </c>
      <c r="AR348" s="223" t="s">
        <v>207</v>
      </c>
      <c r="AT348" s="223" t="s">
        <v>252</v>
      </c>
      <c r="AU348" s="223" t="s">
        <v>83</v>
      </c>
      <c r="AY348" s="18" t="s">
        <v>161</v>
      </c>
      <c r="BE348" s="224">
        <f>IF(N348="základní",J348,0)</f>
        <v>0</v>
      </c>
      <c r="BF348" s="224">
        <f>IF(N348="snížená",J348,0)</f>
        <v>0</v>
      </c>
      <c r="BG348" s="224">
        <f>IF(N348="zákl. přenesená",J348,0)</f>
        <v>0</v>
      </c>
      <c r="BH348" s="224">
        <f>IF(N348="sníž. přenesená",J348,0)</f>
        <v>0</v>
      </c>
      <c r="BI348" s="224">
        <f>IF(N348="nulová",J348,0)</f>
        <v>0</v>
      </c>
      <c r="BJ348" s="18" t="s">
        <v>81</v>
      </c>
      <c r="BK348" s="224">
        <f>ROUND(I348*H348,2)</f>
        <v>0</v>
      </c>
      <c r="BL348" s="18" t="s">
        <v>167</v>
      </c>
      <c r="BM348" s="223" t="s">
        <v>478</v>
      </c>
    </row>
    <row r="349" s="1" customFormat="1">
      <c r="B349" s="39"/>
      <c r="C349" s="40"/>
      <c r="D349" s="225" t="s">
        <v>169</v>
      </c>
      <c r="E349" s="40"/>
      <c r="F349" s="226" t="s">
        <v>477</v>
      </c>
      <c r="G349" s="40"/>
      <c r="H349" s="40"/>
      <c r="I349" s="136"/>
      <c r="J349" s="40"/>
      <c r="K349" s="40"/>
      <c r="L349" s="44"/>
      <c r="M349" s="227"/>
      <c r="N349" s="84"/>
      <c r="O349" s="84"/>
      <c r="P349" s="84"/>
      <c r="Q349" s="84"/>
      <c r="R349" s="84"/>
      <c r="S349" s="84"/>
      <c r="T349" s="85"/>
      <c r="AT349" s="18" t="s">
        <v>169</v>
      </c>
      <c r="AU349" s="18" t="s">
        <v>83</v>
      </c>
    </row>
    <row r="350" s="1" customFormat="1">
      <c r="B350" s="39"/>
      <c r="C350" s="40"/>
      <c r="D350" s="225" t="s">
        <v>479</v>
      </c>
      <c r="E350" s="40"/>
      <c r="F350" s="270" t="s">
        <v>480</v>
      </c>
      <c r="G350" s="40"/>
      <c r="H350" s="40"/>
      <c r="I350" s="136"/>
      <c r="J350" s="40"/>
      <c r="K350" s="40"/>
      <c r="L350" s="44"/>
      <c r="M350" s="227"/>
      <c r="N350" s="84"/>
      <c r="O350" s="84"/>
      <c r="P350" s="84"/>
      <c r="Q350" s="84"/>
      <c r="R350" s="84"/>
      <c r="S350" s="84"/>
      <c r="T350" s="85"/>
      <c r="AT350" s="18" t="s">
        <v>479</v>
      </c>
      <c r="AU350" s="18" t="s">
        <v>83</v>
      </c>
    </row>
    <row r="351" s="13" customFormat="1">
      <c r="B351" s="238"/>
      <c r="C351" s="239"/>
      <c r="D351" s="225" t="s">
        <v>176</v>
      </c>
      <c r="E351" s="240" t="s">
        <v>19</v>
      </c>
      <c r="F351" s="241" t="s">
        <v>481</v>
      </c>
      <c r="G351" s="239"/>
      <c r="H351" s="242">
        <v>0.43099999999999999</v>
      </c>
      <c r="I351" s="243"/>
      <c r="J351" s="239"/>
      <c r="K351" s="239"/>
      <c r="L351" s="244"/>
      <c r="M351" s="245"/>
      <c r="N351" s="246"/>
      <c r="O351" s="246"/>
      <c r="P351" s="246"/>
      <c r="Q351" s="246"/>
      <c r="R351" s="246"/>
      <c r="S351" s="246"/>
      <c r="T351" s="247"/>
      <c r="AT351" s="248" t="s">
        <v>176</v>
      </c>
      <c r="AU351" s="248" t="s">
        <v>83</v>
      </c>
      <c r="AV351" s="13" t="s">
        <v>83</v>
      </c>
      <c r="AW351" s="13" t="s">
        <v>34</v>
      </c>
      <c r="AX351" s="13" t="s">
        <v>81</v>
      </c>
      <c r="AY351" s="248" t="s">
        <v>161</v>
      </c>
    </row>
    <row r="352" s="1" customFormat="1" ht="16.5" customHeight="1">
      <c r="B352" s="39"/>
      <c r="C352" s="212" t="s">
        <v>482</v>
      </c>
      <c r="D352" s="212" t="s">
        <v>163</v>
      </c>
      <c r="E352" s="213" t="s">
        <v>483</v>
      </c>
      <c r="F352" s="214" t="s">
        <v>484</v>
      </c>
      <c r="G352" s="215" t="s">
        <v>210</v>
      </c>
      <c r="H352" s="216">
        <v>26.234000000000002</v>
      </c>
      <c r="I352" s="217"/>
      <c r="J352" s="218">
        <f>ROUND(I352*H352,2)</f>
        <v>0</v>
      </c>
      <c r="K352" s="214" t="s">
        <v>173</v>
      </c>
      <c r="L352" s="44"/>
      <c r="M352" s="219" t="s">
        <v>19</v>
      </c>
      <c r="N352" s="220" t="s">
        <v>44</v>
      </c>
      <c r="O352" s="84"/>
      <c r="P352" s="221">
        <f>O352*H352</f>
        <v>0</v>
      </c>
      <c r="Q352" s="221">
        <v>0.087309999999999999</v>
      </c>
      <c r="R352" s="221">
        <f>Q352*H352</f>
        <v>2.29049054</v>
      </c>
      <c r="S352" s="221">
        <v>0</v>
      </c>
      <c r="T352" s="222">
        <f>S352*H352</f>
        <v>0</v>
      </c>
      <c r="AR352" s="223" t="s">
        <v>167</v>
      </c>
      <c r="AT352" s="223" t="s">
        <v>163</v>
      </c>
      <c r="AU352" s="223" t="s">
        <v>83</v>
      </c>
      <c r="AY352" s="18" t="s">
        <v>161</v>
      </c>
      <c r="BE352" s="224">
        <f>IF(N352="základní",J352,0)</f>
        <v>0</v>
      </c>
      <c r="BF352" s="224">
        <f>IF(N352="snížená",J352,0)</f>
        <v>0</v>
      </c>
      <c r="BG352" s="224">
        <f>IF(N352="zákl. přenesená",J352,0)</f>
        <v>0</v>
      </c>
      <c r="BH352" s="224">
        <f>IF(N352="sníž. přenesená",J352,0)</f>
        <v>0</v>
      </c>
      <c r="BI352" s="224">
        <f>IF(N352="nulová",J352,0)</f>
        <v>0</v>
      </c>
      <c r="BJ352" s="18" t="s">
        <v>81</v>
      </c>
      <c r="BK352" s="224">
        <f>ROUND(I352*H352,2)</f>
        <v>0</v>
      </c>
      <c r="BL352" s="18" t="s">
        <v>167</v>
      </c>
      <c r="BM352" s="223" t="s">
        <v>485</v>
      </c>
    </row>
    <row r="353" s="1" customFormat="1">
      <c r="B353" s="39"/>
      <c r="C353" s="40"/>
      <c r="D353" s="225" t="s">
        <v>169</v>
      </c>
      <c r="E353" s="40"/>
      <c r="F353" s="226" t="s">
        <v>486</v>
      </c>
      <c r="G353" s="40"/>
      <c r="H353" s="40"/>
      <c r="I353" s="136"/>
      <c r="J353" s="40"/>
      <c r="K353" s="40"/>
      <c r="L353" s="44"/>
      <c r="M353" s="227"/>
      <c r="N353" s="84"/>
      <c r="O353" s="84"/>
      <c r="P353" s="84"/>
      <c r="Q353" s="84"/>
      <c r="R353" s="84"/>
      <c r="S353" s="84"/>
      <c r="T353" s="85"/>
      <c r="AT353" s="18" t="s">
        <v>169</v>
      </c>
      <c r="AU353" s="18" t="s">
        <v>83</v>
      </c>
    </row>
    <row r="354" s="12" customFormat="1">
      <c r="B354" s="228"/>
      <c r="C354" s="229"/>
      <c r="D354" s="225" t="s">
        <v>176</v>
      </c>
      <c r="E354" s="230" t="s">
        <v>19</v>
      </c>
      <c r="F354" s="231" t="s">
        <v>177</v>
      </c>
      <c r="G354" s="229"/>
      <c r="H354" s="230" t="s">
        <v>19</v>
      </c>
      <c r="I354" s="232"/>
      <c r="J354" s="229"/>
      <c r="K354" s="229"/>
      <c r="L354" s="233"/>
      <c r="M354" s="234"/>
      <c r="N354" s="235"/>
      <c r="O354" s="235"/>
      <c r="P354" s="235"/>
      <c r="Q354" s="235"/>
      <c r="R354" s="235"/>
      <c r="S354" s="235"/>
      <c r="T354" s="236"/>
      <c r="AT354" s="237" t="s">
        <v>176</v>
      </c>
      <c r="AU354" s="237" t="s">
        <v>83</v>
      </c>
      <c r="AV354" s="12" t="s">
        <v>81</v>
      </c>
      <c r="AW354" s="12" t="s">
        <v>34</v>
      </c>
      <c r="AX354" s="12" t="s">
        <v>73</v>
      </c>
      <c r="AY354" s="237" t="s">
        <v>161</v>
      </c>
    </row>
    <row r="355" s="12" customFormat="1">
      <c r="B355" s="228"/>
      <c r="C355" s="229"/>
      <c r="D355" s="225" t="s">
        <v>176</v>
      </c>
      <c r="E355" s="230" t="s">
        <v>19</v>
      </c>
      <c r="F355" s="231" t="s">
        <v>394</v>
      </c>
      <c r="G355" s="229"/>
      <c r="H355" s="230" t="s">
        <v>19</v>
      </c>
      <c r="I355" s="232"/>
      <c r="J355" s="229"/>
      <c r="K355" s="229"/>
      <c r="L355" s="233"/>
      <c r="M355" s="234"/>
      <c r="N355" s="235"/>
      <c r="O355" s="235"/>
      <c r="P355" s="235"/>
      <c r="Q355" s="235"/>
      <c r="R355" s="235"/>
      <c r="S355" s="235"/>
      <c r="T355" s="236"/>
      <c r="AT355" s="237" t="s">
        <v>176</v>
      </c>
      <c r="AU355" s="237" t="s">
        <v>83</v>
      </c>
      <c r="AV355" s="12" t="s">
        <v>81</v>
      </c>
      <c r="AW355" s="12" t="s">
        <v>34</v>
      </c>
      <c r="AX355" s="12" t="s">
        <v>73</v>
      </c>
      <c r="AY355" s="237" t="s">
        <v>161</v>
      </c>
    </row>
    <row r="356" s="13" customFormat="1">
      <c r="B356" s="238"/>
      <c r="C356" s="239"/>
      <c r="D356" s="225" t="s">
        <v>176</v>
      </c>
      <c r="E356" s="240" t="s">
        <v>19</v>
      </c>
      <c r="F356" s="241" t="s">
        <v>487</v>
      </c>
      <c r="G356" s="239"/>
      <c r="H356" s="242">
        <v>12.810000000000001</v>
      </c>
      <c r="I356" s="243"/>
      <c r="J356" s="239"/>
      <c r="K356" s="239"/>
      <c r="L356" s="244"/>
      <c r="M356" s="245"/>
      <c r="N356" s="246"/>
      <c r="O356" s="246"/>
      <c r="P356" s="246"/>
      <c r="Q356" s="246"/>
      <c r="R356" s="246"/>
      <c r="S356" s="246"/>
      <c r="T356" s="247"/>
      <c r="AT356" s="248" t="s">
        <v>176</v>
      </c>
      <c r="AU356" s="248" t="s">
        <v>83</v>
      </c>
      <c r="AV356" s="13" t="s">
        <v>83</v>
      </c>
      <c r="AW356" s="13" t="s">
        <v>34</v>
      </c>
      <c r="AX356" s="13" t="s">
        <v>73</v>
      </c>
      <c r="AY356" s="248" t="s">
        <v>161</v>
      </c>
    </row>
    <row r="357" s="13" customFormat="1">
      <c r="B357" s="238"/>
      <c r="C357" s="239"/>
      <c r="D357" s="225" t="s">
        <v>176</v>
      </c>
      <c r="E357" s="240" t="s">
        <v>19</v>
      </c>
      <c r="F357" s="241" t="s">
        <v>488</v>
      </c>
      <c r="G357" s="239"/>
      <c r="H357" s="242">
        <v>-1.5760000000000001</v>
      </c>
      <c r="I357" s="243"/>
      <c r="J357" s="239"/>
      <c r="K357" s="239"/>
      <c r="L357" s="244"/>
      <c r="M357" s="245"/>
      <c r="N357" s="246"/>
      <c r="O357" s="246"/>
      <c r="P357" s="246"/>
      <c r="Q357" s="246"/>
      <c r="R357" s="246"/>
      <c r="S357" s="246"/>
      <c r="T357" s="247"/>
      <c r="AT357" s="248" t="s">
        <v>176</v>
      </c>
      <c r="AU357" s="248" t="s">
        <v>83</v>
      </c>
      <c r="AV357" s="13" t="s">
        <v>83</v>
      </c>
      <c r="AW357" s="13" t="s">
        <v>34</v>
      </c>
      <c r="AX357" s="13" t="s">
        <v>73</v>
      </c>
      <c r="AY357" s="248" t="s">
        <v>161</v>
      </c>
    </row>
    <row r="358" s="13" customFormat="1">
      <c r="B358" s="238"/>
      <c r="C358" s="239"/>
      <c r="D358" s="225" t="s">
        <v>176</v>
      </c>
      <c r="E358" s="240" t="s">
        <v>19</v>
      </c>
      <c r="F358" s="241" t="s">
        <v>489</v>
      </c>
      <c r="G358" s="239"/>
      <c r="H358" s="242">
        <v>15</v>
      </c>
      <c r="I358" s="243"/>
      <c r="J358" s="239"/>
      <c r="K358" s="239"/>
      <c r="L358" s="244"/>
      <c r="M358" s="245"/>
      <c r="N358" s="246"/>
      <c r="O358" s="246"/>
      <c r="P358" s="246"/>
      <c r="Q358" s="246"/>
      <c r="R358" s="246"/>
      <c r="S358" s="246"/>
      <c r="T358" s="247"/>
      <c r="AT358" s="248" t="s">
        <v>176</v>
      </c>
      <c r="AU358" s="248" t="s">
        <v>83</v>
      </c>
      <c r="AV358" s="13" t="s">
        <v>83</v>
      </c>
      <c r="AW358" s="13" t="s">
        <v>34</v>
      </c>
      <c r="AX358" s="13" t="s">
        <v>73</v>
      </c>
      <c r="AY358" s="248" t="s">
        <v>161</v>
      </c>
    </row>
    <row r="359" s="14" customFormat="1">
      <c r="B359" s="249"/>
      <c r="C359" s="250"/>
      <c r="D359" s="225" t="s">
        <v>176</v>
      </c>
      <c r="E359" s="251" t="s">
        <v>19</v>
      </c>
      <c r="F359" s="252" t="s">
        <v>201</v>
      </c>
      <c r="G359" s="250"/>
      <c r="H359" s="253">
        <v>26.234000000000002</v>
      </c>
      <c r="I359" s="254"/>
      <c r="J359" s="250"/>
      <c r="K359" s="250"/>
      <c r="L359" s="255"/>
      <c r="M359" s="256"/>
      <c r="N359" s="257"/>
      <c r="O359" s="257"/>
      <c r="P359" s="257"/>
      <c r="Q359" s="257"/>
      <c r="R359" s="257"/>
      <c r="S359" s="257"/>
      <c r="T359" s="258"/>
      <c r="AT359" s="259" t="s">
        <v>176</v>
      </c>
      <c r="AU359" s="259" t="s">
        <v>83</v>
      </c>
      <c r="AV359" s="14" t="s">
        <v>167</v>
      </c>
      <c r="AW359" s="14" t="s">
        <v>34</v>
      </c>
      <c r="AX359" s="14" t="s">
        <v>81</v>
      </c>
      <c r="AY359" s="259" t="s">
        <v>161</v>
      </c>
    </row>
    <row r="360" s="1" customFormat="1" ht="16.5" customHeight="1">
      <c r="B360" s="39"/>
      <c r="C360" s="212" t="s">
        <v>490</v>
      </c>
      <c r="D360" s="212" t="s">
        <v>163</v>
      </c>
      <c r="E360" s="213" t="s">
        <v>491</v>
      </c>
      <c r="F360" s="214" t="s">
        <v>492</v>
      </c>
      <c r="G360" s="215" t="s">
        <v>210</v>
      </c>
      <c r="H360" s="216">
        <v>15.818</v>
      </c>
      <c r="I360" s="217"/>
      <c r="J360" s="218">
        <f>ROUND(I360*H360,2)</f>
        <v>0</v>
      </c>
      <c r="K360" s="214" t="s">
        <v>173</v>
      </c>
      <c r="L360" s="44"/>
      <c r="M360" s="219" t="s">
        <v>19</v>
      </c>
      <c r="N360" s="220" t="s">
        <v>44</v>
      </c>
      <c r="O360" s="84"/>
      <c r="P360" s="221">
        <f>O360*H360</f>
        <v>0</v>
      </c>
      <c r="Q360" s="221">
        <v>0.10445</v>
      </c>
      <c r="R360" s="221">
        <f>Q360*H360</f>
        <v>1.6521900999999999</v>
      </c>
      <c r="S360" s="221">
        <v>0</v>
      </c>
      <c r="T360" s="222">
        <f>S360*H360</f>
        <v>0</v>
      </c>
      <c r="AR360" s="223" t="s">
        <v>167</v>
      </c>
      <c r="AT360" s="223" t="s">
        <v>163</v>
      </c>
      <c r="AU360" s="223" t="s">
        <v>83</v>
      </c>
      <c r="AY360" s="18" t="s">
        <v>161</v>
      </c>
      <c r="BE360" s="224">
        <f>IF(N360="základní",J360,0)</f>
        <v>0</v>
      </c>
      <c r="BF360" s="224">
        <f>IF(N360="snížená",J360,0)</f>
        <v>0</v>
      </c>
      <c r="BG360" s="224">
        <f>IF(N360="zákl. přenesená",J360,0)</f>
        <v>0</v>
      </c>
      <c r="BH360" s="224">
        <f>IF(N360="sníž. přenesená",J360,0)</f>
        <v>0</v>
      </c>
      <c r="BI360" s="224">
        <f>IF(N360="nulová",J360,0)</f>
        <v>0</v>
      </c>
      <c r="BJ360" s="18" t="s">
        <v>81</v>
      </c>
      <c r="BK360" s="224">
        <f>ROUND(I360*H360,2)</f>
        <v>0</v>
      </c>
      <c r="BL360" s="18" t="s">
        <v>167</v>
      </c>
      <c r="BM360" s="223" t="s">
        <v>493</v>
      </c>
    </row>
    <row r="361" s="1" customFormat="1">
      <c r="B361" s="39"/>
      <c r="C361" s="40"/>
      <c r="D361" s="225" t="s">
        <v>169</v>
      </c>
      <c r="E361" s="40"/>
      <c r="F361" s="226" t="s">
        <v>494</v>
      </c>
      <c r="G361" s="40"/>
      <c r="H361" s="40"/>
      <c r="I361" s="136"/>
      <c r="J361" s="40"/>
      <c r="K361" s="40"/>
      <c r="L361" s="44"/>
      <c r="M361" s="227"/>
      <c r="N361" s="84"/>
      <c r="O361" s="84"/>
      <c r="P361" s="84"/>
      <c r="Q361" s="84"/>
      <c r="R361" s="84"/>
      <c r="S361" s="84"/>
      <c r="T361" s="85"/>
      <c r="AT361" s="18" t="s">
        <v>169</v>
      </c>
      <c r="AU361" s="18" t="s">
        <v>83</v>
      </c>
    </row>
    <row r="362" s="12" customFormat="1">
      <c r="B362" s="228"/>
      <c r="C362" s="229"/>
      <c r="D362" s="225" t="s">
        <v>176</v>
      </c>
      <c r="E362" s="230" t="s">
        <v>19</v>
      </c>
      <c r="F362" s="231" t="s">
        <v>328</v>
      </c>
      <c r="G362" s="229"/>
      <c r="H362" s="230" t="s">
        <v>19</v>
      </c>
      <c r="I362" s="232"/>
      <c r="J362" s="229"/>
      <c r="K362" s="229"/>
      <c r="L362" s="233"/>
      <c r="M362" s="234"/>
      <c r="N362" s="235"/>
      <c r="O362" s="235"/>
      <c r="P362" s="235"/>
      <c r="Q362" s="235"/>
      <c r="R362" s="235"/>
      <c r="S362" s="235"/>
      <c r="T362" s="236"/>
      <c r="AT362" s="237" t="s">
        <v>176</v>
      </c>
      <c r="AU362" s="237" t="s">
        <v>83</v>
      </c>
      <c r="AV362" s="12" t="s">
        <v>81</v>
      </c>
      <c r="AW362" s="12" t="s">
        <v>34</v>
      </c>
      <c r="AX362" s="12" t="s">
        <v>73</v>
      </c>
      <c r="AY362" s="237" t="s">
        <v>161</v>
      </c>
    </row>
    <row r="363" s="12" customFormat="1">
      <c r="B363" s="228"/>
      <c r="C363" s="229"/>
      <c r="D363" s="225" t="s">
        <v>176</v>
      </c>
      <c r="E363" s="230" t="s">
        <v>19</v>
      </c>
      <c r="F363" s="231" t="s">
        <v>394</v>
      </c>
      <c r="G363" s="229"/>
      <c r="H363" s="230" t="s">
        <v>19</v>
      </c>
      <c r="I363" s="232"/>
      <c r="J363" s="229"/>
      <c r="K363" s="229"/>
      <c r="L363" s="233"/>
      <c r="M363" s="234"/>
      <c r="N363" s="235"/>
      <c r="O363" s="235"/>
      <c r="P363" s="235"/>
      <c r="Q363" s="235"/>
      <c r="R363" s="235"/>
      <c r="S363" s="235"/>
      <c r="T363" s="236"/>
      <c r="AT363" s="237" t="s">
        <v>176</v>
      </c>
      <c r="AU363" s="237" t="s">
        <v>83</v>
      </c>
      <c r="AV363" s="12" t="s">
        <v>81</v>
      </c>
      <c r="AW363" s="12" t="s">
        <v>34</v>
      </c>
      <c r="AX363" s="12" t="s">
        <v>73</v>
      </c>
      <c r="AY363" s="237" t="s">
        <v>161</v>
      </c>
    </row>
    <row r="364" s="13" customFormat="1">
      <c r="B364" s="238"/>
      <c r="C364" s="239"/>
      <c r="D364" s="225" t="s">
        <v>176</v>
      </c>
      <c r="E364" s="240" t="s">
        <v>19</v>
      </c>
      <c r="F364" s="241" t="s">
        <v>495</v>
      </c>
      <c r="G364" s="239"/>
      <c r="H364" s="242">
        <v>18.969999999999999</v>
      </c>
      <c r="I364" s="243"/>
      <c r="J364" s="239"/>
      <c r="K364" s="239"/>
      <c r="L364" s="244"/>
      <c r="M364" s="245"/>
      <c r="N364" s="246"/>
      <c r="O364" s="246"/>
      <c r="P364" s="246"/>
      <c r="Q364" s="246"/>
      <c r="R364" s="246"/>
      <c r="S364" s="246"/>
      <c r="T364" s="247"/>
      <c r="AT364" s="248" t="s">
        <v>176</v>
      </c>
      <c r="AU364" s="248" t="s">
        <v>83</v>
      </c>
      <c r="AV364" s="13" t="s">
        <v>83</v>
      </c>
      <c r="AW364" s="13" t="s">
        <v>34</v>
      </c>
      <c r="AX364" s="13" t="s">
        <v>73</v>
      </c>
      <c r="AY364" s="248" t="s">
        <v>161</v>
      </c>
    </row>
    <row r="365" s="13" customFormat="1">
      <c r="B365" s="238"/>
      <c r="C365" s="239"/>
      <c r="D365" s="225" t="s">
        <v>176</v>
      </c>
      <c r="E365" s="240" t="s">
        <v>19</v>
      </c>
      <c r="F365" s="241" t="s">
        <v>496</v>
      </c>
      <c r="G365" s="239"/>
      <c r="H365" s="242">
        <v>-3.1520000000000001</v>
      </c>
      <c r="I365" s="243"/>
      <c r="J365" s="239"/>
      <c r="K365" s="239"/>
      <c r="L365" s="244"/>
      <c r="M365" s="245"/>
      <c r="N365" s="246"/>
      <c r="O365" s="246"/>
      <c r="P365" s="246"/>
      <c r="Q365" s="246"/>
      <c r="R365" s="246"/>
      <c r="S365" s="246"/>
      <c r="T365" s="247"/>
      <c r="AT365" s="248" t="s">
        <v>176</v>
      </c>
      <c r="AU365" s="248" t="s">
        <v>83</v>
      </c>
      <c r="AV365" s="13" t="s">
        <v>83</v>
      </c>
      <c r="AW365" s="13" t="s">
        <v>34</v>
      </c>
      <c r="AX365" s="13" t="s">
        <v>73</v>
      </c>
      <c r="AY365" s="248" t="s">
        <v>161</v>
      </c>
    </row>
    <row r="366" s="14" customFormat="1">
      <c r="B366" s="249"/>
      <c r="C366" s="250"/>
      <c r="D366" s="225" t="s">
        <v>176</v>
      </c>
      <c r="E366" s="251" t="s">
        <v>19</v>
      </c>
      <c r="F366" s="252" t="s">
        <v>201</v>
      </c>
      <c r="G366" s="250"/>
      <c r="H366" s="253">
        <v>15.818</v>
      </c>
      <c r="I366" s="254"/>
      <c r="J366" s="250"/>
      <c r="K366" s="250"/>
      <c r="L366" s="255"/>
      <c r="M366" s="256"/>
      <c r="N366" s="257"/>
      <c r="O366" s="257"/>
      <c r="P366" s="257"/>
      <c r="Q366" s="257"/>
      <c r="R366" s="257"/>
      <c r="S366" s="257"/>
      <c r="T366" s="258"/>
      <c r="AT366" s="259" t="s">
        <v>176</v>
      </c>
      <c r="AU366" s="259" t="s">
        <v>83</v>
      </c>
      <c r="AV366" s="14" t="s">
        <v>167</v>
      </c>
      <c r="AW366" s="14" t="s">
        <v>34</v>
      </c>
      <c r="AX366" s="14" t="s">
        <v>81</v>
      </c>
      <c r="AY366" s="259" t="s">
        <v>161</v>
      </c>
    </row>
    <row r="367" s="1" customFormat="1" ht="16.5" customHeight="1">
      <c r="B367" s="39"/>
      <c r="C367" s="212" t="s">
        <v>497</v>
      </c>
      <c r="D367" s="212" t="s">
        <v>163</v>
      </c>
      <c r="E367" s="213" t="s">
        <v>498</v>
      </c>
      <c r="F367" s="214" t="s">
        <v>499</v>
      </c>
      <c r="G367" s="215" t="s">
        <v>172</v>
      </c>
      <c r="H367" s="216">
        <v>0.97499999999999998</v>
      </c>
      <c r="I367" s="217"/>
      <c r="J367" s="218">
        <f>ROUND(I367*H367,2)</f>
        <v>0</v>
      </c>
      <c r="K367" s="214" t="s">
        <v>173</v>
      </c>
      <c r="L367" s="44"/>
      <c r="M367" s="219" t="s">
        <v>19</v>
      </c>
      <c r="N367" s="220" t="s">
        <v>44</v>
      </c>
      <c r="O367" s="84"/>
      <c r="P367" s="221">
        <f>O367*H367</f>
        <v>0</v>
      </c>
      <c r="Q367" s="221">
        <v>2.2618</v>
      </c>
      <c r="R367" s="221">
        <f>Q367*H367</f>
        <v>2.2052550000000002</v>
      </c>
      <c r="S367" s="221">
        <v>0</v>
      </c>
      <c r="T367" s="222">
        <f>S367*H367</f>
        <v>0</v>
      </c>
      <c r="AR367" s="223" t="s">
        <v>167</v>
      </c>
      <c r="AT367" s="223" t="s">
        <v>163</v>
      </c>
      <c r="AU367" s="223" t="s">
        <v>83</v>
      </c>
      <c r="AY367" s="18" t="s">
        <v>161</v>
      </c>
      <c r="BE367" s="224">
        <f>IF(N367="základní",J367,0)</f>
        <v>0</v>
      </c>
      <c r="BF367" s="224">
        <f>IF(N367="snížená",J367,0)</f>
        <v>0</v>
      </c>
      <c r="BG367" s="224">
        <f>IF(N367="zákl. přenesená",J367,0)</f>
        <v>0</v>
      </c>
      <c r="BH367" s="224">
        <f>IF(N367="sníž. přenesená",J367,0)</f>
        <v>0</v>
      </c>
      <c r="BI367" s="224">
        <f>IF(N367="nulová",J367,0)</f>
        <v>0</v>
      </c>
      <c r="BJ367" s="18" t="s">
        <v>81</v>
      </c>
      <c r="BK367" s="224">
        <f>ROUND(I367*H367,2)</f>
        <v>0</v>
      </c>
      <c r="BL367" s="18" t="s">
        <v>167</v>
      </c>
      <c r="BM367" s="223" t="s">
        <v>500</v>
      </c>
    </row>
    <row r="368" s="1" customFormat="1">
      <c r="B368" s="39"/>
      <c r="C368" s="40"/>
      <c r="D368" s="225" t="s">
        <v>169</v>
      </c>
      <c r="E368" s="40"/>
      <c r="F368" s="226" t="s">
        <v>501</v>
      </c>
      <c r="G368" s="40"/>
      <c r="H368" s="40"/>
      <c r="I368" s="136"/>
      <c r="J368" s="40"/>
      <c r="K368" s="40"/>
      <c r="L368" s="44"/>
      <c r="M368" s="227"/>
      <c r="N368" s="84"/>
      <c r="O368" s="84"/>
      <c r="P368" s="84"/>
      <c r="Q368" s="84"/>
      <c r="R368" s="84"/>
      <c r="S368" s="84"/>
      <c r="T368" s="85"/>
      <c r="AT368" s="18" t="s">
        <v>169</v>
      </c>
      <c r="AU368" s="18" t="s">
        <v>83</v>
      </c>
    </row>
    <row r="369" s="12" customFormat="1">
      <c r="B369" s="228"/>
      <c r="C369" s="229"/>
      <c r="D369" s="225" t="s">
        <v>176</v>
      </c>
      <c r="E369" s="230" t="s">
        <v>19</v>
      </c>
      <c r="F369" s="231" t="s">
        <v>177</v>
      </c>
      <c r="G369" s="229"/>
      <c r="H369" s="230" t="s">
        <v>19</v>
      </c>
      <c r="I369" s="232"/>
      <c r="J369" s="229"/>
      <c r="K369" s="229"/>
      <c r="L369" s="233"/>
      <c r="M369" s="234"/>
      <c r="N369" s="235"/>
      <c r="O369" s="235"/>
      <c r="P369" s="235"/>
      <c r="Q369" s="235"/>
      <c r="R369" s="235"/>
      <c r="S369" s="235"/>
      <c r="T369" s="236"/>
      <c r="AT369" s="237" t="s">
        <v>176</v>
      </c>
      <c r="AU369" s="237" t="s">
        <v>83</v>
      </c>
      <c r="AV369" s="12" t="s">
        <v>81</v>
      </c>
      <c r="AW369" s="12" t="s">
        <v>34</v>
      </c>
      <c r="AX369" s="12" t="s">
        <v>73</v>
      </c>
      <c r="AY369" s="237" t="s">
        <v>161</v>
      </c>
    </row>
    <row r="370" s="12" customFormat="1">
      <c r="B370" s="228"/>
      <c r="C370" s="229"/>
      <c r="D370" s="225" t="s">
        <v>176</v>
      </c>
      <c r="E370" s="230" t="s">
        <v>19</v>
      </c>
      <c r="F370" s="231" t="s">
        <v>394</v>
      </c>
      <c r="G370" s="229"/>
      <c r="H370" s="230" t="s">
        <v>19</v>
      </c>
      <c r="I370" s="232"/>
      <c r="J370" s="229"/>
      <c r="K370" s="229"/>
      <c r="L370" s="233"/>
      <c r="M370" s="234"/>
      <c r="N370" s="235"/>
      <c r="O370" s="235"/>
      <c r="P370" s="235"/>
      <c r="Q370" s="235"/>
      <c r="R370" s="235"/>
      <c r="S370" s="235"/>
      <c r="T370" s="236"/>
      <c r="AT370" s="237" t="s">
        <v>176</v>
      </c>
      <c r="AU370" s="237" t="s">
        <v>83</v>
      </c>
      <c r="AV370" s="12" t="s">
        <v>81</v>
      </c>
      <c r="AW370" s="12" t="s">
        <v>34</v>
      </c>
      <c r="AX370" s="12" t="s">
        <v>73</v>
      </c>
      <c r="AY370" s="237" t="s">
        <v>161</v>
      </c>
    </row>
    <row r="371" s="13" customFormat="1">
      <c r="B371" s="238"/>
      <c r="C371" s="239"/>
      <c r="D371" s="225" t="s">
        <v>176</v>
      </c>
      <c r="E371" s="240" t="s">
        <v>19</v>
      </c>
      <c r="F371" s="241" t="s">
        <v>502</v>
      </c>
      <c r="G371" s="239"/>
      <c r="H371" s="242">
        <v>0.97499999999999998</v>
      </c>
      <c r="I371" s="243"/>
      <c r="J371" s="239"/>
      <c r="K371" s="239"/>
      <c r="L371" s="244"/>
      <c r="M371" s="245"/>
      <c r="N371" s="246"/>
      <c r="O371" s="246"/>
      <c r="P371" s="246"/>
      <c r="Q371" s="246"/>
      <c r="R371" s="246"/>
      <c r="S371" s="246"/>
      <c r="T371" s="247"/>
      <c r="AT371" s="248" t="s">
        <v>176</v>
      </c>
      <c r="AU371" s="248" t="s">
        <v>83</v>
      </c>
      <c r="AV371" s="13" t="s">
        <v>83</v>
      </c>
      <c r="AW371" s="13" t="s">
        <v>34</v>
      </c>
      <c r="AX371" s="13" t="s">
        <v>81</v>
      </c>
      <c r="AY371" s="248" t="s">
        <v>161</v>
      </c>
    </row>
    <row r="372" s="1" customFormat="1" ht="16.5" customHeight="1">
      <c r="B372" s="39"/>
      <c r="C372" s="212" t="s">
        <v>503</v>
      </c>
      <c r="D372" s="212" t="s">
        <v>163</v>
      </c>
      <c r="E372" s="213" t="s">
        <v>504</v>
      </c>
      <c r="F372" s="214" t="s">
        <v>505</v>
      </c>
      <c r="G372" s="215" t="s">
        <v>172</v>
      </c>
      <c r="H372" s="216">
        <v>1</v>
      </c>
      <c r="I372" s="217"/>
      <c r="J372" s="218">
        <f>ROUND(I372*H372,2)</f>
        <v>0</v>
      </c>
      <c r="K372" s="214" t="s">
        <v>173</v>
      </c>
      <c r="L372" s="44"/>
      <c r="M372" s="219" t="s">
        <v>19</v>
      </c>
      <c r="N372" s="220" t="s">
        <v>44</v>
      </c>
      <c r="O372" s="84"/>
      <c r="P372" s="221">
        <f>O372*H372</f>
        <v>0</v>
      </c>
      <c r="Q372" s="221">
        <v>1.94302</v>
      </c>
      <c r="R372" s="221">
        <f>Q372*H372</f>
        <v>1.94302</v>
      </c>
      <c r="S372" s="221">
        <v>0</v>
      </c>
      <c r="T372" s="222">
        <f>S372*H372</f>
        <v>0</v>
      </c>
      <c r="AR372" s="223" t="s">
        <v>167</v>
      </c>
      <c r="AT372" s="223" t="s">
        <v>163</v>
      </c>
      <c r="AU372" s="223" t="s">
        <v>83</v>
      </c>
      <c r="AY372" s="18" t="s">
        <v>161</v>
      </c>
      <c r="BE372" s="224">
        <f>IF(N372="základní",J372,0)</f>
        <v>0</v>
      </c>
      <c r="BF372" s="224">
        <f>IF(N372="snížená",J372,0)</f>
        <v>0</v>
      </c>
      <c r="BG372" s="224">
        <f>IF(N372="zákl. přenesená",J372,0)</f>
        <v>0</v>
      </c>
      <c r="BH372" s="224">
        <f>IF(N372="sníž. přenesená",J372,0)</f>
        <v>0</v>
      </c>
      <c r="BI372" s="224">
        <f>IF(N372="nulová",J372,0)</f>
        <v>0</v>
      </c>
      <c r="BJ372" s="18" t="s">
        <v>81</v>
      </c>
      <c r="BK372" s="224">
        <f>ROUND(I372*H372,2)</f>
        <v>0</v>
      </c>
      <c r="BL372" s="18" t="s">
        <v>167</v>
      </c>
      <c r="BM372" s="223" t="s">
        <v>506</v>
      </c>
    </row>
    <row r="373" s="1" customFormat="1">
      <c r="B373" s="39"/>
      <c r="C373" s="40"/>
      <c r="D373" s="225" t="s">
        <v>169</v>
      </c>
      <c r="E373" s="40"/>
      <c r="F373" s="226" t="s">
        <v>507</v>
      </c>
      <c r="G373" s="40"/>
      <c r="H373" s="40"/>
      <c r="I373" s="136"/>
      <c r="J373" s="40"/>
      <c r="K373" s="40"/>
      <c r="L373" s="44"/>
      <c r="M373" s="227"/>
      <c r="N373" s="84"/>
      <c r="O373" s="84"/>
      <c r="P373" s="84"/>
      <c r="Q373" s="84"/>
      <c r="R373" s="84"/>
      <c r="S373" s="84"/>
      <c r="T373" s="85"/>
      <c r="AT373" s="18" t="s">
        <v>169</v>
      </c>
      <c r="AU373" s="18" t="s">
        <v>83</v>
      </c>
    </row>
    <row r="374" s="1" customFormat="1" ht="16.5" customHeight="1">
      <c r="B374" s="39"/>
      <c r="C374" s="212" t="s">
        <v>508</v>
      </c>
      <c r="D374" s="212" t="s">
        <v>163</v>
      </c>
      <c r="E374" s="213" t="s">
        <v>509</v>
      </c>
      <c r="F374" s="214" t="s">
        <v>510</v>
      </c>
      <c r="G374" s="215" t="s">
        <v>172</v>
      </c>
      <c r="H374" s="216">
        <v>1.5</v>
      </c>
      <c r="I374" s="217"/>
      <c r="J374" s="218">
        <f>ROUND(I374*H374,2)</f>
        <v>0</v>
      </c>
      <c r="K374" s="214" t="s">
        <v>173</v>
      </c>
      <c r="L374" s="44"/>
      <c r="M374" s="219" t="s">
        <v>19</v>
      </c>
      <c r="N374" s="220" t="s">
        <v>44</v>
      </c>
      <c r="O374" s="84"/>
      <c r="P374" s="221">
        <f>O374*H374</f>
        <v>0</v>
      </c>
      <c r="Q374" s="221">
        <v>1.92781</v>
      </c>
      <c r="R374" s="221">
        <f>Q374*H374</f>
        <v>2.891715</v>
      </c>
      <c r="S374" s="221">
        <v>0</v>
      </c>
      <c r="T374" s="222">
        <f>S374*H374</f>
        <v>0</v>
      </c>
      <c r="AR374" s="223" t="s">
        <v>167</v>
      </c>
      <c r="AT374" s="223" t="s">
        <v>163</v>
      </c>
      <c r="AU374" s="223" t="s">
        <v>83</v>
      </c>
      <c r="AY374" s="18" t="s">
        <v>161</v>
      </c>
      <c r="BE374" s="224">
        <f>IF(N374="základní",J374,0)</f>
        <v>0</v>
      </c>
      <c r="BF374" s="224">
        <f>IF(N374="snížená",J374,0)</f>
        <v>0</v>
      </c>
      <c r="BG374" s="224">
        <f>IF(N374="zákl. přenesená",J374,0)</f>
        <v>0</v>
      </c>
      <c r="BH374" s="224">
        <f>IF(N374="sníž. přenesená",J374,0)</f>
        <v>0</v>
      </c>
      <c r="BI374" s="224">
        <f>IF(N374="nulová",J374,0)</f>
        <v>0</v>
      </c>
      <c r="BJ374" s="18" t="s">
        <v>81</v>
      </c>
      <c r="BK374" s="224">
        <f>ROUND(I374*H374,2)</f>
        <v>0</v>
      </c>
      <c r="BL374" s="18" t="s">
        <v>167</v>
      </c>
      <c r="BM374" s="223" t="s">
        <v>511</v>
      </c>
    </row>
    <row r="375" s="1" customFormat="1">
      <c r="B375" s="39"/>
      <c r="C375" s="40"/>
      <c r="D375" s="225" t="s">
        <v>169</v>
      </c>
      <c r="E375" s="40"/>
      <c r="F375" s="226" t="s">
        <v>512</v>
      </c>
      <c r="G375" s="40"/>
      <c r="H375" s="40"/>
      <c r="I375" s="136"/>
      <c r="J375" s="40"/>
      <c r="K375" s="40"/>
      <c r="L375" s="44"/>
      <c r="M375" s="227"/>
      <c r="N375" s="84"/>
      <c r="O375" s="84"/>
      <c r="P375" s="84"/>
      <c r="Q375" s="84"/>
      <c r="R375" s="84"/>
      <c r="S375" s="84"/>
      <c r="T375" s="85"/>
      <c r="AT375" s="18" t="s">
        <v>169</v>
      </c>
      <c r="AU375" s="18" t="s">
        <v>83</v>
      </c>
    </row>
    <row r="376" s="12" customFormat="1">
      <c r="B376" s="228"/>
      <c r="C376" s="229"/>
      <c r="D376" s="225" t="s">
        <v>176</v>
      </c>
      <c r="E376" s="230" t="s">
        <v>19</v>
      </c>
      <c r="F376" s="231" t="s">
        <v>328</v>
      </c>
      <c r="G376" s="229"/>
      <c r="H376" s="230" t="s">
        <v>19</v>
      </c>
      <c r="I376" s="232"/>
      <c r="J376" s="229"/>
      <c r="K376" s="229"/>
      <c r="L376" s="233"/>
      <c r="M376" s="234"/>
      <c r="N376" s="235"/>
      <c r="O376" s="235"/>
      <c r="P376" s="235"/>
      <c r="Q376" s="235"/>
      <c r="R376" s="235"/>
      <c r="S376" s="235"/>
      <c r="T376" s="236"/>
      <c r="AT376" s="237" t="s">
        <v>176</v>
      </c>
      <c r="AU376" s="237" t="s">
        <v>83</v>
      </c>
      <c r="AV376" s="12" t="s">
        <v>81</v>
      </c>
      <c r="AW376" s="12" t="s">
        <v>34</v>
      </c>
      <c r="AX376" s="12" t="s">
        <v>73</v>
      </c>
      <c r="AY376" s="237" t="s">
        <v>161</v>
      </c>
    </row>
    <row r="377" s="12" customFormat="1">
      <c r="B377" s="228"/>
      <c r="C377" s="229"/>
      <c r="D377" s="225" t="s">
        <v>176</v>
      </c>
      <c r="E377" s="230" t="s">
        <v>19</v>
      </c>
      <c r="F377" s="231" t="s">
        <v>394</v>
      </c>
      <c r="G377" s="229"/>
      <c r="H377" s="230" t="s">
        <v>19</v>
      </c>
      <c r="I377" s="232"/>
      <c r="J377" s="229"/>
      <c r="K377" s="229"/>
      <c r="L377" s="233"/>
      <c r="M377" s="234"/>
      <c r="N377" s="235"/>
      <c r="O377" s="235"/>
      <c r="P377" s="235"/>
      <c r="Q377" s="235"/>
      <c r="R377" s="235"/>
      <c r="S377" s="235"/>
      <c r="T377" s="236"/>
      <c r="AT377" s="237" t="s">
        <v>176</v>
      </c>
      <c r="AU377" s="237" t="s">
        <v>83</v>
      </c>
      <c r="AV377" s="12" t="s">
        <v>81</v>
      </c>
      <c r="AW377" s="12" t="s">
        <v>34</v>
      </c>
      <c r="AX377" s="12" t="s">
        <v>73</v>
      </c>
      <c r="AY377" s="237" t="s">
        <v>161</v>
      </c>
    </row>
    <row r="378" s="13" customFormat="1">
      <c r="B378" s="238"/>
      <c r="C378" s="239"/>
      <c r="D378" s="225" t="s">
        <v>176</v>
      </c>
      <c r="E378" s="240" t="s">
        <v>19</v>
      </c>
      <c r="F378" s="241" t="s">
        <v>513</v>
      </c>
      <c r="G378" s="239"/>
      <c r="H378" s="242">
        <v>0.80000000000000004</v>
      </c>
      <c r="I378" s="243"/>
      <c r="J378" s="239"/>
      <c r="K378" s="239"/>
      <c r="L378" s="244"/>
      <c r="M378" s="245"/>
      <c r="N378" s="246"/>
      <c r="O378" s="246"/>
      <c r="P378" s="246"/>
      <c r="Q378" s="246"/>
      <c r="R378" s="246"/>
      <c r="S378" s="246"/>
      <c r="T378" s="247"/>
      <c r="AT378" s="248" t="s">
        <v>176</v>
      </c>
      <c r="AU378" s="248" t="s">
        <v>83</v>
      </c>
      <c r="AV378" s="13" t="s">
        <v>83</v>
      </c>
      <c r="AW378" s="13" t="s">
        <v>34</v>
      </c>
      <c r="AX378" s="13" t="s">
        <v>73</v>
      </c>
      <c r="AY378" s="248" t="s">
        <v>161</v>
      </c>
    </row>
    <row r="379" s="12" customFormat="1">
      <c r="B379" s="228"/>
      <c r="C379" s="229"/>
      <c r="D379" s="225" t="s">
        <v>176</v>
      </c>
      <c r="E379" s="230" t="s">
        <v>19</v>
      </c>
      <c r="F379" s="231" t="s">
        <v>398</v>
      </c>
      <c r="G379" s="229"/>
      <c r="H379" s="230" t="s">
        <v>19</v>
      </c>
      <c r="I379" s="232"/>
      <c r="J379" s="229"/>
      <c r="K379" s="229"/>
      <c r="L379" s="233"/>
      <c r="M379" s="234"/>
      <c r="N379" s="235"/>
      <c r="O379" s="235"/>
      <c r="P379" s="235"/>
      <c r="Q379" s="235"/>
      <c r="R379" s="235"/>
      <c r="S379" s="235"/>
      <c r="T379" s="236"/>
      <c r="AT379" s="237" t="s">
        <v>176</v>
      </c>
      <c r="AU379" s="237" t="s">
        <v>83</v>
      </c>
      <c r="AV379" s="12" t="s">
        <v>81</v>
      </c>
      <c r="AW379" s="12" t="s">
        <v>34</v>
      </c>
      <c r="AX379" s="12" t="s">
        <v>73</v>
      </c>
      <c r="AY379" s="237" t="s">
        <v>161</v>
      </c>
    </row>
    <row r="380" s="13" customFormat="1">
      <c r="B380" s="238"/>
      <c r="C380" s="239"/>
      <c r="D380" s="225" t="s">
        <v>176</v>
      </c>
      <c r="E380" s="240" t="s">
        <v>19</v>
      </c>
      <c r="F380" s="241" t="s">
        <v>514</v>
      </c>
      <c r="G380" s="239"/>
      <c r="H380" s="242">
        <v>0.69999999999999996</v>
      </c>
      <c r="I380" s="243"/>
      <c r="J380" s="239"/>
      <c r="K380" s="239"/>
      <c r="L380" s="244"/>
      <c r="M380" s="245"/>
      <c r="N380" s="246"/>
      <c r="O380" s="246"/>
      <c r="P380" s="246"/>
      <c r="Q380" s="246"/>
      <c r="R380" s="246"/>
      <c r="S380" s="246"/>
      <c r="T380" s="247"/>
      <c r="AT380" s="248" t="s">
        <v>176</v>
      </c>
      <c r="AU380" s="248" t="s">
        <v>83</v>
      </c>
      <c r="AV380" s="13" t="s">
        <v>83</v>
      </c>
      <c r="AW380" s="13" t="s">
        <v>34</v>
      </c>
      <c r="AX380" s="13" t="s">
        <v>73</v>
      </c>
      <c r="AY380" s="248" t="s">
        <v>161</v>
      </c>
    </row>
    <row r="381" s="14" customFormat="1">
      <c r="B381" s="249"/>
      <c r="C381" s="250"/>
      <c r="D381" s="225" t="s">
        <v>176</v>
      </c>
      <c r="E381" s="251" t="s">
        <v>19</v>
      </c>
      <c r="F381" s="252" t="s">
        <v>201</v>
      </c>
      <c r="G381" s="250"/>
      <c r="H381" s="253">
        <v>1.5</v>
      </c>
      <c r="I381" s="254"/>
      <c r="J381" s="250"/>
      <c r="K381" s="250"/>
      <c r="L381" s="255"/>
      <c r="M381" s="256"/>
      <c r="N381" s="257"/>
      <c r="O381" s="257"/>
      <c r="P381" s="257"/>
      <c r="Q381" s="257"/>
      <c r="R381" s="257"/>
      <c r="S381" s="257"/>
      <c r="T381" s="258"/>
      <c r="AT381" s="259" t="s">
        <v>176</v>
      </c>
      <c r="AU381" s="259" t="s">
        <v>83</v>
      </c>
      <c r="AV381" s="14" t="s">
        <v>167</v>
      </c>
      <c r="AW381" s="14" t="s">
        <v>34</v>
      </c>
      <c r="AX381" s="14" t="s">
        <v>81</v>
      </c>
      <c r="AY381" s="259" t="s">
        <v>161</v>
      </c>
    </row>
    <row r="382" s="1" customFormat="1" ht="16.5" customHeight="1">
      <c r="B382" s="39"/>
      <c r="C382" s="212" t="s">
        <v>515</v>
      </c>
      <c r="D382" s="212" t="s">
        <v>163</v>
      </c>
      <c r="E382" s="213" t="s">
        <v>516</v>
      </c>
      <c r="F382" s="214" t="s">
        <v>517</v>
      </c>
      <c r="G382" s="215" t="s">
        <v>172</v>
      </c>
      <c r="H382" s="216">
        <v>0.495</v>
      </c>
      <c r="I382" s="217"/>
      <c r="J382" s="218">
        <f>ROUND(I382*H382,2)</f>
        <v>0</v>
      </c>
      <c r="K382" s="214" t="s">
        <v>173</v>
      </c>
      <c r="L382" s="44"/>
      <c r="M382" s="219" t="s">
        <v>19</v>
      </c>
      <c r="N382" s="220" t="s">
        <v>44</v>
      </c>
      <c r="O382" s="84"/>
      <c r="P382" s="221">
        <f>O382*H382</f>
        <v>0</v>
      </c>
      <c r="Q382" s="221">
        <v>2.4533</v>
      </c>
      <c r="R382" s="221">
        <f>Q382*H382</f>
        <v>1.2143835000000001</v>
      </c>
      <c r="S382" s="221">
        <v>0</v>
      </c>
      <c r="T382" s="222">
        <f>S382*H382</f>
        <v>0</v>
      </c>
      <c r="AR382" s="223" t="s">
        <v>167</v>
      </c>
      <c r="AT382" s="223" t="s">
        <v>163</v>
      </c>
      <c r="AU382" s="223" t="s">
        <v>83</v>
      </c>
      <c r="AY382" s="18" t="s">
        <v>161</v>
      </c>
      <c r="BE382" s="224">
        <f>IF(N382="základní",J382,0)</f>
        <v>0</v>
      </c>
      <c r="BF382" s="224">
        <f>IF(N382="snížená",J382,0)</f>
        <v>0</v>
      </c>
      <c r="BG382" s="224">
        <f>IF(N382="zákl. přenesená",J382,0)</f>
        <v>0</v>
      </c>
      <c r="BH382" s="224">
        <f>IF(N382="sníž. přenesená",J382,0)</f>
        <v>0</v>
      </c>
      <c r="BI382" s="224">
        <f>IF(N382="nulová",J382,0)</f>
        <v>0</v>
      </c>
      <c r="BJ382" s="18" t="s">
        <v>81</v>
      </c>
      <c r="BK382" s="224">
        <f>ROUND(I382*H382,2)</f>
        <v>0</v>
      </c>
      <c r="BL382" s="18" t="s">
        <v>167</v>
      </c>
      <c r="BM382" s="223" t="s">
        <v>518</v>
      </c>
    </row>
    <row r="383" s="1" customFormat="1">
      <c r="B383" s="39"/>
      <c r="C383" s="40"/>
      <c r="D383" s="225" t="s">
        <v>169</v>
      </c>
      <c r="E383" s="40"/>
      <c r="F383" s="226" t="s">
        <v>519</v>
      </c>
      <c r="G383" s="40"/>
      <c r="H383" s="40"/>
      <c r="I383" s="136"/>
      <c r="J383" s="40"/>
      <c r="K383" s="40"/>
      <c r="L383" s="44"/>
      <c r="M383" s="227"/>
      <c r="N383" s="84"/>
      <c r="O383" s="84"/>
      <c r="P383" s="84"/>
      <c r="Q383" s="84"/>
      <c r="R383" s="84"/>
      <c r="S383" s="84"/>
      <c r="T383" s="85"/>
      <c r="AT383" s="18" t="s">
        <v>169</v>
      </c>
      <c r="AU383" s="18" t="s">
        <v>83</v>
      </c>
    </row>
    <row r="384" s="12" customFormat="1">
      <c r="B384" s="228"/>
      <c r="C384" s="229"/>
      <c r="D384" s="225" t="s">
        <v>176</v>
      </c>
      <c r="E384" s="230" t="s">
        <v>19</v>
      </c>
      <c r="F384" s="231" t="s">
        <v>328</v>
      </c>
      <c r="G384" s="229"/>
      <c r="H384" s="230" t="s">
        <v>19</v>
      </c>
      <c r="I384" s="232"/>
      <c r="J384" s="229"/>
      <c r="K384" s="229"/>
      <c r="L384" s="233"/>
      <c r="M384" s="234"/>
      <c r="N384" s="235"/>
      <c r="O384" s="235"/>
      <c r="P384" s="235"/>
      <c r="Q384" s="235"/>
      <c r="R384" s="235"/>
      <c r="S384" s="235"/>
      <c r="T384" s="236"/>
      <c r="AT384" s="237" t="s">
        <v>176</v>
      </c>
      <c r="AU384" s="237" t="s">
        <v>83</v>
      </c>
      <c r="AV384" s="12" t="s">
        <v>81</v>
      </c>
      <c r="AW384" s="12" t="s">
        <v>34</v>
      </c>
      <c r="AX384" s="12" t="s">
        <v>73</v>
      </c>
      <c r="AY384" s="237" t="s">
        <v>161</v>
      </c>
    </row>
    <row r="385" s="12" customFormat="1">
      <c r="B385" s="228"/>
      <c r="C385" s="229"/>
      <c r="D385" s="225" t="s">
        <v>176</v>
      </c>
      <c r="E385" s="230" t="s">
        <v>19</v>
      </c>
      <c r="F385" s="231" t="s">
        <v>394</v>
      </c>
      <c r="G385" s="229"/>
      <c r="H385" s="230" t="s">
        <v>19</v>
      </c>
      <c r="I385" s="232"/>
      <c r="J385" s="229"/>
      <c r="K385" s="229"/>
      <c r="L385" s="233"/>
      <c r="M385" s="234"/>
      <c r="N385" s="235"/>
      <c r="O385" s="235"/>
      <c r="P385" s="235"/>
      <c r="Q385" s="235"/>
      <c r="R385" s="235"/>
      <c r="S385" s="235"/>
      <c r="T385" s="236"/>
      <c r="AT385" s="237" t="s">
        <v>176</v>
      </c>
      <c r="AU385" s="237" t="s">
        <v>83</v>
      </c>
      <c r="AV385" s="12" t="s">
        <v>81</v>
      </c>
      <c r="AW385" s="12" t="s">
        <v>34</v>
      </c>
      <c r="AX385" s="12" t="s">
        <v>73</v>
      </c>
      <c r="AY385" s="237" t="s">
        <v>161</v>
      </c>
    </row>
    <row r="386" s="13" customFormat="1">
      <c r="B386" s="238"/>
      <c r="C386" s="239"/>
      <c r="D386" s="225" t="s">
        <v>176</v>
      </c>
      <c r="E386" s="240" t="s">
        <v>19</v>
      </c>
      <c r="F386" s="241" t="s">
        <v>520</v>
      </c>
      <c r="G386" s="239"/>
      <c r="H386" s="242">
        <v>0.495</v>
      </c>
      <c r="I386" s="243"/>
      <c r="J386" s="239"/>
      <c r="K386" s="239"/>
      <c r="L386" s="244"/>
      <c r="M386" s="245"/>
      <c r="N386" s="246"/>
      <c r="O386" s="246"/>
      <c r="P386" s="246"/>
      <c r="Q386" s="246"/>
      <c r="R386" s="246"/>
      <c r="S386" s="246"/>
      <c r="T386" s="247"/>
      <c r="AT386" s="248" t="s">
        <v>176</v>
      </c>
      <c r="AU386" s="248" t="s">
        <v>83</v>
      </c>
      <c r="AV386" s="13" t="s">
        <v>83</v>
      </c>
      <c r="AW386" s="13" t="s">
        <v>34</v>
      </c>
      <c r="AX386" s="13" t="s">
        <v>81</v>
      </c>
      <c r="AY386" s="248" t="s">
        <v>161</v>
      </c>
    </row>
    <row r="387" s="1" customFormat="1" ht="16.5" customHeight="1">
      <c r="B387" s="39"/>
      <c r="C387" s="212" t="s">
        <v>521</v>
      </c>
      <c r="D387" s="212" t="s">
        <v>163</v>
      </c>
      <c r="E387" s="213" t="s">
        <v>522</v>
      </c>
      <c r="F387" s="214" t="s">
        <v>523</v>
      </c>
      <c r="G387" s="215" t="s">
        <v>210</v>
      </c>
      <c r="H387" s="216">
        <v>11.85</v>
      </c>
      <c r="I387" s="217"/>
      <c r="J387" s="218">
        <f>ROUND(I387*H387,2)</f>
        <v>0</v>
      </c>
      <c r="K387" s="214" t="s">
        <v>173</v>
      </c>
      <c r="L387" s="44"/>
      <c r="M387" s="219" t="s">
        <v>19</v>
      </c>
      <c r="N387" s="220" t="s">
        <v>44</v>
      </c>
      <c r="O387" s="84"/>
      <c r="P387" s="221">
        <f>O387*H387</f>
        <v>0</v>
      </c>
      <c r="Q387" s="221">
        <v>0.0095499999999999995</v>
      </c>
      <c r="R387" s="221">
        <f>Q387*H387</f>
        <v>0.11316749999999999</v>
      </c>
      <c r="S387" s="221">
        <v>0</v>
      </c>
      <c r="T387" s="222">
        <f>S387*H387</f>
        <v>0</v>
      </c>
      <c r="AR387" s="223" t="s">
        <v>167</v>
      </c>
      <c r="AT387" s="223" t="s">
        <v>163</v>
      </c>
      <c r="AU387" s="223" t="s">
        <v>83</v>
      </c>
      <c r="AY387" s="18" t="s">
        <v>161</v>
      </c>
      <c r="BE387" s="224">
        <f>IF(N387="základní",J387,0)</f>
        <v>0</v>
      </c>
      <c r="BF387" s="224">
        <f>IF(N387="snížená",J387,0)</f>
        <v>0</v>
      </c>
      <c r="BG387" s="224">
        <f>IF(N387="zákl. přenesená",J387,0)</f>
        <v>0</v>
      </c>
      <c r="BH387" s="224">
        <f>IF(N387="sníž. přenesená",J387,0)</f>
        <v>0</v>
      </c>
      <c r="BI387" s="224">
        <f>IF(N387="nulová",J387,0)</f>
        <v>0</v>
      </c>
      <c r="BJ387" s="18" t="s">
        <v>81</v>
      </c>
      <c r="BK387" s="224">
        <f>ROUND(I387*H387,2)</f>
        <v>0</v>
      </c>
      <c r="BL387" s="18" t="s">
        <v>167</v>
      </c>
      <c r="BM387" s="223" t="s">
        <v>524</v>
      </c>
    </row>
    <row r="388" s="1" customFormat="1">
      <c r="B388" s="39"/>
      <c r="C388" s="40"/>
      <c r="D388" s="225" t="s">
        <v>169</v>
      </c>
      <c r="E388" s="40"/>
      <c r="F388" s="226" t="s">
        <v>525</v>
      </c>
      <c r="G388" s="40"/>
      <c r="H388" s="40"/>
      <c r="I388" s="136"/>
      <c r="J388" s="40"/>
      <c r="K388" s="40"/>
      <c r="L388" s="44"/>
      <c r="M388" s="227"/>
      <c r="N388" s="84"/>
      <c r="O388" s="84"/>
      <c r="P388" s="84"/>
      <c r="Q388" s="84"/>
      <c r="R388" s="84"/>
      <c r="S388" s="84"/>
      <c r="T388" s="85"/>
      <c r="AT388" s="18" t="s">
        <v>169</v>
      </c>
      <c r="AU388" s="18" t="s">
        <v>83</v>
      </c>
    </row>
    <row r="389" s="12" customFormat="1">
      <c r="B389" s="228"/>
      <c r="C389" s="229"/>
      <c r="D389" s="225" t="s">
        <v>176</v>
      </c>
      <c r="E389" s="230" t="s">
        <v>19</v>
      </c>
      <c r="F389" s="231" t="s">
        <v>526</v>
      </c>
      <c r="G389" s="229"/>
      <c r="H389" s="230" t="s">
        <v>19</v>
      </c>
      <c r="I389" s="232"/>
      <c r="J389" s="229"/>
      <c r="K389" s="229"/>
      <c r="L389" s="233"/>
      <c r="M389" s="234"/>
      <c r="N389" s="235"/>
      <c r="O389" s="235"/>
      <c r="P389" s="235"/>
      <c r="Q389" s="235"/>
      <c r="R389" s="235"/>
      <c r="S389" s="235"/>
      <c r="T389" s="236"/>
      <c r="AT389" s="237" t="s">
        <v>176</v>
      </c>
      <c r="AU389" s="237" t="s">
        <v>83</v>
      </c>
      <c r="AV389" s="12" t="s">
        <v>81</v>
      </c>
      <c r="AW389" s="12" t="s">
        <v>34</v>
      </c>
      <c r="AX389" s="12" t="s">
        <v>73</v>
      </c>
      <c r="AY389" s="237" t="s">
        <v>161</v>
      </c>
    </row>
    <row r="390" s="12" customFormat="1">
      <c r="B390" s="228"/>
      <c r="C390" s="229"/>
      <c r="D390" s="225" t="s">
        <v>176</v>
      </c>
      <c r="E390" s="230" t="s">
        <v>19</v>
      </c>
      <c r="F390" s="231" t="s">
        <v>328</v>
      </c>
      <c r="G390" s="229"/>
      <c r="H390" s="230" t="s">
        <v>19</v>
      </c>
      <c r="I390" s="232"/>
      <c r="J390" s="229"/>
      <c r="K390" s="229"/>
      <c r="L390" s="233"/>
      <c r="M390" s="234"/>
      <c r="N390" s="235"/>
      <c r="O390" s="235"/>
      <c r="P390" s="235"/>
      <c r="Q390" s="235"/>
      <c r="R390" s="235"/>
      <c r="S390" s="235"/>
      <c r="T390" s="236"/>
      <c r="AT390" s="237" t="s">
        <v>176</v>
      </c>
      <c r="AU390" s="237" t="s">
        <v>83</v>
      </c>
      <c r="AV390" s="12" t="s">
        <v>81</v>
      </c>
      <c r="AW390" s="12" t="s">
        <v>34</v>
      </c>
      <c r="AX390" s="12" t="s">
        <v>73</v>
      </c>
      <c r="AY390" s="237" t="s">
        <v>161</v>
      </c>
    </row>
    <row r="391" s="12" customFormat="1">
      <c r="B391" s="228"/>
      <c r="C391" s="229"/>
      <c r="D391" s="225" t="s">
        <v>176</v>
      </c>
      <c r="E391" s="230" t="s">
        <v>19</v>
      </c>
      <c r="F391" s="231" t="s">
        <v>394</v>
      </c>
      <c r="G391" s="229"/>
      <c r="H391" s="230" t="s">
        <v>19</v>
      </c>
      <c r="I391" s="232"/>
      <c r="J391" s="229"/>
      <c r="K391" s="229"/>
      <c r="L391" s="233"/>
      <c r="M391" s="234"/>
      <c r="N391" s="235"/>
      <c r="O391" s="235"/>
      <c r="P391" s="235"/>
      <c r="Q391" s="235"/>
      <c r="R391" s="235"/>
      <c r="S391" s="235"/>
      <c r="T391" s="236"/>
      <c r="AT391" s="237" t="s">
        <v>176</v>
      </c>
      <c r="AU391" s="237" t="s">
        <v>83</v>
      </c>
      <c r="AV391" s="12" t="s">
        <v>81</v>
      </c>
      <c r="AW391" s="12" t="s">
        <v>34</v>
      </c>
      <c r="AX391" s="12" t="s">
        <v>73</v>
      </c>
      <c r="AY391" s="237" t="s">
        <v>161</v>
      </c>
    </row>
    <row r="392" s="13" customFormat="1">
      <c r="B392" s="238"/>
      <c r="C392" s="239"/>
      <c r="D392" s="225" t="s">
        <v>176</v>
      </c>
      <c r="E392" s="240" t="s">
        <v>19</v>
      </c>
      <c r="F392" s="241" t="s">
        <v>527</v>
      </c>
      <c r="G392" s="239"/>
      <c r="H392" s="242">
        <v>4</v>
      </c>
      <c r="I392" s="243"/>
      <c r="J392" s="239"/>
      <c r="K392" s="239"/>
      <c r="L392" s="244"/>
      <c r="M392" s="245"/>
      <c r="N392" s="246"/>
      <c r="O392" s="246"/>
      <c r="P392" s="246"/>
      <c r="Q392" s="246"/>
      <c r="R392" s="246"/>
      <c r="S392" s="246"/>
      <c r="T392" s="247"/>
      <c r="AT392" s="248" t="s">
        <v>176</v>
      </c>
      <c r="AU392" s="248" t="s">
        <v>83</v>
      </c>
      <c r="AV392" s="13" t="s">
        <v>83</v>
      </c>
      <c r="AW392" s="13" t="s">
        <v>34</v>
      </c>
      <c r="AX392" s="13" t="s">
        <v>73</v>
      </c>
      <c r="AY392" s="248" t="s">
        <v>161</v>
      </c>
    </row>
    <row r="393" s="12" customFormat="1">
      <c r="B393" s="228"/>
      <c r="C393" s="229"/>
      <c r="D393" s="225" t="s">
        <v>176</v>
      </c>
      <c r="E393" s="230" t="s">
        <v>19</v>
      </c>
      <c r="F393" s="231" t="s">
        <v>398</v>
      </c>
      <c r="G393" s="229"/>
      <c r="H393" s="230" t="s">
        <v>19</v>
      </c>
      <c r="I393" s="232"/>
      <c r="J393" s="229"/>
      <c r="K393" s="229"/>
      <c r="L393" s="233"/>
      <c r="M393" s="234"/>
      <c r="N393" s="235"/>
      <c r="O393" s="235"/>
      <c r="P393" s="235"/>
      <c r="Q393" s="235"/>
      <c r="R393" s="235"/>
      <c r="S393" s="235"/>
      <c r="T393" s="236"/>
      <c r="AT393" s="237" t="s">
        <v>176</v>
      </c>
      <c r="AU393" s="237" t="s">
        <v>83</v>
      </c>
      <c r="AV393" s="12" t="s">
        <v>81</v>
      </c>
      <c r="AW393" s="12" t="s">
        <v>34</v>
      </c>
      <c r="AX393" s="12" t="s">
        <v>73</v>
      </c>
      <c r="AY393" s="237" t="s">
        <v>161</v>
      </c>
    </row>
    <row r="394" s="13" customFormat="1">
      <c r="B394" s="238"/>
      <c r="C394" s="239"/>
      <c r="D394" s="225" t="s">
        <v>176</v>
      </c>
      <c r="E394" s="240" t="s">
        <v>19</v>
      </c>
      <c r="F394" s="241" t="s">
        <v>528</v>
      </c>
      <c r="G394" s="239"/>
      <c r="H394" s="242">
        <v>3.2000000000000002</v>
      </c>
      <c r="I394" s="243"/>
      <c r="J394" s="239"/>
      <c r="K394" s="239"/>
      <c r="L394" s="244"/>
      <c r="M394" s="245"/>
      <c r="N394" s="246"/>
      <c r="O394" s="246"/>
      <c r="P394" s="246"/>
      <c r="Q394" s="246"/>
      <c r="R394" s="246"/>
      <c r="S394" s="246"/>
      <c r="T394" s="247"/>
      <c r="AT394" s="248" t="s">
        <v>176</v>
      </c>
      <c r="AU394" s="248" t="s">
        <v>83</v>
      </c>
      <c r="AV394" s="13" t="s">
        <v>83</v>
      </c>
      <c r="AW394" s="13" t="s">
        <v>34</v>
      </c>
      <c r="AX394" s="13" t="s">
        <v>73</v>
      </c>
      <c r="AY394" s="248" t="s">
        <v>161</v>
      </c>
    </row>
    <row r="395" s="12" customFormat="1">
      <c r="B395" s="228"/>
      <c r="C395" s="229"/>
      <c r="D395" s="225" t="s">
        <v>176</v>
      </c>
      <c r="E395" s="230" t="s">
        <v>19</v>
      </c>
      <c r="F395" s="231" t="s">
        <v>529</v>
      </c>
      <c r="G395" s="229"/>
      <c r="H395" s="230" t="s">
        <v>19</v>
      </c>
      <c r="I395" s="232"/>
      <c r="J395" s="229"/>
      <c r="K395" s="229"/>
      <c r="L395" s="233"/>
      <c r="M395" s="234"/>
      <c r="N395" s="235"/>
      <c r="O395" s="235"/>
      <c r="P395" s="235"/>
      <c r="Q395" s="235"/>
      <c r="R395" s="235"/>
      <c r="S395" s="235"/>
      <c r="T395" s="236"/>
      <c r="AT395" s="237" t="s">
        <v>176</v>
      </c>
      <c r="AU395" s="237" t="s">
        <v>83</v>
      </c>
      <c r="AV395" s="12" t="s">
        <v>81</v>
      </c>
      <c r="AW395" s="12" t="s">
        <v>34</v>
      </c>
      <c r="AX395" s="12" t="s">
        <v>73</v>
      </c>
      <c r="AY395" s="237" t="s">
        <v>161</v>
      </c>
    </row>
    <row r="396" s="12" customFormat="1">
      <c r="B396" s="228"/>
      <c r="C396" s="229"/>
      <c r="D396" s="225" t="s">
        <v>176</v>
      </c>
      <c r="E396" s="230" t="s">
        <v>19</v>
      </c>
      <c r="F396" s="231" t="s">
        <v>328</v>
      </c>
      <c r="G396" s="229"/>
      <c r="H396" s="230" t="s">
        <v>19</v>
      </c>
      <c r="I396" s="232"/>
      <c r="J396" s="229"/>
      <c r="K396" s="229"/>
      <c r="L396" s="233"/>
      <c r="M396" s="234"/>
      <c r="N396" s="235"/>
      <c r="O396" s="235"/>
      <c r="P396" s="235"/>
      <c r="Q396" s="235"/>
      <c r="R396" s="235"/>
      <c r="S396" s="235"/>
      <c r="T396" s="236"/>
      <c r="AT396" s="237" t="s">
        <v>176</v>
      </c>
      <c r="AU396" s="237" t="s">
        <v>83</v>
      </c>
      <c r="AV396" s="12" t="s">
        <v>81</v>
      </c>
      <c r="AW396" s="12" t="s">
        <v>34</v>
      </c>
      <c r="AX396" s="12" t="s">
        <v>73</v>
      </c>
      <c r="AY396" s="237" t="s">
        <v>161</v>
      </c>
    </row>
    <row r="397" s="12" customFormat="1">
      <c r="B397" s="228"/>
      <c r="C397" s="229"/>
      <c r="D397" s="225" t="s">
        <v>176</v>
      </c>
      <c r="E397" s="230" t="s">
        <v>19</v>
      </c>
      <c r="F397" s="231" t="s">
        <v>394</v>
      </c>
      <c r="G397" s="229"/>
      <c r="H397" s="230" t="s">
        <v>19</v>
      </c>
      <c r="I397" s="232"/>
      <c r="J397" s="229"/>
      <c r="K397" s="229"/>
      <c r="L397" s="233"/>
      <c r="M397" s="234"/>
      <c r="N397" s="235"/>
      <c r="O397" s="235"/>
      <c r="P397" s="235"/>
      <c r="Q397" s="235"/>
      <c r="R397" s="235"/>
      <c r="S397" s="235"/>
      <c r="T397" s="236"/>
      <c r="AT397" s="237" t="s">
        <v>176</v>
      </c>
      <c r="AU397" s="237" t="s">
        <v>83</v>
      </c>
      <c r="AV397" s="12" t="s">
        <v>81</v>
      </c>
      <c r="AW397" s="12" t="s">
        <v>34</v>
      </c>
      <c r="AX397" s="12" t="s">
        <v>73</v>
      </c>
      <c r="AY397" s="237" t="s">
        <v>161</v>
      </c>
    </row>
    <row r="398" s="13" customFormat="1">
      <c r="B398" s="238"/>
      <c r="C398" s="239"/>
      <c r="D398" s="225" t="s">
        <v>176</v>
      </c>
      <c r="E398" s="240" t="s">
        <v>19</v>
      </c>
      <c r="F398" s="241" t="s">
        <v>530</v>
      </c>
      <c r="G398" s="239"/>
      <c r="H398" s="242">
        <v>4.6500000000000004</v>
      </c>
      <c r="I398" s="243"/>
      <c r="J398" s="239"/>
      <c r="K398" s="239"/>
      <c r="L398" s="244"/>
      <c r="M398" s="245"/>
      <c r="N398" s="246"/>
      <c r="O398" s="246"/>
      <c r="P398" s="246"/>
      <c r="Q398" s="246"/>
      <c r="R398" s="246"/>
      <c r="S398" s="246"/>
      <c r="T398" s="247"/>
      <c r="AT398" s="248" t="s">
        <v>176</v>
      </c>
      <c r="AU398" s="248" t="s">
        <v>83</v>
      </c>
      <c r="AV398" s="13" t="s">
        <v>83</v>
      </c>
      <c r="AW398" s="13" t="s">
        <v>34</v>
      </c>
      <c r="AX398" s="13" t="s">
        <v>73</v>
      </c>
      <c r="AY398" s="248" t="s">
        <v>161</v>
      </c>
    </row>
    <row r="399" s="14" customFormat="1">
      <c r="B399" s="249"/>
      <c r="C399" s="250"/>
      <c r="D399" s="225" t="s">
        <v>176</v>
      </c>
      <c r="E399" s="251" t="s">
        <v>19</v>
      </c>
      <c r="F399" s="252" t="s">
        <v>201</v>
      </c>
      <c r="G399" s="250"/>
      <c r="H399" s="253">
        <v>11.85</v>
      </c>
      <c r="I399" s="254"/>
      <c r="J399" s="250"/>
      <c r="K399" s="250"/>
      <c r="L399" s="255"/>
      <c r="M399" s="256"/>
      <c r="N399" s="257"/>
      <c r="O399" s="257"/>
      <c r="P399" s="257"/>
      <c r="Q399" s="257"/>
      <c r="R399" s="257"/>
      <c r="S399" s="257"/>
      <c r="T399" s="258"/>
      <c r="AT399" s="259" t="s">
        <v>176</v>
      </c>
      <c r="AU399" s="259" t="s">
        <v>83</v>
      </c>
      <c r="AV399" s="14" t="s">
        <v>167</v>
      </c>
      <c r="AW399" s="14" t="s">
        <v>34</v>
      </c>
      <c r="AX399" s="14" t="s">
        <v>81</v>
      </c>
      <c r="AY399" s="259" t="s">
        <v>161</v>
      </c>
    </row>
    <row r="400" s="1" customFormat="1" ht="16.5" customHeight="1">
      <c r="B400" s="39"/>
      <c r="C400" s="212" t="s">
        <v>531</v>
      </c>
      <c r="D400" s="212" t="s">
        <v>163</v>
      </c>
      <c r="E400" s="213" t="s">
        <v>532</v>
      </c>
      <c r="F400" s="214" t="s">
        <v>533</v>
      </c>
      <c r="G400" s="215" t="s">
        <v>210</v>
      </c>
      <c r="H400" s="216">
        <v>11.85</v>
      </c>
      <c r="I400" s="217"/>
      <c r="J400" s="218">
        <f>ROUND(I400*H400,2)</f>
        <v>0</v>
      </c>
      <c r="K400" s="214" t="s">
        <v>173</v>
      </c>
      <c r="L400" s="44"/>
      <c r="M400" s="219" t="s">
        <v>19</v>
      </c>
      <c r="N400" s="220" t="s">
        <v>44</v>
      </c>
      <c r="O400" s="84"/>
      <c r="P400" s="221">
        <f>O400*H400</f>
        <v>0</v>
      </c>
      <c r="Q400" s="221">
        <v>0</v>
      </c>
      <c r="R400" s="221">
        <f>Q400*H400</f>
        <v>0</v>
      </c>
      <c r="S400" s="221">
        <v>0</v>
      </c>
      <c r="T400" s="222">
        <f>S400*H400</f>
        <v>0</v>
      </c>
      <c r="AR400" s="223" t="s">
        <v>167</v>
      </c>
      <c r="AT400" s="223" t="s">
        <v>163</v>
      </c>
      <c r="AU400" s="223" t="s">
        <v>83</v>
      </c>
      <c r="AY400" s="18" t="s">
        <v>161</v>
      </c>
      <c r="BE400" s="224">
        <f>IF(N400="základní",J400,0)</f>
        <v>0</v>
      </c>
      <c r="BF400" s="224">
        <f>IF(N400="snížená",J400,0)</f>
        <v>0</v>
      </c>
      <c r="BG400" s="224">
        <f>IF(N400="zákl. přenesená",J400,0)</f>
        <v>0</v>
      </c>
      <c r="BH400" s="224">
        <f>IF(N400="sníž. přenesená",J400,0)</f>
        <v>0</v>
      </c>
      <c r="BI400" s="224">
        <f>IF(N400="nulová",J400,0)</f>
        <v>0</v>
      </c>
      <c r="BJ400" s="18" t="s">
        <v>81</v>
      </c>
      <c r="BK400" s="224">
        <f>ROUND(I400*H400,2)</f>
        <v>0</v>
      </c>
      <c r="BL400" s="18" t="s">
        <v>167</v>
      </c>
      <c r="BM400" s="223" t="s">
        <v>534</v>
      </c>
    </row>
    <row r="401" s="1" customFormat="1">
      <c r="B401" s="39"/>
      <c r="C401" s="40"/>
      <c r="D401" s="225" t="s">
        <v>169</v>
      </c>
      <c r="E401" s="40"/>
      <c r="F401" s="226" t="s">
        <v>535</v>
      </c>
      <c r="G401" s="40"/>
      <c r="H401" s="40"/>
      <c r="I401" s="136"/>
      <c r="J401" s="40"/>
      <c r="K401" s="40"/>
      <c r="L401" s="44"/>
      <c r="M401" s="227"/>
      <c r="N401" s="84"/>
      <c r="O401" s="84"/>
      <c r="P401" s="84"/>
      <c r="Q401" s="84"/>
      <c r="R401" s="84"/>
      <c r="S401" s="84"/>
      <c r="T401" s="85"/>
      <c r="AT401" s="18" t="s">
        <v>169</v>
      </c>
      <c r="AU401" s="18" t="s">
        <v>83</v>
      </c>
    </row>
    <row r="402" s="1" customFormat="1" ht="16.5" customHeight="1">
      <c r="B402" s="39"/>
      <c r="C402" s="212" t="s">
        <v>536</v>
      </c>
      <c r="D402" s="212" t="s">
        <v>163</v>
      </c>
      <c r="E402" s="213" t="s">
        <v>537</v>
      </c>
      <c r="F402" s="214" t="s">
        <v>538</v>
      </c>
      <c r="G402" s="215" t="s">
        <v>238</v>
      </c>
      <c r="H402" s="216">
        <v>0.080000000000000002</v>
      </c>
      <c r="I402" s="217"/>
      <c r="J402" s="218">
        <f>ROUND(I402*H402,2)</f>
        <v>0</v>
      </c>
      <c r="K402" s="214" t="s">
        <v>173</v>
      </c>
      <c r="L402" s="44"/>
      <c r="M402" s="219" t="s">
        <v>19</v>
      </c>
      <c r="N402" s="220" t="s">
        <v>44</v>
      </c>
      <c r="O402" s="84"/>
      <c r="P402" s="221">
        <f>O402*H402</f>
        <v>0</v>
      </c>
      <c r="Q402" s="221">
        <v>1.04528</v>
      </c>
      <c r="R402" s="221">
        <f>Q402*H402</f>
        <v>0.0836224</v>
      </c>
      <c r="S402" s="221">
        <v>0</v>
      </c>
      <c r="T402" s="222">
        <f>S402*H402</f>
        <v>0</v>
      </c>
      <c r="AR402" s="223" t="s">
        <v>167</v>
      </c>
      <c r="AT402" s="223" t="s">
        <v>163</v>
      </c>
      <c r="AU402" s="223" t="s">
        <v>83</v>
      </c>
      <c r="AY402" s="18" t="s">
        <v>161</v>
      </c>
      <c r="BE402" s="224">
        <f>IF(N402="základní",J402,0)</f>
        <v>0</v>
      </c>
      <c r="BF402" s="224">
        <f>IF(N402="snížená",J402,0)</f>
        <v>0</v>
      </c>
      <c r="BG402" s="224">
        <f>IF(N402="zákl. přenesená",J402,0)</f>
        <v>0</v>
      </c>
      <c r="BH402" s="224">
        <f>IF(N402="sníž. přenesená",J402,0)</f>
        <v>0</v>
      </c>
      <c r="BI402" s="224">
        <f>IF(N402="nulová",J402,0)</f>
        <v>0</v>
      </c>
      <c r="BJ402" s="18" t="s">
        <v>81</v>
      </c>
      <c r="BK402" s="224">
        <f>ROUND(I402*H402,2)</f>
        <v>0</v>
      </c>
      <c r="BL402" s="18" t="s">
        <v>167</v>
      </c>
      <c r="BM402" s="223" t="s">
        <v>539</v>
      </c>
    </row>
    <row r="403" s="1" customFormat="1">
      <c r="B403" s="39"/>
      <c r="C403" s="40"/>
      <c r="D403" s="225" t="s">
        <v>169</v>
      </c>
      <c r="E403" s="40"/>
      <c r="F403" s="226" t="s">
        <v>540</v>
      </c>
      <c r="G403" s="40"/>
      <c r="H403" s="40"/>
      <c r="I403" s="136"/>
      <c r="J403" s="40"/>
      <c r="K403" s="40"/>
      <c r="L403" s="44"/>
      <c r="M403" s="227"/>
      <c r="N403" s="84"/>
      <c r="O403" s="84"/>
      <c r="P403" s="84"/>
      <c r="Q403" s="84"/>
      <c r="R403" s="84"/>
      <c r="S403" s="84"/>
      <c r="T403" s="85"/>
      <c r="AT403" s="18" t="s">
        <v>169</v>
      </c>
      <c r="AU403" s="18" t="s">
        <v>83</v>
      </c>
    </row>
    <row r="404" s="1" customFormat="1" ht="16.5" customHeight="1">
      <c r="B404" s="39"/>
      <c r="C404" s="212" t="s">
        <v>541</v>
      </c>
      <c r="D404" s="212" t="s">
        <v>163</v>
      </c>
      <c r="E404" s="213" t="s">
        <v>542</v>
      </c>
      <c r="F404" s="214" t="s">
        <v>543</v>
      </c>
      <c r="G404" s="215" t="s">
        <v>172</v>
      </c>
      <c r="H404" s="216">
        <v>1.5</v>
      </c>
      <c r="I404" s="217"/>
      <c r="J404" s="218">
        <f>ROUND(I404*H404,2)</f>
        <v>0</v>
      </c>
      <c r="K404" s="214" t="s">
        <v>173</v>
      </c>
      <c r="L404" s="44"/>
      <c r="M404" s="219" t="s">
        <v>19</v>
      </c>
      <c r="N404" s="220" t="s">
        <v>44</v>
      </c>
      <c r="O404" s="84"/>
      <c r="P404" s="221">
        <f>O404*H404</f>
        <v>0</v>
      </c>
      <c r="Q404" s="221">
        <v>1.8775</v>
      </c>
      <c r="R404" s="221">
        <f>Q404*H404</f>
        <v>2.8162500000000001</v>
      </c>
      <c r="S404" s="221">
        <v>0</v>
      </c>
      <c r="T404" s="222">
        <f>S404*H404</f>
        <v>0</v>
      </c>
      <c r="AR404" s="223" t="s">
        <v>167</v>
      </c>
      <c r="AT404" s="223" t="s">
        <v>163</v>
      </c>
      <c r="AU404" s="223" t="s">
        <v>83</v>
      </c>
      <c r="AY404" s="18" t="s">
        <v>161</v>
      </c>
      <c r="BE404" s="224">
        <f>IF(N404="základní",J404,0)</f>
        <v>0</v>
      </c>
      <c r="BF404" s="224">
        <f>IF(N404="snížená",J404,0)</f>
        <v>0</v>
      </c>
      <c r="BG404" s="224">
        <f>IF(N404="zákl. přenesená",J404,0)</f>
        <v>0</v>
      </c>
      <c r="BH404" s="224">
        <f>IF(N404="sníž. přenesená",J404,0)</f>
        <v>0</v>
      </c>
      <c r="BI404" s="224">
        <f>IF(N404="nulová",J404,0)</f>
        <v>0</v>
      </c>
      <c r="BJ404" s="18" t="s">
        <v>81</v>
      </c>
      <c r="BK404" s="224">
        <f>ROUND(I404*H404,2)</f>
        <v>0</v>
      </c>
      <c r="BL404" s="18" t="s">
        <v>167</v>
      </c>
      <c r="BM404" s="223" t="s">
        <v>544</v>
      </c>
    </row>
    <row r="405" s="1" customFormat="1">
      <c r="B405" s="39"/>
      <c r="C405" s="40"/>
      <c r="D405" s="225" t="s">
        <v>169</v>
      </c>
      <c r="E405" s="40"/>
      <c r="F405" s="226" t="s">
        <v>545</v>
      </c>
      <c r="G405" s="40"/>
      <c r="H405" s="40"/>
      <c r="I405" s="136"/>
      <c r="J405" s="40"/>
      <c r="K405" s="40"/>
      <c r="L405" s="44"/>
      <c r="M405" s="227"/>
      <c r="N405" s="84"/>
      <c r="O405" s="84"/>
      <c r="P405" s="84"/>
      <c r="Q405" s="84"/>
      <c r="R405" s="84"/>
      <c r="S405" s="84"/>
      <c r="T405" s="85"/>
      <c r="AT405" s="18" t="s">
        <v>169</v>
      </c>
      <c r="AU405" s="18" t="s">
        <v>83</v>
      </c>
    </row>
    <row r="406" s="12" customFormat="1">
      <c r="B406" s="228"/>
      <c r="C406" s="229"/>
      <c r="D406" s="225" t="s">
        <v>176</v>
      </c>
      <c r="E406" s="230" t="s">
        <v>19</v>
      </c>
      <c r="F406" s="231" t="s">
        <v>328</v>
      </c>
      <c r="G406" s="229"/>
      <c r="H406" s="230" t="s">
        <v>19</v>
      </c>
      <c r="I406" s="232"/>
      <c r="J406" s="229"/>
      <c r="K406" s="229"/>
      <c r="L406" s="233"/>
      <c r="M406" s="234"/>
      <c r="N406" s="235"/>
      <c r="O406" s="235"/>
      <c r="P406" s="235"/>
      <c r="Q406" s="235"/>
      <c r="R406" s="235"/>
      <c r="S406" s="235"/>
      <c r="T406" s="236"/>
      <c r="AT406" s="237" t="s">
        <v>176</v>
      </c>
      <c r="AU406" s="237" t="s">
        <v>83</v>
      </c>
      <c r="AV406" s="12" t="s">
        <v>81</v>
      </c>
      <c r="AW406" s="12" t="s">
        <v>34</v>
      </c>
      <c r="AX406" s="12" t="s">
        <v>73</v>
      </c>
      <c r="AY406" s="237" t="s">
        <v>161</v>
      </c>
    </row>
    <row r="407" s="13" customFormat="1">
      <c r="B407" s="238"/>
      <c r="C407" s="239"/>
      <c r="D407" s="225" t="s">
        <v>176</v>
      </c>
      <c r="E407" s="240" t="s">
        <v>19</v>
      </c>
      <c r="F407" s="241" t="s">
        <v>546</v>
      </c>
      <c r="G407" s="239"/>
      <c r="H407" s="242">
        <v>1.5</v>
      </c>
      <c r="I407" s="243"/>
      <c r="J407" s="239"/>
      <c r="K407" s="239"/>
      <c r="L407" s="244"/>
      <c r="M407" s="245"/>
      <c r="N407" s="246"/>
      <c r="O407" s="246"/>
      <c r="P407" s="246"/>
      <c r="Q407" s="246"/>
      <c r="R407" s="246"/>
      <c r="S407" s="246"/>
      <c r="T407" s="247"/>
      <c r="AT407" s="248" t="s">
        <v>176</v>
      </c>
      <c r="AU407" s="248" t="s">
        <v>83</v>
      </c>
      <c r="AV407" s="13" t="s">
        <v>83</v>
      </c>
      <c r="AW407" s="13" t="s">
        <v>34</v>
      </c>
      <c r="AX407" s="13" t="s">
        <v>81</v>
      </c>
      <c r="AY407" s="248" t="s">
        <v>161</v>
      </c>
    </row>
    <row r="408" s="1" customFormat="1" ht="16.5" customHeight="1">
      <c r="B408" s="39"/>
      <c r="C408" s="212" t="s">
        <v>547</v>
      </c>
      <c r="D408" s="212" t="s">
        <v>163</v>
      </c>
      <c r="E408" s="213" t="s">
        <v>548</v>
      </c>
      <c r="F408" s="214" t="s">
        <v>549</v>
      </c>
      <c r="G408" s="215" t="s">
        <v>172</v>
      </c>
      <c r="H408" s="216">
        <v>6.7199999999999998</v>
      </c>
      <c r="I408" s="217"/>
      <c r="J408" s="218">
        <f>ROUND(I408*H408,2)</f>
        <v>0</v>
      </c>
      <c r="K408" s="214" t="s">
        <v>173</v>
      </c>
      <c r="L408" s="44"/>
      <c r="M408" s="219" t="s">
        <v>19</v>
      </c>
      <c r="N408" s="220" t="s">
        <v>44</v>
      </c>
      <c r="O408" s="84"/>
      <c r="P408" s="221">
        <f>O408*H408</f>
        <v>0</v>
      </c>
      <c r="Q408" s="221">
        <v>1.8775</v>
      </c>
      <c r="R408" s="221">
        <f>Q408*H408</f>
        <v>12.6168</v>
      </c>
      <c r="S408" s="221">
        <v>0</v>
      </c>
      <c r="T408" s="222">
        <f>S408*H408</f>
        <v>0</v>
      </c>
      <c r="AR408" s="223" t="s">
        <v>167</v>
      </c>
      <c r="AT408" s="223" t="s">
        <v>163</v>
      </c>
      <c r="AU408" s="223" t="s">
        <v>83</v>
      </c>
      <c r="AY408" s="18" t="s">
        <v>161</v>
      </c>
      <c r="BE408" s="224">
        <f>IF(N408="základní",J408,0)</f>
        <v>0</v>
      </c>
      <c r="BF408" s="224">
        <f>IF(N408="snížená",J408,0)</f>
        <v>0</v>
      </c>
      <c r="BG408" s="224">
        <f>IF(N408="zákl. přenesená",J408,0)</f>
        <v>0</v>
      </c>
      <c r="BH408" s="224">
        <f>IF(N408="sníž. přenesená",J408,0)</f>
        <v>0</v>
      </c>
      <c r="BI408" s="224">
        <f>IF(N408="nulová",J408,0)</f>
        <v>0</v>
      </c>
      <c r="BJ408" s="18" t="s">
        <v>81</v>
      </c>
      <c r="BK408" s="224">
        <f>ROUND(I408*H408,2)</f>
        <v>0</v>
      </c>
      <c r="BL408" s="18" t="s">
        <v>167</v>
      </c>
      <c r="BM408" s="223" t="s">
        <v>550</v>
      </c>
    </row>
    <row r="409" s="1" customFormat="1">
      <c r="B409" s="39"/>
      <c r="C409" s="40"/>
      <c r="D409" s="225" t="s">
        <v>169</v>
      </c>
      <c r="E409" s="40"/>
      <c r="F409" s="226" t="s">
        <v>551</v>
      </c>
      <c r="G409" s="40"/>
      <c r="H409" s="40"/>
      <c r="I409" s="136"/>
      <c r="J409" s="40"/>
      <c r="K409" s="40"/>
      <c r="L409" s="44"/>
      <c r="M409" s="227"/>
      <c r="N409" s="84"/>
      <c r="O409" s="84"/>
      <c r="P409" s="84"/>
      <c r="Q409" s="84"/>
      <c r="R409" s="84"/>
      <c r="S409" s="84"/>
      <c r="T409" s="85"/>
      <c r="AT409" s="18" t="s">
        <v>169</v>
      </c>
      <c r="AU409" s="18" t="s">
        <v>83</v>
      </c>
    </row>
    <row r="410" s="12" customFormat="1">
      <c r="B410" s="228"/>
      <c r="C410" s="229"/>
      <c r="D410" s="225" t="s">
        <v>176</v>
      </c>
      <c r="E410" s="230" t="s">
        <v>19</v>
      </c>
      <c r="F410" s="231" t="s">
        <v>328</v>
      </c>
      <c r="G410" s="229"/>
      <c r="H410" s="230" t="s">
        <v>19</v>
      </c>
      <c r="I410" s="232"/>
      <c r="J410" s="229"/>
      <c r="K410" s="229"/>
      <c r="L410" s="233"/>
      <c r="M410" s="234"/>
      <c r="N410" s="235"/>
      <c r="O410" s="235"/>
      <c r="P410" s="235"/>
      <c r="Q410" s="235"/>
      <c r="R410" s="235"/>
      <c r="S410" s="235"/>
      <c r="T410" s="236"/>
      <c r="AT410" s="237" t="s">
        <v>176</v>
      </c>
      <c r="AU410" s="237" t="s">
        <v>83</v>
      </c>
      <c r="AV410" s="12" t="s">
        <v>81</v>
      </c>
      <c r="AW410" s="12" t="s">
        <v>34</v>
      </c>
      <c r="AX410" s="12" t="s">
        <v>73</v>
      </c>
      <c r="AY410" s="237" t="s">
        <v>161</v>
      </c>
    </row>
    <row r="411" s="13" customFormat="1">
      <c r="B411" s="238"/>
      <c r="C411" s="239"/>
      <c r="D411" s="225" t="s">
        <v>176</v>
      </c>
      <c r="E411" s="240" t="s">
        <v>19</v>
      </c>
      <c r="F411" s="241" t="s">
        <v>552</v>
      </c>
      <c r="G411" s="239"/>
      <c r="H411" s="242">
        <v>5.2000000000000002</v>
      </c>
      <c r="I411" s="243"/>
      <c r="J411" s="239"/>
      <c r="K411" s="239"/>
      <c r="L411" s="244"/>
      <c r="M411" s="245"/>
      <c r="N411" s="246"/>
      <c r="O411" s="246"/>
      <c r="P411" s="246"/>
      <c r="Q411" s="246"/>
      <c r="R411" s="246"/>
      <c r="S411" s="246"/>
      <c r="T411" s="247"/>
      <c r="AT411" s="248" t="s">
        <v>176</v>
      </c>
      <c r="AU411" s="248" t="s">
        <v>83</v>
      </c>
      <c r="AV411" s="13" t="s">
        <v>83</v>
      </c>
      <c r="AW411" s="13" t="s">
        <v>34</v>
      </c>
      <c r="AX411" s="13" t="s">
        <v>73</v>
      </c>
      <c r="AY411" s="248" t="s">
        <v>161</v>
      </c>
    </row>
    <row r="412" s="13" customFormat="1">
      <c r="B412" s="238"/>
      <c r="C412" s="239"/>
      <c r="D412" s="225" t="s">
        <v>176</v>
      </c>
      <c r="E412" s="240" t="s">
        <v>19</v>
      </c>
      <c r="F412" s="241" t="s">
        <v>553</v>
      </c>
      <c r="G412" s="239"/>
      <c r="H412" s="242">
        <v>1.52</v>
      </c>
      <c r="I412" s="243"/>
      <c r="J412" s="239"/>
      <c r="K412" s="239"/>
      <c r="L412" s="244"/>
      <c r="M412" s="245"/>
      <c r="N412" s="246"/>
      <c r="O412" s="246"/>
      <c r="P412" s="246"/>
      <c r="Q412" s="246"/>
      <c r="R412" s="246"/>
      <c r="S412" s="246"/>
      <c r="T412" s="247"/>
      <c r="AT412" s="248" t="s">
        <v>176</v>
      </c>
      <c r="AU412" s="248" t="s">
        <v>83</v>
      </c>
      <c r="AV412" s="13" t="s">
        <v>83</v>
      </c>
      <c r="AW412" s="13" t="s">
        <v>34</v>
      </c>
      <c r="AX412" s="13" t="s">
        <v>73</v>
      </c>
      <c r="AY412" s="248" t="s">
        <v>161</v>
      </c>
    </row>
    <row r="413" s="14" customFormat="1">
      <c r="B413" s="249"/>
      <c r="C413" s="250"/>
      <c r="D413" s="225" t="s">
        <v>176</v>
      </c>
      <c r="E413" s="251" t="s">
        <v>19</v>
      </c>
      <c r="F413" s="252" t="s">
        <v>201</v>
      </c>
      <c r="G413" s="250"/>
      <c r="H413" s="253">
        <v>6.7199999999999998</v>
      </c>
      <c r="I413" s="254"/>
      <c r="J413" s="250"/>
      <c r="K413" s="250"/>
      <c r="L413" s="255"/>
      <c r="M413" s="256"/>
      <c r="N413" s="257"/>
      <c r="O413" s="257"/>
      <c r="P413" s="257"/>
      <c r="Q413" s="257"/>
      <c r="R413" s="257"/>
      <c r="S413" s="257"/>
      <c r="T413" s="258"/>
      <c r="AT413" s="259" t="s">
        <v>176</v>
      </c>
      <c r="AU413" s="259" t="s">
        <v>83</v>
      </c>
      <c r="AV413" s="14" t="s">
        <v>167</v>
      </c>
      <c r="AW413" s="14" t="s">
        <v>34</v>
      </c>
      <c r="AX413" s="14" t="s">
        <v>81</v>
      </c>
      <c r="AY413" s="259" t="s">
        <v>161</v>
      </c>
    </row>
    <row r="414" s="1" customFormat="1" ht="16.5" customHeight="1">
      <c r="B414" s="39"/>
      <c r="C414" s="212" t="s">
        <v>554</v>
      </c>
      <c r="D414" s="212" t="s">
        <v>163</v>
      </c>
      <c r="E414" s="213" t="s">
        <v>555</v>
      </c>
      <c r="F414" s="214" t="s">
        <v>556</v>
      </c>
      <c r="G414" s="215" t="s">
        <v>172</v>
      </c>
      <c r="H414" s="216">
        <v>0.17199999999999999</v>
      </c>
      <c r="I414" s="217"/>
      <c r="J414" s="218">
        <f>ROUND(I414*H414,2)</f>
        <v>0</v>
      </c>
      <c r="K414" s="214" t="s">
        <v>173</v>
      </c>
      <c r="L414" s="44"/>
      <c r="M414" s="219" t="s">
        <v>19</v>
      </c>
      <c r="N414" s="220" t="s">
        <v>44</v>
      </c>
      <c r="O414" s="84"/>
      <c r="P414" s="221">
        <f>O414*H414</f>
        <v>0</v>
      </c>
      <c r="Q414" s="221">
        <v>2.45329</v>
      </c>
      <c r="R414" s="221">
        <f>Q414*H414</f>
        <v>0.42196587999999996</v>
      </c>
      <c r="S414" s="221">
        <v>0</v>
      </c>
      <c r="T414" s="222">
        <f>S414*H414</f>
        <v>0</v>
      </c>
      <c r="AR414" s="223" t="s">
        <v>167</v>
      </c>
      <c r="AT414" s="223" t="s">
        <v>163</v>
      </c>
      <c r="AU414" s="223" t="s">
        <v>83</v>
      </c>
      <c r="AY414" s="18" t="s">
        <v>161</v>
      </c>
      <c r="BE414" s="224">
        <f>IF(N414="základní",J414,0)</f>
        <v>0</v>
      </c>
      <c r="BF414" s="224">
        <f>IF(N414="snížená",J414,0)</f>
        <v>0</v>
      </c>
      <c r="BG414" s="224">
        <f>IF(N414="zákl. přenesená",J414,0)</f>
        <v>0</v>
      </c>
      <c r="BH414" s="224">
        <f>IF(N414="sníž. přenesená",J414,0)</f>
        <v>0</v>
      </c>
      <c r="BI414" s="224">
        <f>IF(N414="nulová",J414,0)</f>
        <v>0</v>
      </c>
      <c r="BJ414" s="18" t="s">
        <v>81</v>
      </c>
      <c r="BK414" s="224">
        <f>ROUND(I414*H414,2)</f>
        <v>0</v>
      </c>
      <c r="BL414" s="18" t="s">
        <v>167</v>
      </c>
      <c r="BM414" s="223" t="s">
        <v>557</v>
      </c>
    </row>
    <row r="415" s="1" customFormat="1">
      <c r="B415" s="39"/>
      <c r="C415" s="40"/>
      <c r="D415" s="225" t="s">
        <v>169</v>
      </c>
      <c r="E415" s="40"/>
      <c r="F415" s="226" t="s">
        <v>558</v>
      </c>
      <c r="G415" s="40"/>
      <c r="H415" s="40"/>
      <c r="I415" s="136"/>
      <c r="J415" s="40"/>
      <c r="K415" s="40"/>
      <c r="L415" s="44"/>
      <c r="M415" s="227"/>
      <c r="N415" s="84"/>
      <c r="O415" s="84"/>
      <c r="P415" s="84"/>
      <c r="Q415" s="84"/>
      <c r="R415" s="84"/>
      <c r="S415" s="84"/>
      <c r="T415" s="85"/>
      <c r="AT415" s="18" t="s">
        <v>169</v>
      </c>
      <c r="AU415" s="18" t="s">
        <v>83</v>
      </c>
    </row>
    <row r="416" s="12" customFormat="1">
      <c r="B416" s="228"/>
      <c r="C416" s="229"/>
      <c r="D416" s="225" t="s">
        <v>176</v>
      </c>
      <c r="E416" s="230" t="s">
        <v>19</v>
      </c>
      <c r="F416" s="231" t="s">
        <v>177</v>
      </c>
      <c r="G416" s="229"/>
      <c r="H416" s="230" t="s">
        <v>19</v>
      </c>
      <c r="I416" s="232"/>
      <c r="J416" s="229"/>
      <c r="K416" s="229"/>
      <c r="L416" s="233"/>
      <c r="M416" s="234"/>
      <c r="N416" s="235"/>
      <c r="O416" s="235"/>
      <c r="P416" s="235"/>
      <c r="Q416" s="235"/>
      <c r="R416" s="235"/>
      <c r="S416" s="235"/>
      <c r="T416" s="236"/>
      <c r="AT416" s="237" t="s">
        <v>176</v>
      </c>
      <c r="AU416" s="237" t="s">
        <v>83</v>
      </c>
      <c r="AV416" s="12" t="s">
        <v>81</v>
      </c>
      <c r="AW416" s="12" t="s">
        <v>34</v>
      </c>
      <c r="AX416" s="12" t="s">
        <v>73</v>
      </c>
      <c r="AY416" s="237" t="s">
        <v>161</v>
      </c>
    </row>
    <row r="417" s="13" customFormat="1">
      <c r="B417" s="238"/>
      <c r="C417" s="239"/>
      <c r="D417" s="225" t="s">
        <v>176</v>
      </c>
      <c r="E417" s="240" t="s">
        <v>19</v>
      </c>
      <c r="F417" s="241" t="s">
        <v>559</v>
      </c>
      <c r="G417" s="239"/>
      <c r="H417" s="242">
        <v>0.17199999999999999</v>
      </c>
      <c r="I417" s="243"/>
      <c r="J417" s="239"/>
      <c r="K417" s="239"/>
      <c r="L417" s="244"/>
      <c r="M417" s="245"/>
      <c r="N417" s="246"/>
      <c r="O417" s="246"/>
      <c r="P417" s="246"/>
      <c r="Q417" s="246"/>
      <c r="R417" s="246"/>
      <c r="S417" s="246"/>
      <c r="T417" s="247"/>
      <c r="AT417" s="248" t="s">
        <v>176</v>
      </c>
      <c r="AU417" s="248" t="s">
        <v>83</v>
      </c>
      <c r="AV417" s="13" t="s">
        <v>83</v>
      </c>
      <c r="AW417" s="13" t="s">
        <v>34</v>
      </c>
      <c r="AX417" s="13" t="s">
        <v>81</v>
      </c>
      <c r="AY417" s="248" t="s">
        <v>161</v>
      </c>
    </row>
    <row r="418" s="1" customFormat="1" ht="16.5" customHeight="1">
      <c r="B418" s="39"/>
      <c r="C418" s="212" t="s">
        <v>560</v>
      </c>
      <c r="D418" s="212" t="s">
        <v>163</v>
      </c>
      <c r="E418" s="213" t="s">
        <v>561</v>
      </c>
      <c r="F418" s="214" t="s">
        <v>562</v>
      </c>
      <c r="G418" s="215" t="s">
        <v>267</v>
      </c>
      <c r="H418" s="216">
        <v>3.5099999999999998</v>
      </c>
      <c r="I418" s="217"/>
      <c r="J418" s="218">
        <f>ROUND(I418*H418,2)</f>
        <v>0</v>
      </c>
      <c r="K418" s="214" t="s">
        <v>173</v>
      </c>
      <c r="L418" s="44"/>
      <c r="M418" s="219" t="s">
        <v>19</v>
      </c>
      <c r="N418" s="220" t="s">
        <v>44</v>
      </c>
      <c r="O418" s="84"/>
      <c r="P418" s="221">
        <f>O418*H418</f>
        <v>0</v>
      </c>
      <c r="Q418" s="221">
        <v>0.072150000000000006</v>
      </c>
      <c r="R418" s="221">
        <f>Q418*H418</f>
        <v>0.25324649999999999</v>
      </c>
      <c r="S418" s="221">
        <v>0</v>
      </c>
      <c r="T418" s="222">
        <f>S418*H418</f>
        <v>0</v>
      </c>
      <c r="AR418" s="223" t="s">
        <v>167</v>
      </c>
      <c r="AT418" s="223" t="s">
        <v>163</v>
      </c>
      <c r="AU418" s="223" t="s">
        <v>83</v>
      </c>
      <c r="AY418" s="18" t="s">
        <v>161</v>
      </c>
      <c r="BE418" s="224">
        <f>IF(N418="základní",J418,0)</f>
        <v>0</v>
      </c>
      <c r="BF418" s="224">
        <f>IF(N418="snížená",J418,0)</f>
        <v>0</v>
      </c>
      <c r="BG418" s="224">
        <f>IF(N418="zákl. přenesená",J418,0)</f>
        <v>0</v>
      </c>
      <c r="BH418" s="224">
        <f>IF(N418="sníž. přenesená",J418,0)</f>
        <v>0</v>
      </c>
      <c r="BI418" s="224">
        <f>IF(N418="nulová",J418,0)</f>
        <v>0</v>
      </c>
      <c r="BJ418" s="18" t="s">
        <v>81</v>
      </c>
      <c r="BK418" s="224">
        <f>ROUND(I418*H418,2)</f>
        <v>0</v>
      </c>
      <c r="BL418" s="18" t="s">
        <v>167</v>
      </c>
      <c r="BM418" s="223" t="s">
        <v>563</v>
      </c>
    </row>
    <row r="419" s="1" customFormat="1">
      <c r="B419" s="39"/>
      <c r="C419" s="40"/>
      <c r="D419" s="225" t="s">
        <v>169</v>
      </c>
      <c r="E419" s="40"/>
      <c r="F419" s="226" t="s">
        <v>564</v>
      </c>
      <c r="G419" s="40"/>
      <c r="H419" s="40"/>
      <c r="I419" s="136"/>
      <c r="J419" s="40"/>
      <c r="K419" s="40"/>
      <c r="L419" s="44"/>
      <c r="M419" s="227"/>
      <c r="N419" s="84"/>
      <c r="O419" s="84"/>
      <c r="P419" s="84"/>
      <c r="Q419" s="84"/>
      <c r="R419" s="84"/>
      <c r="S419" s="84"/>
      <c r="T419" s="85"/>
      <c r="AT419" s="18" t="s">
        <v>169</v>
      </c>
      <c r="AU419" s="18" t="s">
        <v>83</v>
      </c>
    </row>
    <row r="420" s="12" customFormat="1">
      <c r="B420" s="228"/>
      <c r="C420" s="229"/>
      <c r="D420" s="225" t="s">
        <v>176</v>
      </c>
      <c r="E420" s="230" t="s">
        <v>19</v>
      </c>
      <c r="F420" s="231" t="s">
        <v>177</v>
      </c>
      <c r="G420" s="229"/>
      <c r="H420" s="230" t="s">
        <v>19</v>
      </c>
      <c r="I420" s="232"/>
      <c r="J420" s="229"/>
      <c r="K420" s="229"/>
      <c r="L420" s="233"/>
      <c r="M420" s="234"/>
      <c r="N420" s="235"/>
      <c r="O420" s="235"/>
      <c r="P420" s="235"/>
      <c r="Q420" s="235"/>
      <c r="R420" s="235"/>
      <c r="S420" s="235"/>
      <c r="T420" s="236"/>
      <c r="AT420" s="237" t="s">
        <v>176</v>
      </c>
      <c r="AU420" s="237" t="s">
        <v>83</v>
      </c>
      <c r="AV420" s="12" t="s">
        <v>81</v>
      </c>
      <c r="AW420" s="12" t="s">
        <v>34</v>
      </c>
      <c r="AX420" s="12" t="s">
        <v>73</v>
      </c>
      <c r="AY420" s="237" t="s">
        <v>161</v>
      </c>
    </row>
    <row r="421" s="13" customFormat="1">
      <c r="B421" s="238"/>
      <c r="C421" s="239"/>
      <c r="D421" s="225" t="s">
        <v>176</v>
      </c>
      <c r="E421" s="240" t="s">
        <v>19</v>
      </c>
      <c r="F421" s="241" t="s">
        <v>565</v>
      </c>
      <c r="G421" s="239"/>
      <c r="H421" s="242">
        <v>3.5099999999999998</v>
      </c>
      <c r="I421" s="243"/>
      <c r="J421" s="239"/>
      <c r="K421" s="239"/>
      <c r="L421" s="244"/>
      <c r="M421" s="245"/>
      <c r="N421" s="246"/>
      <c r="O421" s="246"/>
      <c r="P421" s="246"/>
      <c r="Q421" s="246"/>
      <c r="R421" s="246"/>
      <c r="S421" s="246"/>
      <c r="T421" s="247"/>
      <c r="AT421" s="248" t="s">
        <v>176</v>
      </c>
      <c r="AU421" s="248" t="s">
        <v>83</v>
      </c>
      <c r="AV421" s="13" t="s">
        <v>83</v>
      </c>
      <c r="AW421" s="13" t="s">
        <v>34</v>
      </c>
      <c r="AX421" s="13" t="s">
        <v>81</v>
      </c>
      <c r="AY421" s="248" t="s">
        <v>161</v>
      </c>
    </row>
    <row r="422" s="1" customFormat="1" ht="16.5" customHeight="1">
      <c r="B422" s="39"/>
      <c r="C422" s="212" t="s">
        <v>566</v>
      </c>
      <c r="D422" s="212" t="s">
        <v>163</v>
      </c>
      <c r="E422" s="213" t="s">
        <v>567</v>
      </c>
      <c r="F422" s="214" t="s">
        <v>568</v>
      </c>
      <c r="G422" s="215" t="s">
        <v>267</v>
      </c>
      <c r="H422" s="216">
        <v>3.5099999999999998</v>
      </c>
      <c r="I422" s="217"/>
      <c r="J422" s="218">
        <f>ROUND(I422*H422,2)</f>
        <v>0</v>
      </c>
      <c r="K422" s="214" t="s">
        <v>173</v>
      </c>
      <c r="L422" s="44"/>
      <c r="M422" s="219" t="s">
        <v>19</v>
      </c>
      <c r="N422" s="220" t="s">
        <v>44</v>
      </c>
      <c r="O422" s="84"/>
      <c r="P422" s="221">
        <f>O422*H422</f>
        <v>0</v>
      </c>
      <c r="Q422" s="221">
        <v>0</v>
      </c>
      <c r="R422" s="221">
        <f>Q422*H422</f>
        <v>0</v>
      </c>
      <c r="S422" s="221">
        <v>0</v>
      </c>
      <c r="T422" s="222">
        <f>S422*H422</f>
        <v>0</v>
      </c>
      <c r="AR422" s="223" t="s">
        <v>167</v>
      </c>
      <c r="AT422" s="223" t="s">
        <v>163</v>
      </c>
      <c r="AU422" s="223" t="s">
        <v>83</v>
      </c>
      <c r="AY422" s="18" t="s">
        <v>161</v>
      </c>
      <c r="BE422" s="224">
        <f>IF(N422="základní",J422,0)</f>
        <v>0</v>
      </c>
      <c r="BF422" s="224">
        <f>IF(N422="snížená",J422,0)</f>
        <v>0</v>
      </c>
      <c r="BG422" s="224">
        <f>IF(N422="zákl. přenesená",J422,0)</f>
        <v>0</v>
      </c>
      <c r="BH422" s="224">
        <f>IF(N422="sníž. přenesená",J422,0)</f>
        <v>0</v>
      </c>
      <c r="BI422" s="224">
        <f>IF(N422="nulová",J422,0)</f>
        <v>0</v>
      </c>
      <c r="BJ422" s="18" t="s">
        <v>81</v>
      </c>
      <c r="BK422" s="224">
        <f>ROUND(I422*H422,2)</f>
        <v>0</v>
      </c>
      <c r="BL422" s="18" t="s">
        <v>167</v>
      </c>
      <c r="BM422" s="223" t="s">
        <v>569</v>
      </c>
    </row>
    <row r="423" s="1" customFormat="1">
      <c r="B423" s="39"/>
      <c r="C423" s="40"/>
      <c r="D423" s="225" t="s">
        <v>169</v>
      </c>
      <c r="E423" s="40"/>
      <c r="F423" s="226" t="s">
        <v>570</v>
      </c>
      <c r="G423" s="40"/>
      <c r="H423" s="40"/>
      <c r="I423" s="136"/>
      <c r="J423" s="40"/>
      <c r="K423" s="40"/>
      <c r="L423" s="44"/>
      <c r="M423" s="227"/>
      <c r="N423" s="84"/>
      <c r="O423" s="84"/>
      <c r="P423" s="84"/>
      <c r="Q423" s="84"/>
      <c r="R423" s="84"/>
      <c r="S423" s="84"/>
      <c r="T423" s="85"/>
      <c r="AT423" s="18" t="s">
        <v>169</v>
      </c>
      <c r="AU423" s="18" t="s">
        <v>83</v>
      </c>
    </row>
    <row r="424" s="1" customFormat="1" ht="16.5" customHeight="1">
      <c r="B424" s="39"/>
      <c r="C424" s="212" t="s">
        <v>571</v>
      </c>
      <c r="D424" s="212" t="s">
        <v>163</v>
      </c>
      <c r="E424" s="213" t="s">
        <v>572</v>
      </c>
      <c r="F424" s="214" t="s">
        <v>573</v>
      </c>
      <c r="G424" s="215" t="s">
        <v>238</v>
      </c>
      <c r="H424" s="216">
        <v>0.027</v>
      </c>
      <c r="I424" s="217"/>
      <c r="J424" s="218">
        <f>ROUND(I424*H424,2)</f>
        <v>0</v>
      </c>
      <c r="K424" s="214" t="s">
        <v>173</v>
      </c>
      <c r="L424" s="44"/>
      <c r="M424" s="219" t="s">
        <v>19</v>
      </c>
      <c r="N424" s="220" t="s">
        <v>44</v>
      </c>
      <c r="O424" s="84"/>
      <c r="P424" s="221">
        <f>O424*H424</f>
        <v>0</v>
      </c>
      <c r="Q424" s="221">
        <v>1.0519700000000001</v>
      </c>
      <c r="R424" s="221">
        <f>Q424*H424</f>
        <v>0.028403190000000002</v>
      </c>
      <c r="S424" s="221">
        <v>0</v>
      </c>
      <c r="T424" s="222">
        <f>S424*H424</f>
        <v>0</v>
      </c>
      <c r="AR424" s="223" t="s">
        <v>167</v>
      </c>
      <c r="AT424" s="223" t="s">
        <v>163</v>
      </c>
      <c r="AU424" s="223" t="s">
        <v>83</v>
      </c>
      <c r="AY424" s="18" t="s">
        <v>161</v>
      </c>
      <c r="BE424" s="224">
        <f>IF(N424="základní",J424,0)</f>
        <v>0</v>
      </c>
      <c r="BF424" s="224">
        <f>IF(N424="snížená",J424,0)</f>
        <v>0</v>
      </c>
      <c r="BG424" s="224">
        <f>IF(N424="zákl. přenesená",J424,0)</f>
        <v>0</v>
      </c>
      <c r="BH424" s="224">
        <f>IF(N424="sníž. přenesená",J424,0)</f>
        <v>0</v>
      </c>
      <c r="BI424" s="224">
        <f>IF(N424="nulová",J424,0)</f>
        <v>0</v>
      </c>
      <c r="BJ424" s="18" t="s">
        <v>81</v>
      </c>
      <c r="BK424" s="224">
        <f>ROUND(I424*H424,2)</f>
        <v>0</v>
      </c>
      <c r="BL424" s="18" t="s">
        <v>167</v>
      </c>
      <c r="BM424" s="223" t="s">
        <v>574</v>
      </c>
    </row>
    <row r="425" s="1" customFormat="1">
      <c r="B425" s="39"/>
      <c r="C425" s="40"/>
      <c r="D425" s="225" t="s">
        <v>169</v>
      </c>
      <c r="E425" s="40"/>
      <c r="F425" s="226" t="s">
        <v>575</v>
      </c>
      <c r="G425" s="40"/>
      <c r="H425" s="40"/>
      <c r="I425" s="136"/>
      <c r="J425" s="40"/>
      <c r="K425" s="40"/>
      <c r="L425" s="44"/>
      <c r="M425" s="227"/>
      <c r="N425" s="84"/>
      <c r="O425" s="84"/>
      <c r="P425" s="84"/>
      <c r="Q425" s="84"/>
      <c r="R425" s="84"/>
      <c r="S425" s="84"/>
      <c r="T425" s="85"/>
      <c r="AT425" s="18" t="s">
        <v>169</v>
      </c>
      <c r="AU425" s="18" t="s">
        <v>83</v>
      </c>
    </row>
    <row r="426" s="12" customFormat="1">
      <c r="B426" s="228"/>
      <c r="C426" s="229"/>
      <c r="D426" s="225" t="s">
        <v>176</v>
      </c>
      <c r="E426" s="230" t="s">
        <v>19</v>
      </c>
      <c r="F426" s="231" t="s">
        <v>177</v>
      </c>
      <c r="G426" s="229"/>
      <c r="H426" s="230" t="s">
        <v>19</v>
      </c>
      <c r="I426" s="232"/>
      <c r="J426" s="229"/>
      <c r="K426" s="229"/>
      <c r="L426" s="233"/>
      <c r="M426" s="234"/>
      <c r="N426" s="235"/>
      <c r="O426" s="235"/>
      <c r="P426" s="235"/>
      <c r="Q426" s="235"/>
      <c r="R426" s="235"/>
      <c r="S426" s="235"/>
      <c r="T426" s="236"/>
      <c r="AT426" s="237" t="s">
        <v>176</v>
      </c>
      <c r="AU426" s="237" t="s">
        <v>83</v>
      </c>
      <c r="AV426" s="12" t="s">
        <v>81</v>
      </c>
      <c r="AW426" s="12" t="s">
        <v>34</v>
      </c>
      <c r="AX426" s="12" t="s">
        <v>73</v>
      </c>
      <c r="AY426" s="237" t="s">
        <v>161</v>
      </c>
    </row>
    <row r="427" s="13" customFormat="1">
      <c r="B427" s="238"/>
      <c r="C427" s="239"/>
      <c r="D427" s="225" t="s">
        <v>176</v>
      </c>
      <c r="E427" s="240" t="s">
        <v>19</v>
      </c>
      <c r="F427" s="241" t="s">
        <v>576</v>
      </c>
      <c r="G427" s="239"/>
      <c r="H427" s="242">
        <v>0.027</v>
      </c>
      <c r="I427" s="243"/>
      <c r="J427" s="239"/>
      <c r="K427" s="239"/>
      <c r="L427" s="244"/>
      <c r="M427" s="245"/>
      <c r="N427" s="246"/>
      <c r="O427" s="246"/>
      <c r="P427" s="246"/>
      <c r="Q427" s="246"/>
      <c r="R427" s="246"/>
      <c r="S427" s="246"/>
      <c r="T427" s="247"/>
      <c r="AT427" s="248" t="s">
        <v>176</v>
      </c>
      <c r="AU427" s="248" t="s">
        <v>83</v>
      </c>
      <c r="AV427" s="13" t="s">
        <v>83</v>
      </c>
      <c r="AW427" s="13" t="s">
        <v>34</v>
      </c>
      <c r="AX427" s="13" t="s">
        <v>81</v>
      </c>
      <c r="AY427" s="248" t="s">
        <v>161</v>
      </c>
    </row>
    <row r="428" s="1" customFormat="1" ht="16.5" customHeight="1">
      <c r="B428" s="39"/>
      <c r="C428" s="212" t="s">
        <v>577</v>
      </c>
      <c r="D428" s="212" t="s">
        <v>163</v>
      </c>
      <c r="E428" s="213" t="s">
        <v>578</v>
      </c>
      <c r="F428" s="214" t="s">
        <v>579</v>
      </c>
      <c r="G428" s="215" t="s">
        <v>210</v>
      </c>
      <c r="H428" s="216">
        <v>13.32</v>
      </c>
      <c r="I428" s="217"/>
      <c r="J428" s="218">
        <f>ROUND(I428*H428,2)</f>
        <v>0</v>
      </c>
      <c r="K428" s="214" t="s">
        <v>173</v>
      </c>
      <c r="L428" s="44"/>
      <c r="M428" s="219" t="s">
        <v>19</v>
      </c>
      <c r="N428" s="220" t="s">
        <v>44</v>
      </c>
      <c r="O428" s="84"/>
      <c r="P428" s="221">
        <f>O428*H428</f>
        <v>0</v>
      </c>
      <c r="Q428" s="221">
        <v>0.23458000000000001</v>
      </c>
      <c r="R428" s="221">
        <f>Q428*H428</f>
        <v>3.1246056000000002</v>
      </c>
      <c r="S428" s="221">
        <v>0</v>
      </c>
      <c r="T428" s="222">
        <f>S428*H428</f>
        <v>0</v>
      </c>
      <c r="AR428" s="223" t="s">
        <v>167</v>
      </c>
      <c r="AT428" s="223" t="s">
        <v>163</v>
      </c>
      <c r="AU428" s="223" t="s">
        <v>83</v>
      </c>
      <c r="AY428" s="18" t="s">
        <v>161</v>
      </c>
      <c r="BE428" s="224">
        <f>IF(N428="základní",J428,0)</f>
        <v>0</v>
      </c>
      <c r="BF428" s="224">
        <f>IF(N428="snížená",J428,0)</f>
        <v>0</v>
      </c>
      <c r="BG428" s="224">
        <f>IF(N428="zákl. přenesená",J428,0)</f>
        <v>0</v>
      </c>
      <c r="BH428" s="224">
        <f>IF(N428="sníž. přenesená",J428,0)</f>
        <v>0</v>
      </c>
      <c r="BI428" s="224">
        <f>IF(N428="nulová",J428,0)</f>
        <v>0</v>
      </c>
      <c r="BJ428" s="18" t="s">
        <v>81</v>
      </c>
      <c r="BK428" s="224">
        <f>ROUND(I428*H428,2)</f>
        <v>0</v>
      </c>
      <c r="BL428" s="18" t="s">
        <v>167</v>
      </c>
      <c r="BM428" s="223" t="s">
        <v>580</v>
      </c>
    </row>
    <row r="429" s="1" customFormat="1">
      <c r="B429" s="39"/>
      <c r="C429" s="40"/>
      <c r="D429" s="225" t="s">
        <v>169</v>
      </c>
      <c r="E429" s="40"/>
      <c r="F429" s="226" t="s">
        <v>581</v>
      </c>
      <c r="G429" s="40"/>
      <c r="H429" s="40"/>
      <c r="I429" s="136"/>
      <c r="J429" s="40"/>
      <c r="K429" s="40"/>
      <c r="L429" s="44"/>
      <c r="M429" s="227"/>
      <c r="N429" s="84"/>
      <c r="O429" s="84"/>
      <c r="P429" s="84"/>
      <c r="Q429" s="84"/>
      <c r="R429" s="84"/>
      <c r="S429" s="84"/>
      <c r="T429" s="85"/>
      <c r="AT429" s="18" t="s">
        <v>169</v>
      </c>
      <c r="AU429" s="18" t="s">
        <v>83</v>
      </c>
    </row>
    <row r="430" s="12" customFormat="1">
      <c r="B430" s="228"/>
      <c r="C430" s="229"/>
      <c r="D430" s="225" t="s">
        <v>176</v>
      </c>
      <c r="E430" s="230" t="s">
        <v>19</v>
      </c>
      <c r="F430" s="231" t="s">
        <v>328</v>
      </c>
      <c r="G430" s="229"/>
      <c r="H430" s="230" t="s">
        <v>19</v>
      </c>
      <c r="I430" s="232"/>
      <c r="J430" s="229"/>
      <c r="K430" s="229"/>
      <c r="L430" s="233"/>
      <c r="M430" s="234"/>
      <c r="N430" s="235"/>
      <c r="O430" s="235"/>
      <c r="P430" s="235"/>
      <c r="Q430" s="235"/>
      <c r="R430" s="235"/>
      <c r="S430" s="235"/>
      <c r="T430" s="236"/>
      <c r="AT430" s="237" t="s">
        <v>176</v>
      </c>
      <c r="AU430" s="237" t="s">
        <v>83</v>
      </c>
      <c r="AV430" s="12" t="s">
        <v>81</v>
      </c>
      <c r="AW430" s="12" t="s">
        <v>34</v>
      </c>
      <c r="AX430" s="12" t="s">
        <v>73</v>
      </c>
      <c r="AY430" s="237" t="s">
        <v>161</v>
      </c>
    </row>
    <row r="431" s="13" customFormat="1">
      <c r="B431" s="238"/>
      <c r="C431" s="239"/>
      <c r="D431" s="225" t="s">
        <v>176</v>
      </c>
      <c r="E431" s="240" t="s">
        <v>19</v>
      </c>
      <c r="F431" s="241" t="s">
        <v>582</v>
      </c>
      <c r="G431" s="239"/>
      <c r="H431" s="242">
        <v>13.32</v>
      </c>
      <c r="I431" s="243"/>
      <c r="J431" s="239"/>
      <c r="K431" s="239"/>
      <c r="L431" s="244"/>
      <c r="M431" s="245"/>
      <c r="N431" s="246"/>
      <c r="O431" s="246"/>
      <c r="P431" s="246"/>
      <c r="Q431" s="246"/>
      <c r="R431" s="246"/>
      <c r="S431" s="246"/>
      <c r="T431" s="247"/>
      <c r="AT431" s="248" t="s">
        <v>176</v>
      </c>
      <c r="AU431" s="248" t="s">
        <v>83</v>
      </c>
      <c r="AV431" s="13" t="s">
        <v>83</v>
      </c>
      <c r="AW431" s="13" t="s">
        <v>34</v>
      </c>
      <c r="AX431" s="13" t="s">
        <v>81</v>
      </c>
      <c r="AY431" s="248" t="s">
        <v>161</v>
      </c>
    </row>
    <row r="432" s="1" customFormat="1" ht="16.5" customHeight="1">
      <c r="B432" s="39"/>
      <c r="C432" s="212" t="s">
        <v>583</v>
      </c>
      <c r="D432" s="212" t="s">
        <v>163</v>
      </c>
      <c r="E432" s="213" t="s">
        <v>584</v>
      </c>
      <c r="F432" s="214" t="s">
        <v>585</v>
      </c>
      <c r="G432" s="215" t="s">
        <v>210</v>
      </c>
      <c r="H432" s="216">
        <v>2.6400000000000001</v>
      </c>
      <c r="I432" s="217"/>
      <c r="J432" s="218">
        <f>ROUND(I432*H432,2)</f>
        <v>0</v>
      </c>
      <c r="K432" s="214" t="s">
        <v>173</v>
      </c>
      <c r="L432" s="44"/>
      <c r="M432" s="219" t="s">
        <v>19</v>
      </c>
      <c r="N432" s="220" t="s">
        <v>44</v>
      </c>
      <c r="O432" s="84"/>
      <c r="P432" s="221">
        <f>O432*H432</f>
        <v>0</v>
      </c>
      <c r="Q432" s="221">
        <v>0.25364999999999999</v>
      </c>
      <c r="R432" s="221">
        <f>Q432*H432</f>
        <v>0.66963600000000001</v>
      </c>
      <c r="S432" s="221">
        <v>0</v>
      </c>
      <c r="T432" s="222">
        <f>S432*H432</f>
        <v>0</v>
      </c>
      <c r="AR432" s="223" t="s">
        <v>167</v>
      </c>
      <c r="AT432" s="223" t="s">
        <v>163</v>
      </c>
      <c r="AU432" s="223" t="s">
        <v>83</v>
      </c>
      <c r="AY432" s="18" t="s">
        <v>161</v>
      </c>
      <c r="BE432" s="224">
        <f>IF(N432="základní",J432,0)</f>
        <v>0</v>
      </c>
      <c r="BF432" s="224">
        <f>IF(N432="snížená",J432,0)</f>
        <v>0</v>
      </c>
      <c r="BG432" s="224">
        <f>IF(N432="zákl. přenesená",J432,0)</f>
        <v>0</v>
      </c>
      <c r="BH432" s="224">
        <f>IF(N432="sníž. přenesená",J432,0)</f>
        <v>0</v>
      </c>
      <c r="BI432" s="224">
        <f>IF(N432="nulová",J432,0)</f>
        <v>0</v>
      </c>
      <c r="BJ432" s="18" t="s">
        <v>81</v>
      </c>
      <c r="BK432" s="224">
        <f>ROUND(I432*H432,2)</f>
        <v>0</v>
      </c>
      <c r="BL432" s="18" t="s">
        <v>167</v>
      </c>
      <c r="BM432" s="223" t="s">
        <v>586</v>
      </c>
    </row>
    <row r="433" s="1" customFormat="1">
      <c r="B433" s="39"/>
      <c r="C433" s="40"/>
      <c r="D433" s="225" t="s">
        <v>169</v>
      </c>
      <c r="E433" s="40"/>
      <c r="F433" s="226" t="s">
        <v>587</v>
      </c>
      <c r="G433" s="40"/>
      <c r="H433" s="40"/>
      <c r="I433" s="136"/>
      <c r="J433" s="40"/>
      <c r="K433" s="40"/>
      <c r="L433" s="44"/>
      <c r="M433" s="227"/>
      <c r="N433" s="84"/>
      <c r="O433" s="84"/>
      <c r="P433" s="84"/>
      <c r="Q433" s="84"/>
      <c r="R433" s="84"/>
      <c r="S433" s="84"/>
      <c r="T433" s="85"/>
      <c r="AT433" s="18" t="s">
        <v>169</v>
      </c>
      <c r="AU433" s="18" t="s">
        <v>83</v>
      </c>
    </row>
    <row r="434" s="12" customFormat="1">
      <c r="B434" s="228"/>
      <c r="C434" s="229"/>
      <c r="D434" s="225" t="s">
        <v>176</v>
      </c>
      <c r="E434" s="230" t="s">
        <v>19</v>
      </c>
      <c r="F434" s="231" t="s">
        <v>328</v>
      </c>
      <c r="G434" s="229"/>
      <c r="H434" s="230" t="s">
        <v>19</v>
      </c>
      <c r="I434" s="232"/>
      <c r="J434" s="229"/>
      <c r="K434" s="229"/>
      <c r="L434" s="233"/>
      <c r="M434" s="234"/>
      <c r="N434" s="235"/>
      <c r="O434" s="235"/>
      <c r="P434" s="235"/>
      <c r="Q434" s="235"/>
      <c r="R434" s="235"/>
      <c r="S434" s="235"/>
      <c r="T434" s="236"/>
      <c r="AT434" s="237" t="s">
        <v>176</v>
      </c>
      <c r="AU434" s="237" t="s">
        <v>83</v>
      </c>
      <c r="AV434" s="12" t="s">
        <v>81</v>
      </c>
      <c r="AW434" s="12" t="s">
        <v>34</v>
      </c>
      <c r="AX434" s="12" t="s">
        <v>73</v>
      </c>
      <c r="AY434" s="237" t="s">
        <v>161</v>
      </c>
    </row>
    <row r="435" s="13" customFormat="1">
      <c r="B435" s="238"/>
      <c r="C435" s="239"/>
      <c r="D435" s="225" t="s">
        <v>176</v>
      </c>
      <c r="E435" s="240" t="s">
        <v>19</v>
      </c>
      <c r="F435" s="241" t="s">
        <v>588</v>
      </c>
      <c r="G435" s="239"/>
      <c r="H435" s="242">
        <v>2.6400000000000001</v>
      </c>
      <c r="I435" s="243"/>
      <c r="J435" s="239"/>
      <c r="K435" s="239"/>
      <c r="L435" s="244"/>
      <c r="M435" s="245"/>
      <c r="N435" s="246"/>
      <c r="O435" s="246"/>
      <c r="P435" s="246"/>
      <c r="Q435" s="246"/>
      <c r="R435" s="246"/>
      <c r="S435" s="246"/>
      <c r="T435" s="247"/>
      <c r="AT435" s="248" t="s">
        <v>176</v>
      </c>
      <c r="AU435" s="248" t="s">
        <v>83</v>
      </c>
      <c r="AV435" s="13" t="s">
        <v>83</v>
      </c>
      <c r="AW435" s="13" t="s">
        <v>34</v>
      </c>
      <c r="AX435" s="13" t="s">
        <v>81</v>
      </c>
      <c r="AY435" s="248" t="s">
        <v>161</v>
      </c>
    </row>
    <row r="436" s="1" customFormat="1" ht="16.5" customHeight="1">
      <c r="B436" s="39"/>
      <c r="C436" s="212" t="s">
        <v>589</v>
      </c>
      <c r="D436" s="212" t="s">
        <v>163</v>
      </c>
      <c r="E436" s="213" t="s">
        <v>590</v>
      </c>
      <c r="F436" s="214" t="s">
        <v>591</v>
      </c>
      <c r="G436" s="215" t="s">
        <v>210</v>
      </c>
      <c r="H436" s="216">
        <v>87</v>
      </c>
      <c r="I436" s="217"/>
      <c r="J436" s="218">
        <f>ROUND(I436*H436,2)</f>
        <v>0</v>
      </c>
      <c r="K436" s="214" t="s">
        <v>173</v>
      </c>
      <c r="L436" s="44"/>
      <c r="M436" s="219" t="s">
        <v>19</v>
      </c>
      <c r="N436" s="220" t="s">
        <v>44</v>
      </c>
      <c r="O436" s="84"/>
      <c r="P436" s="221">
        <f>O436*H436</f>
        <v>0</v>
      </c>
      <c r="Q436" s="221">
        <v>0.26723000000000002</v>
      </c>
      <c r="R436" s="221">
        <f>Q436*H436</f>
        <v>23.249010000000002</v>
      </c>
      <c r="S436" s="221">
        <v>0</v>
      </c>
      <c r="T436" s="222">
        <f>S436*H436</f>
        <v>0</v>
      </c>
      <c r="AR436" s="223" t="s">
        <v>167</v>
      </c>
      <c r="AT436" s="223" t="s">
        <v>163</v>
      </c>
      <c r="AU436" s="223" t="s">
        <v>83</v>
      </c>
      <c r="AY436" s="18" t="s">
        <v>161</v>
      </c>
      <c r="BE436" s="224">
        <f>IF(N436="základní",J436,0)</f>
        <v>0</v>
      </c>
      <c r="BF436" s="224">
        <f>IF(N436="snížená",J436,0)</f>
        <v>0</v>
      </c>
      <c r="BG436" s="224">
        <f>IF(N436="zákl. přenesená",J436,0)</f>
        <v>0</v>
      </c>
      <c r="BH436" s="224">
        <f>IF(N436="sníž. přenesená",J436,0)</f>
        <v>0</v>
      </c>
      <c r="BI436" s="224">
        <f>IF(N436="nulová",J436,0)</f>
        <v>0</v>
      </c>
      <c r="BJ436" s="18" t="s">
        <v>81</v>
      </c>
      <c r="BK436" s="224">
        <f>ROUND(I436*H436,2)</f>
        <v>0</v>
      </c>
      <c r="BL436" s="18" t="s">
        <v>167</v>
      </c>
      <c r="BM436" s="223" t="s">
        <v>592</v>
      </c>
    </row>
    <row r="437" s="1" customFormat="1">
      <c r="B437" s="39"/>
      <c r="C437" s="40"/>
      <c r="D437" s="225" t="s">
        <v>169</v>
      </c>
      <c r="E437" s="40"/>
      <c r="F437" s="226" t="s">
        <v>593</v>
      </c>
      <c r="G437" s="40"/>
      <c r="H437" s="40"/>
      <c r="I437" s="136"/>
      <c r="J437" s="40"/>
      <c r="K437" s="40"/>
      <c r="L437" s="44"/>
      <c r="M437" s="227"/>
      <c r="N437" s="84"/>
      <c r="O437" s="84"/>
      <c r="P437" s="84"/>
      <c r="Q437" s="84"/>
      <c r="R437" s="84"/>
      <c r="S437" s="84"/>
      <c r="T437" s="85"/>
      <c r="AT437" s="18" t="s">
        <v>169</v>
      </c>
      <c r="AU437" s="18" t="s">
        <v>83</v>
      </c>
    </row>
    <row r="438" s="13" customFormat="1">
      <c r="B438" s="238"/>
      <c r="C438" s="239"/>
      <c r="D438" s="225" t="s">
        <v>176</v>
      </c>
      <c r="E438" s="240" t="s">
        <v>19</v>
      </c>
      <c r="F438" s="241" t="s">
        <v>594</v>
      </c>
      <c r="G438" s="239"/>
      <c r="H438" s="242">
        <v>45</v>
      </c>
      <c r="I438" s="243"/>
      <c r="J438" s="239"/>
      <c r="K438" s="239"/>
      <c r="L438" s="244"/>
      <c r="M438" s="245"/>
      <c r="N438" s="246"/>
      <c r="O438" s="246"/>
      <c r="P438" s="246"/>
      <c r="Q438" s="246"/>
      <c r="R438" s="246"/>
      <c r="S438" s="246"/>
      <c r="T438" s="247"/>
      <c r="AT438" s="248" t="s">
        <v>176</v>
      </c>
      <c r="AU438" s="248" t="s">
        <v>83</v>
      </c>
      <c r="AV438" s="13" t="s">
        <v>83</v>
      </c>
      <c r="AW438" s="13" t="s">
        <v>34</v>
      </c>
      <c r="AX438" s="13" t="s">
        <v>73</v>
      </c>
      <c r="AY438" s="248" t="s">
        <v>161</v>
      </c>
    </row>
    <row r="439" s="13" customFormat="1">
      <c r="B439" s="238"/>
      <c r="C439" s="239"/>
      <c r="D439" s="225" t="s">
        <v>176</v>
      </c>
      <c r="E439" s="240" t="s">
        <v>19</v>
      </c>
      <c r="F439" s="241" t="s">
        <v>595</v>
      </c>
      <c r="G439" s="239"/>
      <c r="H439" s="242">
        <v>42</v>
      </c>
      <c r="I439" s="243"/>
      <c r="J439" s="239"/>
      <c r="K439" s="239"/>
      <c r="L439" s="244"/>
      <c r="M439" s="245"/>
      <c r="N439" s="246"/>
      <c r="O439" s="246"/>
      <c r="P439" s="246"/>
      <c r="Q439" s="246"/>
      <c r="R439" s="246"/>
      <c r="S439" s="246"/>
      <c r="T439" s="247"/>
      <c r="AT439" s="248" t="s">
        <v>176</v>
      </c>
      <c r="AU439" s="248" t="s">
        <v>83</v>
      </c>
      <c r="AV439" s="13" t="s">
        <v>83</v>
      </c>
      <c r="AW439" s="13" t="s">
        <v>34</v>
      </c>
      <c r="AX439" s="13" t="s">
        <v>73</v>
      </c>
      <c r="AY439" s="248" t="s">
        <v>161</v>
      </c>
    </row>
    <row r="440" s="14" customFormat="1">
      <c r="B440" s="249"/>
      <c r="C440" s="250"/>
      <c r="D440" s="225" t="s">
        <v>176</v>
      </c>
      <c r="E440" s="251" t="s">
        <v>19</v>
      </c>
      <c r="F440" s="252" t="s">
        <v>201</v>
      </c>
      <c r="G440" s="250"/>
      <c r="H440" s="253">
        <v>87</v>
      </c>
      <c r="I440" s="254"/>
      <c r="J440" s="250"/>
      <c r="K440" s="250"/>
      <c r="L440" s="255"/>
      <c r="M440" s="256"/>
      <c r="N440" s="257"/>
      <c r="O440" s="257"/>
      <c r="P440" s="257"/>
      <c r="Q440" s="257"/>
      <c r="R440" s="257"/>
      <c r="S440" s="257"/>
      <c r="T440" s="258"/>
      <c r="AT440" s="259" t="s">
        <v>176</v>
      </c>
      <c r="AU440" s="259" t="s">
        <v>83</v>
      </c>
      <c r="AV440" s="14" t="s">
        <v>167</v>
      </c>
      <c r="AW440" s="14" t="s">
        <v>34</v>
      </c>
      <c r="AX440" s="14" t="s">
        <v>81</v>
      </c>
      <c r="AY440" s="259" t="s">
        <v>161</v>
      </c>
    </row>
    <row r="441" s="1" customFormat="1" ht="16.5" customHeight="1">
      <c r="B441" s="39"/>
      <c r="C441" s="212" t="s">
        <v>596</v>
      </c>
      <c r="D441" s="212" t="s">
        <v>163</v>
      </c>
      <c r="E441" s="213" t="s">
        <v>597</v>
      </c>
      <c r="F441" s="214" t="s">
        <v>598</v>
      </c>
      <c r="G441" s="215" t="s">
        <v>210</v>
      </c>
      <c r="H441" s="216">
        <v>27</v>
      </c>
      <c r="I441" s="217"/>
      <c r="J441" s="218">
        <f>ROUND(I441*H441,2)</f>
        <v>0</v>
      </c>
      <c r="K441" s="214" t="s">
        <v>173</v>
      </c>
      <c r="L441" s="44"/>
      <c r="M441" s="219" t="s">
        <v>19</v>
      </c>
      <c r="N441" s="220" t="s">
        <v>44</v>
      </c>
      <c r="O441" s="84"/>
      <c r="P441" s="221">
        <f>O441*H441</f>
        <v>0</v>
      </c>
      <c r="Q441" s="221">
        <v>0.45432</v>
      </c>
      <c r="R441" s="221">
        <f>Q441*H441</f>
        <v>12.266640000000001</v>
      </c>
      <c r="S441" s="221">
        <v>0</v>
      </c>
      <c r="T441" s="222">
        <f>S441*H441</f>
        <v>0</v>
      </c>
      <c r="AR441" s="223" t="s">
        <v>167</v>
      </c>
      <c r="AT441" s="223" t="s">
        <v>163</v>
      </c>
      <c r="AU441" s="223" t="s">
        <v>83</v>
      </c>
      <c r="AY441" s="18" t="s">
        <v>161</v>
      </c>
      <c r="BE441" s="224">
        <f>IF(N441="základní",J441,0)</f>
        <v>0</v>
      </c>
      <c r="BF441" s="224">
        <f>IF(N441="snížená",J441,0)</f>
        <v>0</v>
      </c>
      <c r="BG441" s="224">
        <f>IF(N441="zákl. přenesená",J441,0)</f>
        <v>0</v>
      </c>
      <c r="BH441" s="224">
        <f>IF(N441="sníž. přenesená",J441,0)</f>
        <v>0</v>
      </c>
      <c r="BI441" s="224">
        <f>IF(N441="nulová",J441,0)</f>
        <v>0</v>
      </c>
      <c r="BJ441" s="18" t="s">
        <v>81</v>
      </c>
      <c r="BK441" s="224">
        <f>ROUND(I441*H441,2)</f>
        <v>0</v>
      </c>
      <c r="BL441" s="18" t="s">
        <v>167</v>
      </c>
      <c r="BM441" s="223" t="s">
        <v>599</v>
      </c>
    </row>
    <row r="442" s="1" customFormat="1">
      <c r="B442" s="39"/>
      <c r="C442" s="40"/>
      <c r="D442" s="225" t="s">
        <v>169</v>
      </c>
      <c r="E442" s="40"/>
      <c r="F442" s="226" t="s">
        <v>600</v>
      </c>
      <c r="G442" s="40"/>
      <c r="H442" s="40"/>
      <c r="I442" s="136"/>
      <c r="J442" s="40"/>
      <c r="K442" s="40"/>
      <c r="L442" s="44"/>
      <c r="M442" s="227"/>
      <c r="N442" s="84"/>
      <c r="O442" s="84"/>
      <c r="P442" s="84"/>
      <c r="Q442" s="84"/>
      <c r="R442" s="84"/>
      <c r="S442" s="84"/>
      <c r="T442" s="85"/>
      <c r="AT442" s="18" t="s">
        <v>169</v>
      </c>
      <c r="AU442" s="18" t="s">
        <v>83</v>
      </c>
    </row>
    <row r="443" s="13" customFormat="1">
      <c r="B443" s="238"/>
      <c r="C443" s="239"/>
      <c r="D443" s="225" t="s">
        <v>176</v>
      </c>
      <c r="E443" s="240" t="s">
        <v>19</v>
      </c>
      <c r="F443" s="241" t="s">
        <v>601</v>
      </c>
      <c r="G443" s="239"/>
      <c r="H443" s="242">
        <v>15</v>
      </c>
      <c r="I443" s="243"/>
      <c r="J443" s="239"/>
      <c r="K443" s="239"/>
      <c r="L443" s="244"/>
      <c r="M443" s="245"/>
      <c r="N443" s="246"/>
      <c r="O443" s="246"/>
      <c r="P443" s="246"/>
      <c r="Q443" s="246"/>
      <c r="R443" s="246"/>
      <c r="S443" s="246"/>
      <c r="T443" s="247"/>
      <c r="AT443" s="248" t="s">
        <v>176</v>
      </c>
      <c r="AU443" s="248" t="s">
        <v>83</v>
      </c>
      <c r="AV443" s="13" t="s">
        <v>83</v>
      </c>
      <c r="AW443" s="13" t="s">
        <v>34</v>
      </c>
      <c r="AX443" s="13" t="s">
        <v>73</v>
      </c>
      <c r="AY443" s="248" t="s">
        <v>161</v>
      </c>
    </row>
    <row r="444" s="13" customFormat="1">
      <c r="B444" s="238"/>
      <c r="C444" s="239"/>
      <c r="D444" s="225" t="s">
        <v>176</v>
      </c>
      <c r="E444" s="240" t="s">
        <v>19</v>
      </c>
      <c r="F444" s="241" t="s">
        <v>602</v>
      </c>
      <c r="G444" s="239"/>
      <c r="H444" s="242">
        <v>12</v>
      </c>
      <c r="I444" s="243"/>
      <c r="J444" s="239"/>
      <c r="K444" s="239"/>
      <c r="L444" s="244"/>
      <c r="M444" s="245"/>
      <c r="N444" s="246"/>
      <c r="O444" s="246"/>
      <c r="P444" s="246"/>
      <c r="Q444" s="246"/>
      <c r="R444" s="246"/>
      <c r="S444" s="246"/>
      <c r="T444" s="247"/>
      <c r="AT444" s="248" t="s">
        <v>176</v>
      </c>
      <c r="AU444" s="248" t="s">
        <v>83</v>
      </c>
      <c r="AV444" s="13" t="s">
        <v>83</v>
      </c>
      <c r="AW444" s="13" t="s">
        <v>34</v>
      </c>
      <c r="AX444" s="13" t="s">
        <v>73</v>
      </c>
      <c r="AY444" s="248" t="s">
        <v>161</v>
      </c>
    </row>
    <row r="445" s="14" customFormat="1">
      <c r="B445" s="249"/>
      <c r="C445" s="250"/>
      <c r="D445" s="225" t="s">
        <v>176</v>
      </c>
      <c r="E445" s="251" t="s">
        <v>19</v>
      </c>
      <c r="F445" s="252" t="s">
        <v>201</v>
      </c>
      <c r="G445" s="250"/>
      <c r="H445" s="253">
        <v>27</v>
      </c>
      <c r="I445" s="254"/>
      <c r="J445" s="250"/>
      <c r="K445" s="250"/>
      <c r="L445" s="255"/>
      <c r="M445" s="256"/>
      <c r="N445" s="257"/>
      <c r="O445" s="257"/>
      <c r="P445" s="257"/>
      <c r="Q445" s="257"/>
      <c r="R445" s="257"/>
      <c r="S445" s="257"/>
      <c r="T445" s="258"/>
      <c r="AT445" s="259" t="s">
        <v>176</v>
      </c>
      <c r="AU445" s="259" t="s">
        <v>83</v>
      </c>
      <c r="AV445" s="14" t="s">
        <v>167</v>
      </c>
      <c r="AW445" s="14" t="s">
        <v>34</v>
      </c>
      <c r="AX445" s="14" t="s">
        <v>81</v>
      </c>
      <c r="AY445" s="259" t="s">
        <v>161</v>
      </c>
    </row>
    <row r="446" s="11" customFormat="1" ht="22.8" customHeight="1">
      <c r="B446" s="196"/>
      <c r="C446" s="197"/>
      <c r="D446" s="198" t="s">
        <v>72</v>
      </c>
      <c r="E446" s="210" t="s">
        <v>167</v>
      </c>
      <c r="F446" s="210" t="s">
        <v>603</v>
      </c>
      <c r="G446" s="197"/>
      <c r="H446" s="197"/>
      <c r="I446" s="200"/>
      <c r="J446" s="211">
        <f>BK446</f>
        <v>0</v>
      </c>
      <c r="K446" s="197"/>
      <c r="L446" s="202"/>
      <c r="M446" s="203"/>
      <c r="N446" s="204"/>
      <c r="O446" s="204"/>
      <c r="P446" s="205">
        <f>SUM(P447:P622)</f>
        <v>0</v>
      </c>
      <c r="Q446" s="204"/>
      <c r="R446" s="205">
        <f>SUM(R447:R622)</f>
        <v>139.72413165</v>
      </c>
      <c r="S446" s="204"/>
      <c r="T446" s="206">
        <f>SUM(T447:T622)</f>
        <v>0</v>
      </c>
      <c r="AR446" s="207" t="s">
        <v>81</v>
      </c>
      <c r="AT446" s="208" t="s">
        <v>72</v>
      </c>
      <c r="AU446" s="208" t="s">
        <v>81</v>
      </c>
      <c r="AY446" s="207" t="s">
        <v>161</v>
      </c>
      <c r="BK446" s="209">
        <f>SUM(BK447:BK622)</f>
        <v>0</v>
      </c>
    </row>
    <row r="447" s="1" customFormat="1" ht="16.5" customHeight="1">
      <c r="B447" s="39"/>
      <c r="C447" s="212" t="s">
        <v>604</v>
      </c>
      <c r="D447" s="212" t="s">
        <v>163</v>
      </c>
      <c r="E447" s="213" t="s">
        <v>605</v>
      </c>
      <c r="F447" s="214" t="s">
        <v>606</v>
      </c>
      <c r="G447" s="215" t="s">
        <v>172</v>
      </c>
      <c r="H447" s="216">
        <v>36.762</v>
      </c>
      <c r="I447" s="217"/>
      <c r="J447" s="218">
        <f>ROUND(I447*H447,2)</f>
        <v>0</v>
      </c>
      <c r="K447" s="214" t="s">
        <v>173</v>
      </c>
      <c r="L447" s="44"/>
      <c r="M447" s="219" t="s">
        <v>19</v>
      </c>
      <c r="N447" s="220" t="s">
        <v>44</v>
      </c>
      <c r="O447" s="84"/>
      <c r="P447" s="221">
        <f>O447*H447</f>
        <v>0</v>
      </c>
      <c r="Q447" s="221">
        <v>2.45343</v>
      </c>
      <c r="R447" s="221">
        <f>Q447*H447</f>
        <v>90.192993659999999</v>
      </c>
      <c r="S447" s="221">
        <v>0</v>
      </c>
      <c r="T447" s="222">
        <f>S447*H447</f>
        <v>0</v>
      </c>
      <c r="AR447" s="223" t="s">
        <v>167</v>
      </c>
      <c r="AT447" s="223" t="s">
        <v>163</v>
      </c>
      <c r="AU447" s="223" t="s">
        <v>83</v>
      </c>
      <c r="AY447" s="18" t="s">
        <v>161</v>
      </c>
      <c r="BE447" s="224">
        <f>IF(N447="základní",J447,0)</f>
        <v>0</v>
      </c>
      <c r="BF447" s="224">
        <f>IF(N447="snížená",J447,0)</f>
        <v>0</v>
      </c>
      <c r="BG447" s="224">
        <f>IF(N447="zákl. přenesená",J447,0)</f>
        <v>0</v>
      </c>
      <c r="BH447" s="224">
        <f>IF(N447="sníž. přenesená",J447,0)</f>
        <v>0</v>
      </c>
      <c r="BI447" s="224">
        <f>IF(N447="nulová",J447,0)</f>
        <v>0</v>
      </c>
      <c r="BJ447" s="18" t="s">
        <v>81</v>
      </c>
      <c r="BK447" s="224">
        <f>ROUND(I447*H447,2)</f>
        <v>0</v>
      </c>
      <c r="BL447" s="18" t="s">
        <v>167</v>
      </c>
      <c r="BM447" s="223" t="s">
        <v>607</v>
      </c>
    </row>
    <row r="448" s="1" customFormat="1">
      <c r="B448" s="39"/>
      <c r="C448" s="40"/>
      <c r="D448" s="225" t="s">
        <v>169</v>
      </c>
      <c r="E448" s="40"/>
      <c r="F448" s="226" t="s">
        <v>608</v>
      </c>
      <c r="G448" s="40"/>
      <c r="H448" s="40"/>
      <c r="I448" s="136"/>
      <c r="J448" s="40"/>
      <c r="K448" s="40"/>
      <c r="L448" s="44"/>
      <c r="M448" s="227"/>
      <c r="N448" s="84"/>
      <c r="O448" s="84"/>
      <c r="P448" s="84"/>
      <c r="Q448" s="84"/>
      <c r="R448" s="84"/>
      <c r="S448" s="84"/>
      <c r="T448" s="85"/>
      <c r="AT448" s="18" t="s">
        <v>169</v>
      </c>
      <c r="AU448" s="18" t="s">
        <v>83</v>
      </c>
    </row>
    <row r="449" s="12" customFormat="1">
      <c r="B449" s="228"/>
      <c r="C449" s="229"/>
      <c r="D449" s="225" t="s">
        <v>176</v>
      </c>
      <c r="E449" s="230" t="s">
        <v>19</v>
      </c>
      <c r="F449" s="231" t="s">
        <v>328</v>
      </c>
      <c r="G449" s="229"/>
      <c r="H449" s="230" t="s">
        <v>19</v>
      </c>
      <c r="I449" s="232"/>
      <c r="J449" s="229"/>
      <c r="K449" s="229"/>
      <c r="L449" s="233"/>
      <c r="M449" s="234"/>
      <c r="N449" s="235"/>
      <c r="O449" s="235"/>
      <c r="P449" s="235"/>
      <c r="Q449" s="235"/>
      <c r="R449" s="235"/>
      <c r="S449" s="235"/>
      <c r="T449" s="236"/>
      <c r="AT449" s="237" t="s">
        <v>176</v>
      </c>
      <c r="AU449" s="237" t="s">
        <v>83</v>
      </c>
      <c r="AV449" s="12" t="s">
        <v>81</v>
      </c>
      <c r="AW449" s="12" t="s">
        <v>34</v>
      </c>
      <c r="AX449" s="12" t="s">
        <v>73</v>
      </c>
      <c r="AY449" s="237" t="s">
        <v>161</v>
      </c>
    </row>
    <row r="450" s="12" customFormat="1">
      <c r="B450" s="228"/>
      <c r="C450" s="229"/>
      <c r="D450" s="225" t="s">
        <v>176</v>
      </c>
      <c r="E450" s="230" t="s">
        <v>19</v>
      </c>
      <c r="F450" s="231" t="s">
        <v>609</v>
      </c>
      <c r="G450" s="229"/>
      <c r="H450" s="230" t="s">
        <v>19</v>
      </c>
      <c r="I450" s="232"/>
      <c r="J450" s="229"/>
      <c r="K450" s="229"/>
      <c r="L450" s="233"/>
      <c r="M450" s="234"/>
      <c r="N450" s="235"/>
      <c r="O450" s="235"/>
      <c r="P450" s="235"/>
      <c r="Q450" s="235"/>
      <c r="R450" s="235"/>
      <c r="S450" s="235"/>
      <c r="T450" s="236"/>
      <c r="AT450" s="237" t="s">
        <v>176</v>
      </c>
      <c r="AU450" s="237" t="s">
        <v>83</v>
      </c>
      <c r="AV450" s="12" t="s">
        <v>81</v>
      </c>
      <c r="AW450" s="12" t="s">
        <v>34</v>
      </c>
      <c r="AX450" s="12" t="s">
        <v>73</v>
      </c>
      <c r="AY450" s="237" t="s">
        <v>161</v>
      </c>
    </row>
    <row r="451" s="13" customFormat="1">
      <c r="B451" s="238"/>
      <c r="C451" s="239"/>
      <c r="D451" s="225" t="s">
        <v>176</v>
      </c>
      <c r="E451" s="240" t="s">
        <v>19</v>
      </c>
      <c r="F451" s="241" t="s">
        <v>610</v>
      </c>
      <c r="G451" s="239"/>
      <c r="H451" s="242">
        <v>3.528</v>
      </c>
      <c r="I451" s="243"/>
      <c r="J451" s="239"/>
      <c r="K451" s="239"/>
      <c r="L451" s="244"/>
      <c r="M451" s="245"/>
      <c r="N451" s="246"/>
      <c r="O451" s="246"/>
      <c r="P451" s="246"/>
      <c r="Q451" s="246"/>
      <c r="R451" s="246"/>
      <c r="S451" s="246"/>
      <c r="T451" s="247"/>
      <c r="AT451" s="248" t="s">
        <v>176</v>
      </c>
      <c r="AU451" s="248" t="s">
        <v>83</v>
      </c>
      <c r="AV451" s="13" t="s">
        <v>83</v>
      </c>
      <c r="AW451" s="13" t="s">
        <v>34</v>
      </c>
      <c r="AX451" s="13" t="s">
        <v>73</v>
      </c>
      <c r="AY451" s="248" t="s">
        <v>161</v>
      </c>
    </row>
    <row r="452" s="12" customFormat="1">
      <c r="B452" s="228"/>
      <c r="C452" s="229"/>
      <c r="D452" s="225" t="s">
        <v>176</v>
      </c>
      <c r="E452" s="230" t="s">
        <v>19</v>
      </c>
      <c r="F452" s="231" t="s">
        <v>177</v>
      </c>
      <c r="G452" s="229"/>
      <c r="H452" s="230" t="s">
        <v>19</v>
      </c>
      <c r="I452" s="232"/>
      <c r="J452" s="229"/>
      <c r="K452" s="229"/>
      <c r="L452" s="233"/>
      <c r="M452" s="234"/>
      <c r="N452" s="235"/>
      <c r="O452" s="235"/>
      <c r="P452" s="235"/>
      <c r="Q452" s="235"/>
      <c r="R452" s="235"/>
      <c r="S452" s="235"/>
      <c r="T452" s="236"/>
      <c r="AT452" s="237" t="s">
        <v>176</v>
      </c>
      <c r="AU452" s="237" t="s">
        <v>83</v>
      </c>
      <c r="AV452" s="12" t="s">
        <v>81</v>
      </c>
      <c r="AW452" s="12" t="s">
        <v>34</v>
      </c>
      <c r="AX452" s="12" t="s">
        <v>73</v>
      </c>
      <c r="AY452" s="237" t="s">
        <v>161</v>
      </c>
    </row>
    <row r="453" s="12" customFormat="1">
      <c r="B453" s="228"/>
      <c r="C453" s="229"/>
      <c r="D453" s="225" t="s">
        <v>176</v>
      </c>
      <c r="E453" s="230" t="s">
        <v>19</v>
      </c>
      <c r="F453" s="231" t="s">
        <v>611</v>
      </c>
      <c r="G453" s="229"/>
      <c r="H453" s="230" t="s">
        <v>19</v>
      </c>
      <c r="I453" s="232"/>
      <c r="J453" s="229"/>
      <c r="K453" s="229"/>
      <c r="L453" s="233"/>
      <c r="M453" s="234"/>
      <c r="N453" s="235"/>
      <c r="O453" s="235"/>
      <c r="P453" s="235"/>
      <c r="Q453" s="235"/>
      <c r="R453" s="235"/>
      <c r="S453" s="235"/>
      <c r="T453" s="236"/>
      <c r="AT453" s="237" t="s">
        <v>176</v>
      </c>
      <c r="AU453" s="237" t="s">
        <v>83</v>
      </c>
      <c r="AV453" s="12" t="s">
        <v>81</v>
      </c>
      <c r="AW453" s="12" t="s">
        <v>34</v>
      </c>
      <c r="AX453" s="12" t="s">
        <v>73</v>
      </c>
      <c r="AY453" s="237" t="s">
        <v>161</v>
      </c>
    </row>
    <row r="454" s="13" customFormat="1">
      <c r="B454" s="238"/>
      <c r="C454" s="239"/>
      <c r="D454" s="225" t="s">
        <v>176</v>
      </c>
      <c r="E454" s="240" t="s">
        <v>19</v>
      </c>
      <c r="F454" s="241" t="s">
        <v>612</v>
      </c>
      <c r="G454" s="239"/>
      <c r="H454" s="242">
        <v>16.617000000000001</v>
      </c>
      <c r="I454" s="243"/>
      <c r="J454" s="239"/>
      <c r="K454" s="239"/>
      <c r="L454" s="244"/>
      <c r="M454" s="245"/>
      <c r="N454" s="246"/>
      <c r="O454" s="246"/>
      <c r="P454" s="246"/>
      <c r="Q454" s="246"/>
      <c r="R454" s="246"/>
      <c r="S454" s="246"/>
      <c r="T454" s="247"/>
      <c r="AT454" s="248" t="s">
        <v>176</v>
      </c>
      <c r="AU454" s="248" t="s">
        <v>83</v>
      </c>
      <c r="AV454" s="13" t="s">
        <v>83</v>
      </c>
      <c r="AW454" s="13" t="s">
        <v>34</v>
      </c>
      <c r="AX454" s="13" t="s">
        <v>73</v>
      </c>
      <c r="AY454" s="248" t="s">
        <v>161</v>
      </c>
    </row>
    <row r="455" s="12" customFormat="1">
      <c r="B455" s="228"/>
      <c r="C455" s="229"/>
      <c r="D455" s="225" t="s">
        <v>176</v>
      </c>
      <c r="E455" s="230" t="s">
        <v>19</v>
      </c>
      <c r="F455" s="231" t="s">
        <v>613</v>
      </c>
      <c r="G455" s="229"/>
      <c r="H455" s="230" t="s">
        <v>19</v>
      </c>
      <c r="I455" s="232"/>
      <c r="J455" s="229"/>
      <c r="K455" s="229"/>
      <c r="L455" s="233"/>
      <c r="M455" s="234"/>
      <c r="N455" s="235"/>
      <c r="O455" s="235"/>
      <c r="P455" s="235"/>
      <c r="Q455" s="235"/>
      <c r="R455" s="235"/>
      <c r="S455" s="235"/>
      <c r="T455" s="236"/>
      <c r="AT455" s="237" t="s">
        <v>176</v>
      </c>
      <c r="AU455" s="237" t="s">
        <v>83</v>
      </c>
      <c r="AV455" s="12" t="s">
        <v>81</v>
      </c>
      <c r="AW455" s="12" t="s">
        <v>34</v>
      </c>
      <c r="AX455" s="12" t="s">
        <v>73</v>
      </c>
      <c r="AY455" s="237" t="s">
        <v>161</v>
      </c>
    </row>
    <row r="456" s="13" customFormat="1">
      <c r="B456" s="238"/>
      <c r="C456" s="239"/>
      <c r="D456" s="225" t="s">
        <v>176</v>
      </c>
      <c r="E456" s="240" t="s">
        <v>19</v>
      </c>
      <c r="F456" s="241" t="s">
        <v>612</v>
      </c>
      <c r="G456" s="239"/>
      <c r="H456" s="242">
        <v>16.617000000000001</v>
      </c>
      <c r="I456" s="243"/>
      <c r="J456" s="239"/>
      <c r="K456" s="239"/>
      <c r="L456" s="244"/>
      <c r="M456" s="245"/>
      <c r="N456" s="246"/>
      <c r="O456" s="246"/>
      <c r="P456" s="246"/>
      <c r="Q456" s="246"/>
      <c r="R456" s="246"/>
      <c r="S456" s="246"/>
      <c r="T456" s="247"/>
      <c r="AT456" s="248" t="s">
        <v>176</v>
      </c>
      <c r="AU456" s="248" t="s">
        <v>83</v>
      </c>
      <c r="AV456" s="13" t="s">
        <v>83</v>
      </c>
      <c r="AW456" s="13" t="s">
        <v>34</v>
      </c>
      <c r="AX456" s="13" t="s">
        <v>73</v>
      </c>
      <c r="AY456" s="248" t="s">
        <v>161</v>
      </c>
    </row>
    <row r="457" s="14" customFormat="1">
      <c r="B457" s="249"/>
      <c r="C457" s="250"/>
      <c r="D457" s="225" t="s">
        <v>176</v>
      </c>
      <c r="E457" s="251" t="s">
        <v>19</v>
      </c>
      <c r="F457" s="252" t="s">
        <v>201</v>
      </c>
      <c r="G457" s="250"/>
      <c r="H457" s="253">
        <v>36.762</v>
      </c>
      <c r="I457" s="254"/>
      <c r="J457" s="250"/>
      <c r="K457" s="250"/>
      <c r="L457" s="255"/>
      <c r="M457" s="256"/>
      <c r="N457" s="257"/>
      <c r="O457" s="257"/>
      <c r="P457" s="257"/>
      <c r="Q457" s="257"/>
      <c r="R457" s="257"/>
      <c r="S457" s="257"/>
      <c r="T457" s="258"/>
      <c r="AT457" s="259" t="s">
        <v>176</v>
      </c>
      <c r="AU457" s="259" t="s">
        <v>83</v>
      </c>
      <c r="AV457" s="14" t="s">
        <v>167</v>
      </c>
      <c r="AW457" s="14" t="s">
        <v>34</v>
      </c>
      <c r="AX457" s="14" t="s">
        <v>81</v>
      </c>
      <c r="AY457" s="259" t="s">
        <v>161</v>
      </c>
    </row>
    <row r="458" s="1" customFormat="1" ht="16.5" customHeight="1">
      <c r="B458" s="39"/>
      <c r="C458" s="212" t="s">
        <v>614</v>
      </c>
      <c r="D458" s="212" t="s">
        <v>163</v>
      </c>
      <c r="E458" s="213" t="s">
        <v>615</v>
      </c>
      <c r="F458" s="214" t="s">
        <v>616</v>
      </c>
      <c r="G458" s="215" t="s">
        <v>210</v>
      </c>
      <c r="H458" s="216">
        <v>164.30199999999999</v>
      </c>
      <c r="I458" s="217"/>
      <c r="J458" s="218">
        <f>ROUND(I458*H458,2)</f>
        <v>0</v>
      </c>
      <c r="K458" s="214" t="s">
        <v>173</v>
      </c>
      <c r="L458" s="44"/>
      <c r="M458" s="219" t="s">
        <v>19</v>
      </c>
      <c r="N458" s="220" t="s">
        <v>44</v>
      </c>
      <c r="O458" s="84"/>
      <c r="P458" s="221">
        <f>O458*H458</f>
        <v>0</v>
      </c>
      <c r="Q458" s="221">
        <v>0.0053299999999999997</v>
      </c>
      <c r="R458" s="221">
        <f>Q458*H458</f>
        <v>0.87572965999999985</v>
      </c>
      <c r="S458" s="221">
        <v>0</v>
      </c>
      <c r="T458" s="222">
        <f>S458*H458</f>
        <v>0</v>
      </c>
      <c r="AR458" s="223" t="s">
        <v>167</v>
      </c>
      <c r="AT458" s="223" t="s">
        <v>163</v>
      </c>
      <c r="AU458" s="223" t="s">
        <v>83</v>
      </c>
      <c r="AY458" s="18" t="s">
        <v>161</v>
      </c>
      <c r="BE458" s="224">
        <f>IF(N458="základní",J458,0)</f>
        <v>0</v>
      </c>
      <c r="BF458" s="224">
        <f>IF(N458="snížená",J458,0)</f>
        <v>0</v>
      </c>
      <c r="BG458" s="224">
        <f>IF(N458="zákl. přenesená",J458,0)</f>
        <v>0</v>
      </c>
      <c r="BH458" s="224">
        <f>IF(N458="sníž. přenesená",J458,0)</f>
        <v>0</v>
      </c>
      <c r="BI458" s="224">
        <f>IF(N458="nulová",J458,0)</f>
        <v>0</v>
      </c>
      <c r="BJ458" s="18" t="s">
        <v>81</v>
      </c>
      <c r="BK458" s="224">
        <f>ROUND(I458*H458,2)</f>
        <v>0</v>
      </c>
      <c r="BL458" s="18" t="s">
        <v>167</v>
      </c>
      <c r="BM458" s="223" t="s">
        <v>617</v>
      </c>
    </row>
    <row r="459" s="1" customFormat="1">
      <c r="B459" s="39"/>
      <c r="C459" s="40"/>
      <c r="D459" s="225" t="s">
        <v>169</v>
      </c>
      <c r="E459" s="40"/>
      <c r="F459" s="226" t="s">
        <v>618</v>
      </c>
      <c r="G459" s="40"/>
      <c r="H459" s="40"/>
      <c r="I459" s="136"/>
      <c r="J459" s="40"/>
      <c r="K459" s="40"/>
      <c r="L459" s="44"/>
      <c r="M459" s="227"/>
      <c r="N459" s="84"/>
      <c r="O459" s="84"/>
      <c r="P459" s="84"/>
      <c r="Q459" s="84"/>
      <c r="R459" s="84"/>
      <c r="S459" s="84"/>
      <c r="T459" s="85"/>
      <c r="AT459" s="18" t="s">
        <v>169</v>
      </c>
      <c r="AU459" s="18" t="s">
        <v>83</v>
      </c>
    </row>
    <row r="460" s="12" customFormat="1">
      <c r="B460" s="228"/>
      <c r="C460" s="229"/>
      <c r="D460" s="225" t="s">
        <v>176</v>
      </c>
      <c r="E460" s="230" t="s">
        <v>19</v>
      </c>
      <c r="F460" s="231" t="s">
        <v>328</v>
      </c>
      <c r="G460" s="229"/>
      <c r="H460" s="230" t="s">
        <v>19</v>
      </c>
      <c r="I460" s="232"/>
      <c r="J460" s="229"/>
      <c r="K460" s="229"/>
      <c r="L460" s="233"/>
      <c r="M460" s="234"/>
      <c r="N460" s="235"/>
      <c r="O460" s="235"/>
      <c r="P460" s="235"/>
      <c r="Q460" s="235"/>
      <c r="R460" s="235"/>
      <c r="S460" s="235"/>
      <c r="T460" s="236"/>
      <c r="AT460" s="237" t="s">
        <v>176</v>
      </c>
      <c r="AU460" s="237" t="s">
        <v>83</v>
      </c>
      <c r="AV460" s="12" t="s">
        <v>81</v>
      </c>
      <c r="AW460" s="12" t="s">
        <v>34</v>
      </c>
      <c r="AX460" s="12" t="s">
        <v>73</v>
      </c>
      <c r="AY460" s="237" t="s">
        <v>161</v>
      </c>
    </row>
    <row r="461" s="12" customFormat="1">
      <c r="B461" s="228"/>
      <c r="C461" s="229"/>
      <c r="D461" s="225" t="s">
        <v>176</v>
      </c>
      <c r="E461" s="230" t="s">
        <v>19</v>
      </c>
      <c r="F461" s="231" t="s">
        <v>609</v>
      </c>
      <c r="G461" s="229"/>
      <c r="H461" s="230" t="s">
        <v>19</v>
      </c>
      <c r="I461" s="232"/>
      <c r="J461" s="229"/>
      <c r="K461" s="229"/>
      <c r="L461" s="233"/>
      <c r="M461" s="234"/>
      <c r="N461" s="235"/>
      <c r="O461" s="235"/>
      <c r="P461" s="235"/>
      <c r="Q461" s="235"/>
      <c r="R461" s="235"/>
      <c r="S461" s="235"/>
      <c r="T461" s="236"/>
      <c r="AT461" s="237" t="s">
        <v>176</v>
      </c>
      <c r="AU461" s="237" t="s">
        <v>83</v>
      </c>
      <c r="AV461" s="12" t="s">
        <v>81</v>
      </c>
      <c r="AW461" s="12" t="s">
        <v>34</v>
      </c>
      <c r="AX461" s="12" t="s">
        <v>73</v>
      </c>
      <c r="AY461" s="237" t="s">
        <v>161</v>
      </c>
    </row>
    <row r="462" s="13" customFormat="1">
      <c r="B462" s="238"/>
      <c r="C462" s="239"/>
      <c r="D462" s="225" t="s">
        <v>176</v>
      </c>
      <c r="E462" s="240" t="s">
        <v>19</v>
      </c>
      <c r="F462" s="241" t="s">
        <v>619</v>
      </c>
      <c r="G462" s="239"/>
      <c r="H462" s="242">
        <v>18.399999999999999</v>
      </c>
      <c r="I462" s="243"/>
      <c r="J462" s="239"/>
      <c r="K462" s="239"/>
      <c r="L462" s="244"/>
      <c r="M462" s="245"/>
      <c r="N462" s="246"/>
      <c r="O462" s="246"/>
      <c r="P462" s="246"/>
      <c r="Q462" s="246"/>
      <c r="R462" s="246"/>
      <c r="S462" s="246"/>
      <c r="T462" s="247"/>
      <c r="AT462" s="248" t="s">
        <v>176</v>
      </c>
      <c r="AU462" s="248" t="s">
        <v>83</v>
      </c>
      <c r="AV462" s="13" t="s">
        <v>83</v>
      </c>
      <c r="AW462" s="13" t="s">
        <v>34</v>
      </c>
      <c r="AX462" s="13" t="s">
        <v>73</v>
      </c>
      <c r="AY462" s="248" t="s">
        <v>161</v>
      </c>
    </row>
    <row r="463" s="12" customFormat="1">
      <c r="B463" s="228"/>
      <c r="C463" s="229"/>
      <c r="D463" s="225" t="s">
        <v>176</v>
      </c>
      <c r="E463" s="230" t="s">
        <v>19</v>
      </c>
      <c r="F463" s="231" t="s">
        <v>177</v>
      </c>
      <c r="G463" s="229"/>
      <c r="H463" s="230" t="s">
        <v>19</v>
      </c>
      <c r="I463" s="232"/>
      <c r="J463" s="229"/>
      <c r="K463" s="229"/>
      <c r="L463" s="233"/>
      <c r="M463" s="234"/>
      <c r="N463" s="235"/>
      <c r="O463" s="235"/>
      <c r="P463" s="235"/>
      <c r="Q463" s="235"/>
      <c r="R463" s="235"/>
      <c r="S463" s="235"/>
      <c r="T463" s="236"/>
      <c r="AT463" s="237" t="s">
        <v>176</v>
      </c>
      <c r="AU463" s="237" t="s">
        <v>83</v>
      </c>
      <c r="AV463" s="12" t="s">
        <v>81</v>
      </c>
      <c r="AW463" s="12" t="s">
        <v>34</v>
      </c>
      <c r="AX463" s="12" t="s">
        <v>73</v>
      </c>
      <c r="AY463" s="237" t="s">
        <v>161</v>
      </c>
    </row>
    <row r="464" s="12" customFormat="1">
      <c r="B464" s="228"/>
      <c r="C464" s="229"/>
      <c r="D464" s="225" t="s">
        <v>176</v>
      </c>
      <c r="E464" s="230" t="s">
        <v>19</v>
      </c>
      <c r="F464" s="231" t="s">
        <v>611</v>
      </c>
      <c r="G464" s="229"/>
      <c r="H464" s="230" t="s">
        <v>19</v>
      </c>
      <c r="I464" s="232"/>
      <c r="J464" s="229"/>
      <c r="K464" s="229"/>
      <c r="L464" s="233"/>
      <c r="M464" s="234"/>
      <c r="N464" s="235"/>
      <c r="O464" s="235"/>
      <c r="P464" s="235"/>
      <c r="Q464" s="235"/>
      <c r="R464" s="235"/>
      <c r="S464" s="235"/>
      <c r="T464" s="236"/>
      <c r="AT464" s="237" t="s">
        <v>176</v>
      </c>
      <c r="AU464" s="237" t="s">
        <v>83</v>
      </c>
      <c r="AV464" s="12" t="s">
        <v>81</v>
      </c>
      <c r="AW464" s="12" t="s">
        <v>34</v>
      </c>
      <c r="AX464" s="12" t="s">
        <v>73</v>
      </c>
      <c r="AY464" s="237" t="s">
        <v>161</v>
      </c>
    </row>
    <row r="465" s="13" customFormat="1">
      <c r="B465" s="238"/>
      <c r="C465" s="239"/>
      <c r="D465" s="225" t="s">
        <v>176</v>
      </c>
      <c r="E465" s="240" t="s">
        <v>19</v>
      </c>
      <c r="F465" s="241" t="s">
        <v>620</v>
      </c>
      <c r="G465" s="239"/>
      <c r="H465" s="242">
        <v>64.724999999999994</v>
      </c>
      <c r="I465" s="243"/>
      <c r="J465" s="239"/>
      <c r="K465" s="239"/>
      <c r="L465" s="244"/>
      <c r="M465" s="245"/>
      <c r="N465" s="246"/>
      <c r="O465" s="246"/>
      <c r="P465" s="246"/>
      <c r="Q465" s="246"/>
      <c r="R465" s="246"/>
      <c r="S465" s="246"/>
      <c r="T465" s="247"/>
      <c r="AT465" s="248" t="s">
        <v>176</v>
      </c>
      <c r="AU465" s="248" t="s">
        <v>83</v>
      </c>
      <c r="AV465" s="13" t="s">
        <v>83</v>
      </c>
      <c r="AW465" s="13" t="s">
        <v>34</v>
      </c>
      <c r="AX465" s="13" t="s">
        <v>73</v>
      </c>
      <c r="AY465" s="248" t="s">
        <v>161</v>
      </c>
    </row>
    <row r="466" s="13" customFormat="1">
      <c r="B466" s="238"/>
      <c r="C466" s="239"/>
      <c r="D466" s="225" t="s">
        <v>176</v>
      </c>
      <c r="E466" s="240" t="s">
        <v>19</v>
      </c>
      <c r="F466" s="241" t="s">
        <v>621</v>
      </c>
      <c r="G466" s="239"/>
      <c r="H466" s="242">
        <v>8.2260000000000009</v>
      </c>
      <c r="I466" s="243"/>
      <c r="J466" s="239"/>
      <c r="K466" s="239"/>
      <c r="L466" s="244"/>
      <c r="M466" s="245"/>
      <c r="N466" s="246"/>
      <c r="O466" s="246"/>
      <c r="P466" s="246"/>
      <c r="Q466" s="246"/>
      <c r="R466" s="246"/>
      <c r="S466" s="246"/>
      <c r="T466" s="247"/>
      <c r="AT466" s="248" t="s">
        <v>176</v>
      </c>
      <c r="AU466" s="248" t="s">
        <v>83</v>
      </c>
      <c r="AV466" s="13" t="s">
        <v>83</v>
      </c>
      <c r="AW466" s="13" t="s">
        <v>34</v>
      </c>
      <c r="AX466" s="13" t="s">
        <v>73</v>
      </c>
      <c r="AY466" s="248" t="s">
        <v>161</v>
      </c>
    </row>
    <row r="467" s="12" customFormat="1">
      <c r="B467" s="228"/>
      <c r="C467" s="229"/>
      <c r="D467" s="225" t="s">
        <v>176</v>
      </c>
      <c r="E467" s="230" t="s">
        <v>19</v>
      </c>
      <c r="F467" s="231" t="s">
        <v>613</v>
      </c>
      <c r="G467" s="229"/>
      <c r="H467" s="230" t="s">
        <v>19</v>
      </c>
      <c r="I467" s="232"/>
      <c r="J467" s="229"/>
      <c r="K467" s="229"/>
      <c r="L467" s="233"/>
      <c r="M467" s="234"/>
      <c r="N467" s="235"/>
      <c r="O467" s="235"/>
      <c r="P467" s="235"/>
      <c r="Q467" s="235"/>
      <c r="R467" s="235"/>
      <c r="S467" s="235"/>
      <c r="T467" s="236"/>
      <c r="AT467" s="237" t="s">
        <v>176</v>
      </c>
      <c r="AU467" s="237" t="s">
        <v>83</v>
      </c>
      <c r="AV467" s="12" t="s">
        <v>81</v>
      </c>
      <c r="AW467" s="12" t="s">
        <v>34</v>
      </c>
      <c r="AX467" s="12" t="s">
        <v>73</v>
      </c>
      <c r="AY467" s="237" t="s">
        <v>161</v>
      </c>
    </row>
    <row r="468" s="13" customFormat="1">
      <c r="B468" s="238"/>
      <c r="C468" s="239"/>
      <c r="D468" s="225" t="s">
        <v>176</v>
      </c>
      <c r="E468" s="240" t="s">
        <v>19</v>
      </c>
      <c r="F468" s="241" t="s">
        <v>620</v>
      </c>
      <c r="G468" s="239"/>
      <c r="H468" s="242">
        <v>64.724999999999994</v>
      </c>
      <c r="I468" s="243"/>
      <c r="J468" s="239"/>
      <c r="K468" s="239"/>
      <c r="L468" s="244"/>
      <c r="M468" s="245"/>
      <c r="N468" s="246"/>
      <c r="O468" s="246"/>
      <c r="P468" s="246"/>
      <c r="Q468" s="246"/>
      <c r="R468" s="246"/>
      <c r="S468" s="246"/>
      <c r="T468" s="247"/>
      <c r="AT468" s="248" t="s">
        <v>176</v>
      </c>
      <c r="AU468" s="248" t="s">
        <v>83</v>
      </c>
      <c r="AV468" s="13" t="s">
        <v>83</v>
      </c>
      <c r="AW468" s="13" t="s">
        <v>34</v>
      </c>
      <c r="AX468" s="13" t="s">
        <v>73</v>
      </c>
      <c r="AY468" s="248" t="s">
        <v>161</v>
      </c>
    </row>
    <row r="469" s="13" customFormat="1">
      <c r="B469" s="238"/>
      <c r="C469" s="239"/>
      <c r="D469" s="225" t="s">
        <v>176</v>
      </c>
      <c r="E469" s="240" t="s">
        <v>19</v>
      </c>
      <c r="F469" s="241" t="s">
        <v>621</v>
      </c>
      <c r="G469" s="239"/>
      <c r="H469" s="242">
        <v>8.2260000000000009</v>
      </c>
      <c r="I469" s="243"/>
      <c r="J469" s="239"/>
      <c r="K469" s="239"/>
      <c r="L469" s="244"/>
      <c r="M469" s="245"/>
      <c r="N469" s="246"/>
      <c r="O469" s="246"/>
      <c r="P469" s="246"/>
      <c r="Q469" s="246"/>
      <c r="R469" s="246"/>
      <c r="S469" s="246"/>
      <c r="T469" s="247"/>
      <c r="AT469" s="248" t="s">
        <v>176</v>
      </c>
      <c r="AU469" s="248" t="s">
        <v>83</v>
      </c>
      <c r="AV469" s="13" t="s">
        <v>83</v>
      </c>
      <c r="AW469" s="13" t="s">
        <v>34</v>
      </c>
      <c r="AX469" s="13" t="s">
        <v>73</v>
      </c>
      <c r="AY469" s="248" t="s">
        <v>161</v>
      </c>
    </row>
    <row r="470" s="14" customFormat="1">
      <c r="B470" s="249"/>
      <c r="C470" s="250"/>
      <c r="D470" s="225" t="s">
        <v>176</v>
      </c>
      <c r="E470" s="251" t="s">
        <v>19</v>
      </c>
      <c r="F470" s="252" t="s">
        <v>201</v>
      </c>
      <c r="G470" s="250"/>
      <c r="H470" s="253">
        <v>164.30199999999999</v>
      </c>
      <c r="I470" s="254"/>
      <c r="J470" s="250"/>
      <c r="K470" s="250"/>
      <c r="L470" s="255"/>
      <c r="M470" s="256"/>
      <c r="N470" s="257"/>
      <c r="O470" s="257"/>
      <c r="P470" s="257"/>
      <c r="Q470" s="257"/>
      <c r="R470" s="257"/>
      <c r="S470" s="257"/>
      <c r="T470" s="258"/>
      <c r="AT470" s="259" t="s">
        <v>176</v>
      </c>
      <c r="AU470" s="259" t="s">
        <v>83</v>
      </c>
      <c r="AV470" s="14" t="s">
        <v>167</v>
      </c>
      <c r="AW470" s="14" t="s">
        <v>34</v>
      </c>
      <c r="AX470" s="14" t="s">
        <v>81</v>
      </c>
      <c r="AY470" s="259" t="s">
        <v>161</v>
      </c>
    </row>
    <row r="471" s="1" customFormat="1" ht="16.5" customHeight="1">
      <c r="B471" s="39"/>
      <c r="C471" s="212" t="s">
        <v>622</v>
      </c>
      <c r="D471" s="212" t="s">
        <v>163</v>
      </c>
      <c r="E471" s="213" t="s">
        <v>623</v>
      </c>
      <c r="F471" s="214" t="s">
        <v>624</v>
      </c>
      <c r="G471" s="215" t="s">
        <v>210</v>
      </c>
      <c r="H471" s="216">
        <v>164.30199999999999</v>
      </c>
      <c r="I471" s="217"/>
      <c r="J471" s="218">
        <f>ROUND(I471*H471,2)</f>
        <v>0</v>
      </c>
      <c r="K471" s="214" t="s">
        <v>173</v>
      </c>
      <c r="L471" s="44"/>
      <c r="M471" s="219" t="s">
        <v>19</v>
      </c>
      <c r="N471" s="220" t="s">
        <v>44</v>
      </c>
      <c r="O471" s="84"/>
      <c r="P471" s="221">
        <f>O471*H471</f>
        <v>0</v>
      </c>
      <c r="Q471" s="221">
        <v>0</v>
      </c>
      <c r="R471" s="221">
        <f>Q471*H471</f>
        <v>0</v>
      </c>
      <c r="S471" s="221">
        <v>0</v>
      </c>
      <c r="T471" s="222">
        <f>S471*H471</f>
        <v>0</v>
      </c>
      <c r="AR471" s="223" t="s">
        <v>167</v>
      </c>
      <c r="AT471" s="223" t="s">
        <v>163</v>
      </c>
      <c r="AU471" s="223" t="s">
        <v>83</v>
      </c>
      <c r="AY471" s="18" t="s">
        <v>161</v>
      </c>
      <c r="BE471" s="224">
        <f>IF(N471="základní",J471,0)</f>
        <v>0</v>
      </c>
      <c r="BF471" s="224">
        <f>IF(N471="snížená",J471,0)</f>
        <v>0</v>
      </c>
      <c r="BG471" s="224">
        <f>IF(N471="zákl. přenesená",J471,0)</f>
        <v>0</v>
      </c>
      <c r="BH471" s="224">
        <f>IF(N471="sníž. přenesená",J471,0)</f>
        <v>0</v>
      </c>
      <c r="BI471" s="224">
        <f>IF(N471="nulová",J471,0)</f>
        <v>0</v>
      </c>
      <c r="BJ471" s="18" t="s">
        <v>81</v>
      </c>
      <c r="BK471" s="224">
        <f>ROUND(I471*H471,2)</f>
        <v>0</v>
      </c>
      <c r="BL471" s="18" t="s">
        <v>167</v>
      </c>
      <c r="BM471" s="223" t="s">
        <v>625</v>
      </c>
    </row>
    <row r="472" s="1" customFormat="1">
      <c r="B472" s="39"/>
      <c r="C472" s="40"/>
      <c r="D472" s="225" t="s">
        <v>169</v>
      </c>
      <c r="E472" s="40"/>
      <c r="F472" s="226" t="s">
        <v>626</v>
      </c>
      <c r="G472" s="40"/>
      <c r="H472" s="40"/>
      <c r="I472" s="136"/>
      <c r="J472" s="40"/>
      <c r="K472" s="40"/>
      <c r="L472" s="44"/>
      <c r="M472" s="227"/>
      <c r="N472" s="84"/>
      <c r="O472" s="84"/>
      <c r="P472" s="84"/>
      <c r="Q472" s="84"/>
      <c r="R472" s="84"/>
      <c r="S472" s="84"/>
      <c r="T472" s="85"/>
      <c r="AT472" s="18" t="s">
        <v>169</v>
      </c>
      <c r="AU472" s="18" t="s">
        <v>83</v>
      </c>
    </row>
    <row r="473" s="1" customFormat="1" ht="16.5" customHeight="1">
      <c r="B473" s="39"/>
      <c r="C473" s="212" t="s">
        <v>627</v>
      </c>
      <c r="D473" s="212" t="s">
        <v>163</v>
      </c>
      <c r="E473" s="213" t="s">
        <v>628</v>
      </c>
      <c r="F473" s="214" t="s">
        <v>629</v>
      </c>
      <c r="G473" s="215" t="s">
        <v>210</v>
      </c>
      <c r="H473" s="216">
        <v>147.84999999999999</v>
      </c>
      <c r="I473" s="217"/>
      <c r="J473" s="218">
        <f>ROUND(I473*H473,2)</f>
        <v>0</v>
      </c>
      <c r="K473" s="214" t="s">
        <v>173</v>
      </c>
      <c r="L473" s="44"/>
      <c r="M473" s="219" t="s">
        <v>19</v>
      </c>
      <c r="N473" s="220" t="s">
        <v>44</v>
      </c>
      <c r="O473" s="84"/>
      <c r="P473" s="221">
        <f>O473*H473</f>
        <v>0</v>
      </c>
      <c r="Q473" s="221">
        <v>0.00088000000000000003</v>
      </c>
      <c r="R473" s="221">
        <f>Q473*H473</f>
        <v>0.130108</v>
      </c>
      <c r="S473" s="221">
        <v>0</v>
      </c>
      <c r="T473" s="222">
        <f>S473*H473</f>
        <v>0</v>
      </c>
      <c r="AR473" s="223" t="s">
        <v>167</v>
      </c>
      <c r="AT473" s="223" t="s">
        <v>163</v>
      </c>
      <c r="AU473" s="223" t="s">
        <v>83</v>
      </c>
      <c r="AY473" s="18" t="s">
        <v>161</v>
      </c>
      <c r="BE473" s="224">
        <f>IF(N473="základní",J473,0)</f>
        <v>0</v>
      </c>
      <c r="BF473" s="224">
        <f>IF(N473="snížená",J473,0)</f>
        <v>0</v>
      </c>
      <c r="BG473" s="224">
        <f>IF(N473="zákl. přenesená",J473,0)</f>
        <v>0</v>
      </c>
      <c r="BH473" s="224">
        <f>IF(N473="sníž. přenesená",J473,0)</f>
        <v>0</v>
      </c>
      <c r="BI473" s="224">
        <f>IF(N473="nulová",J473,0)</f>
        <v>0</v>
      </c>
      <c r="BJ473" s="18" t="s">
        <v>81</v>
      </c>
      <c r="BK473" s="224">
        <f>ROUND(I473*H473,2)</f>
        <v>0</v>
      </c>
      <c r="BL473" s="18" t="s">
        <v>167</v>
      </c>
      <c r="BM473" s="223" t="s">
        <v>630</v>
      </c>
    </row>
    <row r="474" s="1" customFormat="1">
      <c r="B474" s="39"/>
      <c r="C474" s="40"/>
      <c r="D474" s="225" t="s">
        <v>169</v>
      </c>
      <c r="E474" s="40"/>
      <c r="F474" s="226" t="s">
        <v>631</v>
      </c>
      <c r="G474" s="40"/>
      <c r="H474" s="40"/>
      <c r="I474" s="136"/>
      <c r="J474" s="40"/>
      <c r="K474" s="40"/>
      <c r="L474" s="44"/>
      <c r="M474" s="227"/>
      <c r="N474" s="84"/>
      <c r="O474" s="84"/>
      <c r="P474" s="84"/>
      <c r="Q474" s="84"/>
      <c r="R474" s="84"/>
      <c r="S474" s="84"/>
      <c r="T474" s="85"/>
      <c r="AT474" s="18" t="s">
        <v>169</v>
      </c>
      <c r="AU474" s="18" t="s">
        <v>83</v>
      </c>
    </row>
    <row r="475" s="12" customFormat="1">
      <c r="B475" s="228"/>
      <c r="C475" s="229"/>
      <c r="D475" s="225" t="s">
        <v>176</v>
      </c>
      <c r="E475" s="230" t="s">
        <v>19</v>
      </c>
      <c r="F475" s="231" t="s">
        <v>328</v>
      </c>
      <c r="G475" s="229"/>
      <c r="H475" s="230" t="s">
        <v>19</v>
      </c>
      <c r="I475" s="232"/>
      <c r="J475" s="229"/>
      <c r="K475" s="229"/>
      <c r="L475" s="233"/>
      <c r="M475" s="234"/>
      <c r="N475" s="235"/>
      <c r="O475" s="235"/>
      <c r="P475" s="235"/>
      <c r="Q475" s="235"/>
      <c r="R475" s="235"/>
      <c r="S475" s="235"/>
      <c r="T475" s="236"/>
      <c r="AT475" s="237" t="s">
        <v>176</v>
      </c>
      <c r="AU475" s="237" t="s">
        <v>83</v>
      </c>
      <c r="AV475" s="12" t="s">
        <v>81</v>
      </c>
      <c r="AW475" s="12" t="s">
        <v>34</v>
      </c>
      <c r="AX475" s="12" t="s">
        <v>73</v>
      </c>
      <c r="AY475" s="237" t="s">
        <v>161</v>
      </c>
    </row>
    <row r="476" s="12" customFormat="1">
      <c r="B476" s="228"/>
      <c r="C476" s="229"/>
      <c r="D476" s="225" t="s">
        <v>176</v>
      </c>
      <c r="E476" s="230" t="s">
        <v>19</v>
      </c>
      <c r="F476" s="231" t="s">
        <v>609</v>
      </c>
      <c r="G476" s="229"/>
      <c r="H476" s="230" t="s">
        <v>19</v>
      </c>
      <c r="I476" s="232"/>
      <c r="J476" s="229"/>
      <c r="K476" s="229"/>
      <c r="L476" s="233"/>
      <c r="M476" s="234"/>
      <c r="N476" s="235"/>
      <c r="O476" s="235"/>
      <c r="P476" s="235"/>
      <c r="Q476" s="235"/>
      <c r="R476" s="235"/>
      <c r="S476" s="235"/>
      <c r="T476" s="236"/>
      <c r="AT476" s="237" t="s">
        <v>176</v>
      </c>
      <c r="AU476" s="237" t="s">
        <v>83</v>
      </c>
      <c r="AV476" s="12" t="s">
        <v>81</v>
      </c>
      <c r="AW476" s="12" t="s">
        <v>34</v>
      </c>
      <c r="AX476" s="12" t="s">
        <v>73</v>
      </c>
      <c r="AY476" s="237" t="s">
        <v>161</v>
      </c>
    </row>
    <row r="477" s="13" customFormat="1">
      <c r="B477" s="238"/>
      <c r="C477" s="239"/>
      <c r="D477" s="225" t="s">
        <v>176</v>
      </c>
      <c r="E477" s="240" t="s">
        <v>19</v>
      </c>
      <c r="F477" s="241" t="s">
        <v>619</v>
      </c>
      <c r="G477" s="239"/>
      <c r="H477" s="242">
        <v>18.399999999999999</v>
      </c>
      <c r="I477" s="243"/>
      <c r="J477" s="239"/>
      <c r="K477" s="239"/>
      <c r="L477" s="244"/>
      <c r="M477" s="245"/>
      <c r="N477" s="246"/>
      <c r="O477" s="246"/>
      <c r="P477" s="246"/>
      <c r="Q477" s="246"/>
      <c r="R477" s="246"/>
      <c r="S477" s="246"/>
      <c r="T477" s="247"/>
      <c r="AT477" s="248" t="s">
        <v>176</v>
      </c>
      <c r="AU477" s="248" t="s">
        <v>83</v>
      </c>
      <c r="AV477" s="13" t="s">
        <v>83</v>
      </c>
      <c r="AW477" s="13" t="s">
        <v>34</v>
      </c>
      <c r="AX477" s="13" t="s">
        <v>73</v>
      </c>
      <c r="AY477" s="248" t="s">
        <v>161</v>
      </c>
    </row>
    <row r="478" s="12" customFormat="1">
      <c r="B478" s="228"/>
      <c r="C478" s="229"/>
      <c r="D478" s="225" t="s">
        <v>176</v>
      </c>
      <c r="E478" s="230" t="s">
        <v>19</v>
      </c>
      <c r="F478" s="231" t="s">
        <v>177</v>
      </c>
      <c r="G478" s="229"/>
      <c r="H478" s="230" t="s">
        <v>19</v>
      </c>
      <c r="I478" s="232"/>
      <c r="J478" s="229"/>
      <c r="K478" s="229"/>
      <c r="L478" s="233"/>
      <c r="M478" s="234"/>
      <c r="N478" s="235"/>
      <c r="O478" s="235"/>
      <c r="P478" s="235"/>
      <c r="Q478" s="235"/>
      <c r="R478" s="235"/>
      <c r="S478" s="235"/>
      <c r="T478" s="236"/>
      <c r="AT478" s="237" t="s">
        <v>176</v>
      </c>
      <c r="AU478" s="237" t="s">
        <v>83</v>
      </c>
      <c r="AV478" s="12" t="s">
        <v>81</v>
      </c>
      <c r="AW478" s="12" t="s">
        <v>34</v>
      </c>
      <c r="AX478" s="12" t="s">
        <v>73</v>
      </c>
      <c r="AY478" s="237" t="s">
        <v>161</v>
      </c>
    </row>
    <row r="479" s="12" customFormat="1">
      <c r="B479" s="228"/>
      <c r="C479" s="229"/>
      <c r="D479" s="225" t="s">
        <v>176</v>
      </c>
      <c r="E479" s="230" t="s">
        <v>19</v>
      </c>
      <c r="F479" s="231" t="s">
        <v>611</v>
      </c>
      <c r="G479" s="229"/>
      <c r="H479" s="230" t="s">
        <v>19</v>
      </c>
      <c r="I479" s="232"/>
      <c r="J479" s="229"/>
      <c r="K479" s="229"/>
      <c r="L479" s="233"/>
      <c r="M479" s="234"/>
      <c r="N479" s="235"/>
      <c r="O479" s="235"/>
      <c r="P479" s="235"/>
      <c r="Q479" s="235"/>
      <c r="R479" s="235"/>
      <c r="S479" s="235"/>
      <c r="T479" s="236"/>
      <c r="AT479" s="237" t="s">
        <v>176</v>
      </c>
      <c r="AU479" s="237" t="s">
        <v>83</v>
      </c>
      <c r="AV479" s="12" t="s">
        <v>81</v>
      </c>
      <c r="AW479" s="12" t="s">
        <v>34</v>
      </c>
      <c r="AX479" s="12" t="s">
        <v>73</v>
      </c>
      <c r="AY479" s="237" t="s">
        <v>161</v>
      </c>
    </row>
    <row r="480" s="13" customFormat="1">
      <c r="B480" s="238"/>
      <c r="C480" s="239"/>
      <c r="D480" s="225" t="s">
        <v>176</v>
      </c>
      <c r="E480" s="240" t="s">
        <v>19</v>
      </c>
      <c r="F480" s="241" t="s">
        <v>620</v>
      </c>
      <c r="G480" s="239"/>
      <c r="H480" s="242">
        <v>64.724999999999994</v>
      </c>
      <c r="I480" s="243"/>
      <c r="J480" s="239"/>
      <c r="K480" s="239"/>
      <c r="L480" s="244"/>
      <c r="M480" s="245"/>
      <c r="N480" s="246"/>
      <c r="O480" s="246"/>
      <c r="P480" s="246"/>
      <c r="Q480" s="246"/>
      <c r="R480" s="246"/>
      <c r="S480" s="246"/>
      <c r="T480" s="247"/>
      <c r="AT480" s="248" t="s">
        <v>176</v>
      </c>
      <c r="AU480" s="248" t="s">
        <v>83</v>
      </c>
      <c r="AV480" s="13" t="s">
        <v>83</v>
      </c>
      <c r="AW480" s="13" t="s">
        <v>34</v>
      </c>
      <c r="AX480" s="13" t="s">
        <v>73</v>
      </c>
      <c r="AY480" s="248" t="s">
        <v>161</v>
      </c>
    </row>
    <row r="481" s="12" customFormat="1">
      <c r="B481" s="228"/>
      <c r="C481" s="229"/>
      <c r="D481" s="225" t="s">
        <v>176</v>
      </c>
      <c r="E481" s="230" t="s">
        <v>19</v>
      </c>
      <c r="F481" s="231" t="s">
        <v>613</v>
      </c>
      <c r="G481" s="229"/>
      <c r="H481" s="230" t="s">
        <v>19</v>
      </c>
      <c r="I481" s="232"/>
      <c r="J481" s="229"/>
      <c r="K481" s="229"/>
      <c r="L481" s="233"/>
      <c r="M481" s="234"/>
      <c r="N481" s="235"/>
      <c r="O481" s="235"/>
      <c r="P481" s="235"/>
      <c r="Q481" s="235"/>
      <c r="R481" s="235"/>
      <c r="S481" s="235"/>
      <c r="T481" s="236"/>
      <c r="AT481" s="237" t="s">
        <v>176</v>
      </c>
      <c r="AU481" s="237" t="s">
        <v>83</v>
      </c>
      <c r="AV481" s="12" t="s">
        <v>81</v>
      </c>
      <c r="AW481" s="12" t="s">
        <v>34</v>
      </c>
      <c r="AX481" s="12" t="s">
        <v>73</v>
      </c>
      <c r="AY481" s="237" t="s">
        <v>161</v>
      </c>
    </row>
    <row r="482" s="13" customFormat="1">
      <c r="B482" s="238"/>
      <c r="C482" s="239"/>
      <c r="D482" s="225" t="s">
        <v>176</v>
      </c>
      <c r="E482" s="240" t="s">
        <v>19</v>
      </c>
      <c r="F482" s="241" t="s">
        <v>620</v>
      </c>
      <c r="G482" s="239"/>
      <c r="H482" s="242">
        <v>64.724999999999994</v>
      </c>
      <c r="I482" s="243"/>
      <c r="J482" s="239"/>
      <c r="K482" s="239"/>
      <c r="L482" s="244"/>
      <c r="M482" s="245"/>
      <c r="N482" s="246"/>
      <c r="O482" s="246"/>
      <c r="P482" s="246"/>
      <c r="Q482" s="246"/>
      <c r="R482" s="246"/>
      <c r="S482" s="246"/>
      <c r="T482" s="247"/>
      <c r="AT482" s="248" t="s">
        <v>176</v>
      </c>
      <c r="AU482" s="248" t="s">
        <v>83</v>
      </c>
      <c r="AV482" s="13" t="s">
        <v>83</v>
      </c>
      <c r="AW482" s="13" t="s">
        <v>34</v>
      </c>
      <c r="AX482" s="13" t="s">
        <v>73</v>
      </c>
      <c r="AY482" s="248" t="s">
        <v>161</v>
      </c>
    </row>
    <row r="483" s="14" customFormat="1">
      <c r="B483" s="249"/>
      <c r="C483" s="250"/>
      <c r="D483" s="225" t="s">
        <v>176</v>
      </c>
      <c r="E483" s="251" t="s">
        <v>19</v>
      </c>
      <c r="F483" s="252" t="s">
        <v>201</v>
      </c>
      <c r="G483" s="250"/>
      <c r="H483" s="253">
        <v>147.84999999999999</v>
      </c>
      <c r="I483" s="254"/>
      <c r="J483" s="250"/>
      <c r="K483" s="250"/>
      <c r="L483" s="255"/>
      <c r="M483" s="256"/>
      <c r="N483" s="257"/>
      <c r="O483" s="257"/>
      <c r="P483" s="257"/>
      <c r="Q483" s="257"/>
      <c r="R483" s="257"/>
      <c r="S483" s="257"/>
      <c r="T483" s="258"/>
      <c r="AT483" s="259" t="s">
        <v>176</v>
      </c>
      <c r="AU483" s="259" t="s">
        <v>83</v>
      </c>
      <c r="AV483" s="14" t="s">
        <v>167</v>
      </c>
      <c r="AW483" s="14" t="s">
        <v>34</v>
      </c>
      <c r="AX483" s="14" t="s">
        <v>81</v>
      </c>
      <c r="AY483" s="259" t="s">
        <v>161</v>
      </c>
    </row>
    <row r="484" s="1" customFormat="1" ht="16.5" customHeight="1">
      <c r="B484" s="39"/>
      <c r="C484" s="212" t="s">
        <v>632</v>
      </c>
      <c r="D484" s="212" t="s">
        <v>163</v>
      </c>
      <c r="E484" s="213" t="s">
        <v>633</v>
      </c>
      <c r="F484" s="214" t="s">
        <v>634</v>
      </c>
      <c r="G484" s="215" t="s">
        <v>210</v>
      </c>
      <c r="H484" s="216">
        <v>147.84999999999999</v>
      </c>
      <c r="I484" s="217"/>
      <c r="J484" s="218">
        <f>ROUND(I484*H484,2)</f>
        <v>0</v>
      </c>
      <c r="K484" s="214" t="s">
        <v>173</v>
      </c>
      <c r="L484" s="44"/>
      <c r="M484" s="219" t="s">
        <v>19</v>
      </c>
      <c r="N484" s="220" t="s">
        <v>44</v>
      </c>
      <c r="O484" s="84"/>
      <c r="P484" s="221">
        <f>O484*H484</f>
        <v>0</v>
      </c>
      <c r="Q484" s="221">
        <v>0</v>
      </c>
      <c r="R484" s="221">
        <f>Q484*H484</f>
        <v>0</v>
      </c>
      <c r="S484" s="221">
        <v>0</v>
      </c>
      <c r="T484" s="222">
        <f>S484*H484</f>
        <v>0</v>
      </c>
      <c r="AR484" s="223" t="s">
        <v>167</v>
      </c>
      <c r="AT484" s="223" t="s">
        <v>163</v>
      </c>
      <c r="AU484" s="223" t="s">
        <v>83</v>
      </c>
      <c r="AY484" s="18" t="s">
        <v>161</v>
      </c>
      <c r="BE484" s="224">
        <f>IF(N484="základní",J484,0)</f>
        <v>0</v>
      </c>
      <c r="BF484" s="224">
        <f>IF(N484="snížená",J484,0)</f>
        <v>0</v>
      </c>
      <c r="BG484" s="224">
        <f>IF(N484="zákl. přenesená",J484,0)</f>
        <v>0</v>
      </c>
      <c r="BH484" s="224">
        <f>IF(N484="sníž. přenesená",J484,0)</f>
        <v>0</v>
      </c>
      <c r="BI484" s="224">
        <f>IF(N484="nulová",J484,0)</f>
        <v>0</v>
      </c>
      <c r="BJ484" s="18" t="s">
        <v>81</v>
      </c>
      <c r="BK484" s="224">
        <f>ROUND(I484*H484,2)</f>
        <v>0</v>
      </c>
      <c r="BL484" s="18" t="s">
        <v>167</v>
      </c>
      <c r="BM484" s="223" t="s">
        <v>635</v>
      </c>
    </row>
    <row r="485" s="1" customFormat="1">
      <c r="B485" s="39"/>
      <c r="C485" s="40"/>
      <c r="D485" s="225" t="s">
        <v>169</v>
      </c>
      <c r="E485" s="40"/>
      <c r="F485" s="226" t="s">
        <v>636</v>
      </c>
      <c r="G485" s="40"/>
      <c r="H485" s="40"/>
      <c r="I485" s="136"/>
      <c r="J485" s="40"/>
      <c r="K485" s="40"/>
      <c r="L485" s="44"/>
      <c r="M485" s="227"/>
      <c r="N485" s="84"/>
      <c r="O485" s="84"/>
      <c r="P485" s="84"/>
      <c r="Q485" s="84"/>
      <c r="R485" s="84"/>
      <c r="S485" s="84"/>
      <c r="T485" s="85"/>
      <c r="AT485" s="18" t="s">
        <v>169</v>
      </c>
      <c r="AU485" s="18" t="s">
        <v>83</v>
      </c>
    </row>
    <row r="486" s="1" customFormat="1" ht="16.5" customHeight="1">
      <c r="B486" s="39"/>
      <c r="C486" s="212" t="s">
        <v>637</v>
      </c>
      <c r="D486" s="212" t="s">
        <v>163</v>
      </c>
      <c r="E486" s="213" t="s">
        <v>638</v>
      </c>
      <c r="F486" s="214" t="s">
        <v>639</v>
      </c>
      <c r="G486" s="215" t="s">
        <v>238</v>
      </c>
      <c r="H486" s="216">
        <v>3.6549999999999998</v>
      </c>
      <c r="I486" s="217"/>
      <c r="J486" s="218">
        <f>ROUND(I486*H486,2)</f>
        <v>0</v>
      </c>
      <c r="K486" s="214" t="s">
        <v>173</v>
      </c>
      <c r="L486" s="44"/>
      <c r="M486" s="219" t="s">
        <v>19</v>
      </c>
      <c r="N486" s="220" t="s">
        <v>44</v>
      </c>
      <c r="O486" s="84"/>
      <c r="P486" s="221">
        <f>O486*H486</f>
        <v>0</v>
      </c>
      <c r="Q486" s="221">
        <v>1.0551600000000001</v>
      </c>
      <c r="R486" s="221">
        <f>Q486*H486</f>
        <v>3.8566098000000002</v>
      </c>
      <c r="S486" s="221">
        <v>0</v>
      </c>
      <c r="T486" s="222">
        <f>S486*H486</f>
        <v>0</v>
      </c>
      <c r="AR486" s="223" t="s">
        <v>167</v>
      </c>
      <c r="AT486" s="223" t="s">
        <v>163</v>
      </c>
      <c r="AU486" s="223" t="s">
        <v>83</v>
      </c>
      <c r="AY486" s="18" t="s">
        <v>161</v>
      </c>
      <c r="BE486" s="224">
        <f>IF(N486="základní",J486,0)</f>
        <v>0</v>
      </c>
      <c r="BF486" s="224">
        <f>IF(N486="snížená",J486,0)</f>
        <v>0</v>
      </c>
      <c r="BG486" s="224">
        <f>IF(N486="zákl. přenesená",J486,0)</f>
        <v>0</v>
      </c>
      <c r="BH486" s="224">
        <f>IF(N486="sníž. přenesená",J486,0)</f>
        <v>0</v>
      </c>
      <c r="BI486" s="224">
        <f>IF(N486="nulová",J486,0)</f>
        <v>0</v>
      </c>
      <c r="BJ486" s="18" t="s">
        <v>81</v>
      </c>
      <c r="BK486" s="224">
        <f>ROUND(I486*H486,2)</f>
        <v>0</v>
      </c>
      <c r="BL486" s="18" t="s">
        <v>167</v>
      </c>
      <c r="BM486" s="223" t="s">
        <v>640</v>
      </c>
    </row>
    <row r="487" s="1" customFormat="1">
      <c r="B487" s="39"/>
      <c r="C487" s="40"/>
      <c r="D487" s="225" t="s">
        <v>169</v>
      </c>
      <c r="E487" s="40"/>
      <c r="F487" s="226" t="s">
        <v>641</v>
      </c>
      <c r="G487" s="40"/>
      <c r="H487" s="40"/>
      <c r="I487" s="136"/>
      <c r="J487" s="40"/>
      <c r="K487" s="40"/>
      <c r="L487" s="44"/>
      <c r="M487" s="227"/>
      <c r="N487" s="84"/>
      <c r="O487" s="84"/>
      <c r="P487" s="84"/>
      <c r="Q487" s="84"/>
      <c r="R487" s="84"/>
      <c r="S487" s="84"/>
      <c r="T487" s="85"/>
      <c r="AT487" s="18" t="s">
        <v>169</v>
      </c>
      <c r="AU487" s="18" t="s">
        <v>83</v>
      </c>
    </row>
    <row r="488" s="12" customFormat="1">
      <c r="B488" s="228"/>
      <c r="C488" s="229"/>
      <c r="D488" s="225" t="s">
        <v>176</v>
      </c>
      <c r="E488" s="230" t="s">
        <v>19</v>
      </c>
      <c r="F488" s="231" t="s">
        <v>328</v>
      </c>
      <c r="G488" s="229"/>
      <c r="H488" s="230" t="s">
        <v>19</v>
      </c>
      <c r="I488" s="232"/>
      <c r="J488" s="229"/>
      <c r="K488" s="229"/>
      <c r="L488" s="233"/>
      <c r="M488" s="234"/>
      <c r="N488" s="235"/>
      <c r="O488" s="235"/>
      <c r="P488" s="235"/>
      <c r="Q488" s="235"/>
      <c r="R488" s="235"/>
      <c r="S488" s="235"/>
      <c r="T488" s="236"/>
      <c r="AT488" s="237" t="s">
        <v>176</v>
      </c>
      <c r="AU488" s="237" t="s">
        <v>83</v>
      </c>
      <c r="AV488" s="12" t="s">
        <v>81</v>
      </c>
      <c r="AW488" s="12" t="s">
        <v>34</v>
      </c>
      <c r="AX488" s="12" t="s">
        <v>73</v>
      </c>
      <c r="AY488" s="237" t="s">
        <v>161</v>
      </c>
    </row>
    <row r="489" s="12" customFormat="1">
      <c r="B489" s="228"/>
      <c r="C489" s="229"/>
      <c r="D489" s="225" t="s">
        <v>176</v>
      </c>
      <c r="E489" s="230" t="s">
        <v>19</v>
      </c>
      <c r="F489" s="231" t="s">
        <v>609</v>
      </c>
      <c r="G489" s="229"/>
      <c r="H489" s="230" t="s">
        <v>19</v>
      </c>
      <c r="I489" s="232"/>
      <c r="J489" s="229"/>
      <c r="K489" s="229"/>
      <c r="L489" s="233"/>
      <c r="M489" s="234"/>
      <c r="N489" s="235"/>
      <c r="O489" s="235"/>
      <c r="P489" s="235"/>
      <c r="Q489" s="235"/>
      <c r="R489" s="235"/>
      <c r="S489" s="235"/>
      <c r="T489" s="236"/>
      <c r="AT489" s="237" t="s">
        <v>176</v>
      </c>
      <c r="AU489" s="237" t="s">
        <v>83</v>
      </c>
      <c r="AV489" s="12" t="s">
        <v>81</v>
      </c>
      <c r="AW489" s="12" t="s">
        <v>34</v>
      </c>
      <c r="AX489" s="12" t="s">
        <v>73</v>
      </c>
      <c r="AY489" s="237" t="s">
        <v>161</v>
      </c>
    </row>
    <row r="490" s="13" customFormat="1">
      <c r="B490" s="238"/>
      <c r="C490" s="239"/>
      <c r="D490" s="225" t="s">
        <v>176</v>
      </c>
      <c r="E490" s="240" t="s">
        <v>19</v>
      </c>
      <c r="F490" s="241" t="s">
        <v>642</v>
      </c>
      <c r="G490" s="239"/>
      <c r="H490" s="242">
        <v>0.21099999999999999</v>
      </c>
      <c r="I490" s="243"/>
      <c r="J490" s="239"/>
      <c r="K490" s="239"/>
      <c r="L490" s="244"/>
      <c r="M490" s="245"/>
      <c r="N490" s="246"/>
      <c r="O490" s="246"/>
      <c r="P490" s="246"/>
      <c r="Q490" s="246"/>
      <c r="R490" s="246"/>
      <c r="S490" s="246"/>
      <c r="T490" s="247"/>
      <c r="AT490" s="248" t="s">
        <v>176</v>
      </c>
      <c r="AU490" s="248" t="s">
        <v>83</v>
      </c>
      <c r="AV490" s="13" t="s">
        <v>83</v>
      </c>
      <c r="AW490" s="13" t="s">
        <v>34</v>
      </c>
      <c r="AX490" s="13" t="s">
        <v>73</v>
      </c>
      <c r="AY490" s="248" t="s">
        <v>161</v>
      </c>
    </row>
    <row r="491" s="12" customFormat="1">
      <c r="B491" s="228"/>
      <c r="C491" s="229"/>
      <c r="D491" s="225" t="s">
        <v>176</v>
      </c>
      <c r="E491" s="230" t="s">
        <v>19</v>
      </c>
      <c r="F491" s="231" t="s">
        <v>177</v>
      </c>
      <c r="G491" s="229"/>
      <c r="H491" s="230" t="s">
        <v>19</v>
      </c>
      <c r="I491" s="232"/>
      <c r="J491" s="229"/>
      <c r="K491" s="229"/>
      <c r="L491" s="233"/>
      <c r="M491" s="234"/>
      <c r="N491" s="235"/>
      <c r="O491" s="235"/>
      <c r="P491" s="235"/>
      <c r="Q491" s="235"/>
      <c r="R491" s="235"/>
      <c r="S491" s="235"/>
      <c r="T491" s="236"/>
      <c r="AT491" s="237" t="s">
        <v>176</v>
      </c>
      <c r="AU491" s="237" t="s">
        <v>83</v>
      </c>
      <c r="AV491" s="12" t="s">
        <v>81</v>
      </c>
      <c r="AW491" s="12" t="s">
        <v>34</v>
      </c>
      <c r="AX491" s="12" t="s">
        <v>73</v>
      </c>
      <c r="AY491" s="237" t="s">
        <v>161</v>
      </c>
    </row>
    <row r="492" s="12" customFormat="1">
      <c r="B492" s="228"/>
      <c r="C492" s="229"/>
      <c r="D492" s="225" t="s">
        <v>176</v>
      </c>
      <c r="E492" s="230" t="s">
        <v>19</v>
      </c>
      <c r="F492" s="231" t="s">
        <v>611</v>
      </c>
      <c r="G492" s="229"/>
      <c r="H492" s="230" t="s">
        <v>19</v>
      </c>
      <c r="I492" s="232"/>
      <c r="J492" s="229"/>
      <c r="K492" s="229"/>
      <c r="L492" s="233"/>
      <c r="M492" s="234"/>
      <c r="N492" s="235"/>
      <c r="O492" s="235"/>
      <c r="P492" s="235"/>
      <c r="Q492" s="235"/>
      <c r="R492" s="235"/>
      <c r="S492" s="235"/>
      <c r="T492" s="236"/>
      <c r="AT492" s="237" t="s">
        <v>176</v>
      </c>
      <c r="AU492" s="237" t="s">
        <v>83</v>
      </c>
      <c r="AV492" s="12" t="s">
        <v>81</v>
      </c>
      <c r="AW492" s="12" t="s">
        <v>34</v>
      </c>
      <c r="AX492" s="12" t="s">
        <v>73</v>
      </c>
      <c r="AY492" s="237" t="s">
        <v>161</v>
      </c>
    </row>
    <row r="493" s="13" customFormat="1">
      <c r="B493" s="238"/>
      <c r="C493" s="239"/>
      <c r="D493" s="225" t="s">
        <v>176</v>
      </c>
      <c r="E493" s="240" t="s">
        <v>19</v>
      </c>
      <c r="F493" s="241" t="s">
        <v>643</v>
      </c>
      <c r="G493" s="239"/>
      <c r="H493" s="242">
        <v>1.8040000000000001</v>
      </c>
      <c r="I493" s="243"/>
      <c r="J493" s="239"/>
      <c r="K493" s="239"/>
      <c r="L493" s="244"/>
      <c r="M493" s="245"/>
      <c r="N493" s="246"/>
      <c r="O493" s="246"/>
      <c r="P493" s="246"/>
      <c r="Q493" s="246"/>
      <c r="R493" s="246"/>
      <c r="S493" s="246"/>
      <c r="T493" s="247"/>
      <c r="AT493" s="248" t="s">
        <v>176</v>
      </c>
      <c r="AU493" s="248" t="s">
        <v>83</v>
      </c>
      <c r="AV493" s="13" t="s">
        <v>83</v>
      </c>
      <c r="AW493" s="13" t="s">
        <v>34</v>
      </c>
      <c r="AX493" s="13" t="s">
        <v>73</v>
      </c>
      <c r="AY493" s="248" t="s">
        <v>161</v>
      </c>
    </row>
    <row r="494" s="12" customFormat="1">
      <c r="B494" s="228"/>
      <c r="C494" s="229"/>
      <c r="D494" s="225" t="s">
        <v>176</v>
      </c>
      <c r="E494" s="230" t="s">
        <v>19</v>
      </c>
      <c r="F494" s="231" t="s">
        <v>613</v>
      </c>
      <c r="G494" s="229"/>
      <c r="H494" s="230" t="s">
        <v>19</v>
      </c>
      <c r="I494" s="232"/>
      <c r="J494" s="229"/>
      <c r="K494" s="229"/>
      <c r="L494" s="233"/>
      <c r="M494" s="234"/>
      <c r="N494" s="235"/>
      <c r="O494" s="235"/>
      <c r="P494" s="235"/>
      <c r="Q494" s="235"/>
      <c r="R494" s="235"/>
      <c r="S494" s="235"/>
      <c r="T494" s="236"/>
      <c r="AT494" s="237" t="s">
        <v>176</v>
      </c>
      <c r="AU494" s="237" t="s">
        <v>83</v>
      </c>
      <c r="AV494" s="12" t="s">
        <v>81</v>
      </c>
      <c r="AW494" s="12" t="s">
        <v>34</v>
      </c>
      <c r="AX494" s="12" t="s">
        <v>73</v>
      </c>
      <c r="AY494" s="237" t="s">
        <v>161</v>
      </c>
    </row>
    <row r="495" s="13" customFormat="1">
      <c r="B495" s="238"/>
      <c r="C495" s="239"/>
      <c r="D495" s="225" t="s">
        <v>176</v>
      </c>
      <c r="E495" s="240" t="s">
        <v>19</v>
      </c>
      <c r="F495" s="241" t="s">
        <v>644</v>
      </c>
      <c r="G495" s="239"/>
      <c r="H495" s="242">
        <v>1.6399999999999999</v>
      </c>
      <c r="I495" s="243"/>
      <c r="J495" s="239"/>
      <c r="K495" s="239"/>
      <c r="L495" s="244"/>
      <c r="M495" s="245"/>
      <c r="N495" s="246"/>
      <c r="O495" s="246"/>
      <c r="P495" s="246"/>
      <c r="Q495" s="246"/>
      <c r="R495" s="246"/>
      <c r="S495" s="246"/>
      <c r="T495" s="247"/>
      <c r="AT495" s="248" t="s">
        <v>176</v>
      </c>
      <c r="AU495" s="248" t="s">
        <v>83</v>
      </c>
      <c r="AV495" s="13" t="s">
        <v>83</v>
      </c>
      <c r="AW495" s="13" t="s">
        <v>34</v>
      </c>
      <c r="AX495" s="13" t="s">
        <v>73</v>
      </c>
      <c r="AY495" s="248" t="s">
        <v>161</v>
      </c>
    </row>
    <row r="496" s="14" customFormat="1">
      <c r="B496" s="249"/>
      <c r="C496" s="250"/>
      <c r="D496" s="225" t="s">
        <v>176</v>
      </c>
      <c r="E496" s="251" t="s">
        <v>19</v>
      </c>
      <c r="F496" s="252" t="s">
        <v>201</v>
      </c>
      <c r="G496" s="250"/>
      <c r="H496" s="253">
        <v>3.6549999999999998</v>
      </c>
      <c r="I496" s="254"/>
      <c r="J496" s="250"/>
      <c r="K496" s="250"/>
      <c r="L496" s="255"/>
      <c r="M496" s="256"/>
      <c r="N496" s="257"/>
      <c r="O496" s="257"/>
      <c r="P496" s="257"/>
      <c r="Q496" s="257"/>
      <c r="R496" s="257"/>
      <c r="S496" s="257"/>
      <c r="T496" s="258"/>
      <c r="AT496" s="259" t="s">
        <v>176</v>
      </c>
      <c r="AU496" s="259" t="s">
        <v>83</v>
      </c>
      <c r="AV496" s="14" t="s">
        <v>167</v>
      </c>
      <c r="AW496" s="14" t="s">
        <v>34</v>
      </c>
      <c r="AX496" s="14" t="s">
        <v>81</v>
      </c>
      <c r="AY496" s="259" t="s">
        <v>161</v>
      </c>
    </row>
    <row r="497" s="1" customFormat="1" ht="16.5" customHeight="1">
      <c r="B497" s="39"/>
      <c r="C497" s="212" t="s">
        <v>645</v>
      </c>
      <c r="D497" s="212" t="s">
        <v>163</v>
      </c>
      <c r="E497" s="213" t="s">
        <v>646</v>
      </c>
      <c r="F497" s="214" t="s">
        <v>647</v>
      </c>
      <c r="G497" s="215" t="s">
        <v>172</v>
      </c>
      <c r="H497" s="216">
        <v>6.1959999999999997</v>
      </c>
      <c r="I497" s="217"/>
      <c r="J497" s="218">
        <f>ROUND(I497*H497,2)</f>
        <v>0</v>
      </c>
      <c r="K497" s="214" t="s">
        <v>173</v>
      </c>
      <c r="L497" s="44"/>
      <c r="M497" s="219" t="s">
        <v>19</v>
      </c>
      <c r="N497" s="220" t="s">
        <v>44</v>
      </c>
      <c r="O497" s="84"/>
      <c r="P497" s="221">
        <f>O497*H497</f>
        <v>0</v>
      </c>
      <c r="Q497" s="221">
        <v>2.45336</v>
      </c>
      <c r="R497" s="221">
        <f>Q497*H497</f>
        <v>15.20101856</v>
      </c>
      <c r="S497" s="221">
        <v>0</v>
      </c>
      <c r="T497" s="222">
        <f>S497*H497</f>
        <v>0</v>
      </c>
      <c r="AR497" s="223" t="s">
        <v>167</v>
      </c>
      <c r="AT497" s="223" t="s">
        <v>163</v>
      </c>
      <c r="AU497" s="223" t="s">
        <v>83</v>
      </c>
      <c r="AY497" s="18" t="s">
        <v>161</v>
      </c>
      <c r="BE497" s="224">
        <f>IF(N497="základní",J497,0)</f>
        <v>0</v>
      </c>
      <c r="BF497" s="224">
        <f>IF(N497="snížená",J497,0)</f>
        <v>0</v>
      </c>
      <c r="BG497" s="224">
        <f>IF(N497="zákl. přenesená",J497,0)</f>
        <v>0</v>
      </c>
      <c r="BH497" s="224">
        <f>IF(N497="sníž. přenesená",J497,0)</f>
        <v>0</v>
      </c>
      <c r="BI497" s="224">
        <f>IF(N497="nulová",J497,0)</f>
        <v>0</v>
      </c>
      <c r="BJ497" s="18" t="s">
        <v>81</v>
      </c>
      <c r="BK497" s="224">
        <f>ROUND(I497*H497,2)</f>
        <v>0</v>
      </c>
      <c r="BL497" s="18" t="s">
        <v>167</v>
      </c>
      <c r="BM497" s="223" t="s">
        <v>648</v>
      </c>
    </row>
    <row r="498" s="1" customFormat="1">
      <c r="B498" s="39"/>
      <c r="C498" s="40"/>
      <c r="D498" s="225" t="s">
        <v>169</v>
      </c>
      <c r="E498" s="40"/>
      <c r="F498" s="226" t="s">
        <v>649</v>
      </c>
      <c r="G498" s="40"/>
      <c r="H498" s="40"/>
      <c r="I498" s="136"/>
      <c r="J498" s="40"/>
      <c r="K498" s="40"/>
      <c r="L498" s="44"/>
      <c r="M498" s="227"/>
      <c r="N498" s="84"/>
      <c r="O498" s="84"/>
      <c r="P498" s="84"/>
      <c r="Q498" s="84"/>
      <c r="R498" s="84"/>
      <c r="S498" s="84"/>
      <c r="T498" s="85"/>
      <c r="AT498" s="18" t="s">
        <v>169</v>
      </c>
      <c r="AU498" s="18" t="s">
        <v>83</v>
      </c>
    </row>
    <row r="499" s="12" customFormat="1">
      <c r="B499" s="228"/>
      <c r="C499" s="229"/>
      <c r="D499" s="225" t="s">
        <v>176</v>
      </c>
      <c r="E499" s="230" t="s">
        <v>19</v>
      </c>
      <c r="F499" s="231" t="s">
        <v>177</v>
      </c>
      <c r="G499" s="229"/>
      <c r="H499" s="230" t="s">
        <v>19</v>
      </c>
      <c r="I499" s="232"/>
      <c r="J499" s="229"/>
      <c r="K499" s="229"/>
      <c r="L499" s="233"/>
      <c r="M499" s="234"/>
      <c r="N499" s="235"/>
      <c r="O499" s="235"/>
      <c r="P499" s="235"/>
      <c r="Q499" s="235"/>
      <c r="R499" s="235"/>
      <c r="S499" s="235"/>
      <c r="T499" s="236"/>
      <c r="AT499" s="237" t="s">
        <v>176</v>
      </c>
      <c r="AU499" s="237" t="s">
        <v>83</v>
      </c>
      <c r="AV499" s="12" t="s">
        <v>81</v>
      </c>
      <c r="AW499" s="12" t="s">
        <v>34</v>
      </c>
      <c r="AX499" s="12" t="s">
        <v>73</v>
      </c>
      <c r="AY499" s="237" t="s">
        <v>161</v>
      </c>
    </row>
    <row r="500" s="12" customFormat="1">
      <c r="B500" s="228"/>
      <c r="C500" s="229"/>
      <c r="D500" s="225" t="s">
        <v>176</v>
      </c>
      <c r="E500" s="230" t="s">
        <v>19</v>
      </c>
      <c r="F500" s="231" t="s">
        <v>611</v>
      </c>
      <c r="G500" s="229"/>
      <c r="H500" s="230" t="s">
        <v>19</v>
      </c>
      <c r="I500" s="232"/>
      <c r="J500" s="229"/>
      <c r="K500" s="229"/>
      <c r="L500" s="233"/>
      <c r="M500" s="234"/>
      <c r="N500" s="235"/>
      <c r="O500" s="235"/>
      <c r="P500" s="235"/>
      <c r="Q500" s="235"/>
      <c r="R500" s="235"/>
      <c r="S500" s="235"/>
      <c r="T500" s="236"/>
      <c r="AT500" s="237" t="s">
        <v>176</v>
      </c>
      <c r="AU500" s="237" t="s">
        <v>83</v>
      </c>
      <c r="AV500" s="12" t="s">
        <v>81</v>
      </c>
      <c r="AW500" s="12" t="s">
        <v>34</v>
      </c>
      <c r="AX500" s="12" t="s">
        <v>73</v>
      </c>
      <c r="AY500" s="237" t="s">
        <v>161</v>
      </c>
    </row>
    <row r="501" s="13" customFormat="1">
      <c r="B501" s="238"/>
      <c r="C501" s="239"/>
      <c r="D501" s="225" t="s">
        <v>176</v>
      </c>
      <c r="E501" s="240" t="s">
        <v>19</v>
      </c>
      <c r="F501" s="241" t="s">
        <v>650</v>
      </c>
      <c r="G501" s="239"/>
      <c r="H501" s="242">
        <v>0.28299999999999997</v>
      </c>
      <c r="I501" s="243"/>
      <c r="J501" s="239"/>
      <c r="K501" s="239"/>
      <c r="L501" s="244"/>
      <c r="M501" s="245"/>
      <c r="N501" s="246"/>
      <c r="O501" s="246"/>
      <c r="P501" s="246"/>
      <c r="Q501" s="246"/>
      <c r="R501" s="246"/>
      <c r="S501" s="246"/>
      <c r="T501" s="247"/>
      <c r="AT501" s="248" t="s">
        <v>176</v>
      </c>
      <c r="AU501" s="248" t="s">
        <v>83</v>
      </c>
      <c r="AV501" s="13" t="s">
        <v>83</v>
      </c>
      <c r="AW501" s="13" t="s">
        <v>34</v>
      </c>
      <c r="AX501" s="13" t="s">
        <v>73</v>
      </c>
      <c r="AY501" s="248" t="s">
        <v>161</v>
      </c>
    </row>
    <row r="502" s="13" customFormat="1">
      <c r="B502" s="238"/>
      <c r="C502" s="239"/>
      <c r="D502" s="225" t="s">
        <v>176</v>
      </c>
      <c r="E502" s="240" t="s">
        <v>19</v>
      </c>
      <c r="F502" s="241" t="s">
        <v>651</v>
      </c>
      <c r="G502" s="239"/>
      <c r="H502" s="242">
        <v>0.51000000000000001</v>
      </c>
      <c r="I502" s="243"/>
      <c r="J502" s="239"/>
      <c r="K502" s="239"/>
      <c r="L502" s="244"/>
      <c r="M502" s="245"/>
      <c r="N502" s="246"/>
      <c r="O502" s="246"/>
      <c r="P502" s="246"/>
      <c r="Q502" s="246"/>
      <c r="R502" s="246"/>
      <c r="S502" s="246"/>
      <c r="T502" s="247"/>
      <c r="AT502" s="248" t="s">
        <v>176</v>
      </c>
      <c r="AU502" s="248" t="s">
        <v>83</v>
      </c>
      <c r="AV502" s="13" t="s">
        <v>83</v>
      </c>
      <c r="AW502" s="13" t="s">
        <v>34</v>
      </c>
      <c r="AX502" s="13" t="s">
        <v>73</v>
      </c>
      <c r="AY502" s="248" t="s">
        <v>161</v>
      </c>
    </row>
    <row r="503" s="13" customFormat="1">
      <c r="B503" s="238"/>
      <c r="C503" s="239"/>
      <c r="D503" s="225" t="s">
        <v>176</v>
      </c>
      <c r="E503" s="240" t="s">
        <v>19</v>
      </c>
      <c r="F503" s="241" t="s">
        <v>652</v>
      </c>
      <c r="G503" s="239"/>
      <c r="H503" s="242">
        <v>0.35599999999999998</v>
      </c>
      <c r="I503" s="243"/>
      <c r="J503" s="239"/>
      <c r="K503" s="239"/>
      <c r="L503" s="244"/>
      <c r="M503" s="245"/>
      <c r="N503" s="246"/>
      <c r="O503" s="246"/>
      <c r="P503" s="246"/>
      <c r="Q503" s="246"/>
      <c r="R503" s="246"/>
      <c r="S503" s="246"/>
      <c r="T503" s="247"/>
      <c r="AT503" s="248" t="s">
        <v>176</v>
      </c>
      <c r="AU503" s="248" t="s">
        <v>83</v>
      </c>
      <c r="AV503" s="13" t="s">
        <v>83</v>
      </c>
      <c r="AW503" s="13" t="s">
        <v>34</v>
      </c>
      <c r="AX503" s="13" t="s">
        <v>73</v>
      </c>
      <c r="AY503" s="248" t="s">
        <v>161</v>
      </c>
    </row>
    <row r="504" s="13" customFormat="1">
      <c r="B504" s="238"/>
      <c r="C504" s="239"/>
      <c r="D504" s="225" t="s">
        <v>176</v>
      </c>
      <c r="E504" s="240" t="s">
        <v>19</v>
      </c>
      <c r="F504" s="241" t="s">
        <v>653</v>
      </c>
      <c r="G504" s="239"/>
      <c r="H504" s="242">
        <v>0.01</v>
      </c>
      <c r="I504" s="243"/>
      <c r="J504" s="239"/>
      <c r="K504" s="239"/>
      <c r="L504" s="244"/>
      <c r="M504" s="245"/>
      <c r="N504" s="246"/>
      <c r="O504" s="246"/>
      <c r="P504" s="246"/>
      <c r="Q504" s="246"/>
      <c r="R504" s="246"/>
      <c r="S504" s="246"/>
      <c r="T504" s="247"/>
      <c r="AT504" s="248" t="s">
        <v>176</v>
      </c>
      <c r="AU504" s="248" t="s">
        <v>83</v>
      </c>
      <c r="AV504" s="13" t="s">
        <v>83</v>
      </c>
      <c r="AW504" s="13" t="s">
        <v>34</v>
      </c>
      <c r="AX504" s="13" t="s">
        <v>73</v>
      </c>
      <c r="AY504" s="248" t="s">
        <v>161</v>
      </c>
    </row>
    <row r="505" s="13" customFormat="1">
      <c r="B505" s="238"/>
      <c r="C505" s="239"/>
      <c r="D505" s="225" t="s">
        <v>176</v>
      </c>
      <c r="E505" s="240" t="s">
        <v>19</v>
      </c>
      <c r="F505" s="241" t="s">
        <v>654</v>
      </c>
      <c r="G505" s="239"/>
      <c r="H505" s="242">
        <v>0.17799999999999999</v>
      </c>
      <c r="I505" s="243"/>
      <c r="J505" s="239"/>
      <c r="K505" s="239"/>
      <c r="L505" s="244"/>
      <c r="M505" s="245"/>
      <c r="N505" s="246"/>
      <c r="O505" s="246"/>
      <c r="P505" s="246"/>
      <c r="Q505" s="246"/>
      <c r="R505" s="246"/>
      <c r="S505" s="246"/>
      <c r="T505" s="247"/>
      <c r="AT505" s="248" t="s">
        <v>176</v>
      </c>
      <c r="AU505" s="248" t="s">
        <v>83</v>
      </c>
      <c r="AV505" s="13" t="s">
        <v>83</v>
      </c>
      <c r="AW505" s="13" t="s">
        <v>34</v>
      </c>
      <c r="AX505" s="13" t="s">
        <v>73</v>
      </c>
      <c r="AY505" s="248" t="s">
        <v>161</v>
      </c>
    </row>
    <row r="506" s="13" customFormat="1">
      <c r="B506" s="238"/>
      <c r="C506" s="239"/>
      <c r="D506" s="225" t="s">
        <v>176</v>
      </c>
      <c r="E506" s="240" t="s">
        <v>19</v>
      </c>
      <c r="F506" s="241" t="s">
        <v>655</v>
      </c>
      <c r="G506" s="239"/>
      <c r="H506" s="242">
        <v>0.067000000000000004</v>
      </c>
      <c r="I506" s="243"/>
      <c r="J506" s="239"/>
      <c r="K506" s="239"/>
      <c r="L506" s="244"/>
      <c r="M506" s="245"/>
      <c r="N506" s="246"/>
      <c r="O506" s="246"/>
      <c r="P506" s="246"/>
      <c r="Q506" s="246"/>
      <c r="R506" s="246"/>
      <c r="S506" s="246"/>
      <c r="T506" s="247"/>
      <c r="AT506" s="248" t="s">
        <v>176</v>
      </c>
      <c r="AU506" s="248" t="s">
        <v>83</v>
      </c>
      <c r="AV506" s="13" t="s">
        <v>83</v>
      </c>
      <c r="AW506" s="13" t="s">
        <v>34</v>
      </c>
      <c r="AX506" s="13" t="s">
        <v>73</v>
      </c>
      <c r="AY506" s="248" t="s">
        <v>161</v>
      </c>
    </row>
    <row r="507" s="13" customFormat="1">
      <c r="B507" s="238"/>
      <c r="C507" s="239"/>
      <c r="D507" s="225" t="s">
        <v>176</v>
      </c>
      <c r="E507" s="240" t="s">
        <v>19</v>
      </c>
      <c r="F507" s="241" t="s">
        <v>656</v>
      </c>
      <c r="G507" s="239"/>
      <c r="H507" s="242">
        <v>0.079000000000000001</v>
      </c>
      <c r="I507" s="243"/>
      <c r="J507" s="239"/>
      <c r="K507" s="239"/>
      <c r="L507" s="244"/>
      <c r="M507" s="245"/>
      <c r="N507" s="246"/>
      <c r="O507" s="246"/>
      <c r="P507" s="246"/>
      <c r="Q507" s="246"/>
      <c r="R507" s="246"/>
      <c r="S507" s="246"/>
      <c r="T507" s="247"/>
      <c r="AT507" s="248" t="s">
        <v>176</v>
      </c>
      <c r="AU507" s="248" t="s">
        <v>83</v>
      </c>
      <c r="AV507" s="13" t="s">
        <v>83</v>
      </c>
      <c r="AW507" s="13" t="s">
        <v>34</v>
      </c>
      <c r="AX507" s="13" t="s">
        <v>73</v>
      </c>
      <c r="AY507" s="248" t="s">
        <v>161</v>
      </c>
    </row>
    <row r="508" s="13" customFormat="1">
      <c r="B508" s="238"/>
      <c r="C508" s="239"/>
      <c r="D508" s="225" t="s">
        <v>176</v>
      </c>
      <c r="E508" s="240" t="s">
        <v>19</v>
      </c>
      <c r="F508" s="241" t="s">
        <v>657</v>
      </c>
      <c r="G508" s="239"/>
      <c r="H508" s="242">
        <v>1.2110000000000001</v>
      </c>
      <c r="I508" s="243"/>
      <c r="J508" s="239"/>
      <c r="K508" s="239"/>
      <c r="L508" s="244"/>
      <c r="M508" s="245"/>
      <c r="N508" s="246"/>
      <c r="O508" s="246"/>
      <c r="P508" s="246"/>
      <c r="Q508" s="246"/>
      <c r="R508" s="246"/>
      <c r="S508" s="246"/>
      <c r="T508" s="247"/>
      <c r="AT508" s="248" t="s">
        <v>176</v>
      </c>
      <c r="AU508" s="248" t="s">
        <v>83</v>
      </c>
      <c r="AV508" s="13" t="s">
        <v>83</v>
      </c>
      <c r="AW508" s="13" t="s">
        <v>34</v>
      </c>
      <c r="AX508" s="13" t="s">
        <v>73</v>
      </c>
      <c r="AY508" s="248" t="s">
        <v>161</v>
      </c>
    </row>
    <row r="509" s="13" customFormat="1">
      <c r="B509" s="238"/>
      <c r="C509" s="239"/>
      <c r="D509" s="225" t="s">
        <v>176</v>
      </c>
      <c r="E509" s="240" t="s">
        <v>19</v>
      </c>
      <c r="F509" s="241" t="s">
        <v>658</v>
      </c>
      <c r="G509" s="239"/>
      <c r="H509" s="242">
        <v>0.39100000000000001</v>
      </c>
      <c r="I509" s="243"/>
      <c r="J509" s="239"/>
      <c r="K509" s="239"/>
      <c r="L509" s="244"/>
      <c r="M509" s="245"/>
      <c r="N509" s="246"/>
      <c r="O509" s="246"/>
      <c r="P509" s="246"/>
      <c r="Q509" s="246"/>
      <c r="R509" s="246"/>
      <c r="S509" s="246"/>
      <c r="T509" s="247"/>
      <c r="AT509" s="248" t="s">
        <v>176</v>
      </c>
      <c r="AU509" s="248" t="s">
        <v>83</v>
      </c>
      <c r="AV509" s="13" t="s">
        <v>83</v>
      </c>
      <c r="AW509" s="13" t="s">
        <v>34</v>
      </c>
      <c r="AX509" s="13" t="s">
        <v>73</v>
      </c>
      <c r="AY509" s="248" t="s">
        <v>161</v>
      </c>
    </row>
    <row r="510" s="13" customFormat="1">
      <c r="B510" s="238"/>
      <c r="C510" s="239"/>
      <c r="D510" s="225" t="s">
        <v>176</v>
      </c>
      <c r="E510" s="240" t="s">
        <v>19</v>
      </c>
      <c r="F510" s="241" t="s">
        <v>659</v>
      </c>
      <c r="G510" s="239"/>
      <c r="H510" s="242">
        <v>0.498</v>
      </c>
      <c r="I510" s="243"/>
      <c r="J510" s="239"/>
      <c r="K510" s="239"/>
      <c r="L510" s="244"/>
      <c r="M510" s="245"/>
      <c r="N510" s="246"/>
      <c r="O510" s="246"/>
      <c r="P510" s="246"/>
      <c r="Q510" s="246"/>
      <c r="R510" s="246"/>
      <c r="S510" s="246"/>
      <c r="T510" s="247"/>
      <c r="AT510" s="248" t="s">
        <v>176</v>
      </c>
      <c r="AU510" s="248" t="s">
        <v>83</v>
      </c>
      <c r="AV510" s="13" t="s">
        <v>83</v>
      </c>
      <c r="AW510" s="13" t="s">
        <v>34</v>
      </c>
      <c r="AX510" s="13" t="s">
        <v>73</v>
      </c>
      <c r="AY510" s="248" t="s">
        <v>161</v>
      </c>
    </row>
    <row r="511" s="13" customFormat="1">
      <c r="B511" s="238"/>
      <c r="C511" s="239"/>
      <c r="D511" s="225" t="s">
        <v>176</v>
      </c>
      <c r="E511" s="240" t="s">
        <v>19</v>
      </c>
      <c r="F511" s="241" t="s">
        <v>660</v>
      </c>
      <c r="G511" s="239"/>
      <c r="H511" s="242">
        <v>0.315</v>
      </c>
      <c r="I511" s="243"/>
      <c r="J511" s="239"/>
      <c r="K511" s="239"/>
      <c r="L511" s="244"/>
      <c r="M511" s="245"/>
      <c r="N511" s="246"/>
      <c r="O511" s="246"/>
      <c r="P511" s="246"/>
      <c r="Q511" s="246"/>
      <c r="R511" s="246"/>
      <c r="S511" s="246"/>
      <c r="T511" s="247"/>
      <c r="AT511" s="248" t="s">
        <v>176</v>
      </c>
      <c r="AU511" s="248" t="s">
        <v>83</v>
      </c>
      <c r="AV511" s="13" t="s">
        <v>83</v>
      </c>
      <c r="AW511" s="13" t="s">
        <v>34</v>
      </c>
      <c r="AX511" s="13" t="s">
        <v>73</v>
      </c>
      <c r="AY511" s="248" t="s">
        <v>161</v>
      </c>
    </row>
    <row r="512" s="13" customFormat="1">
      <c r="B512" s="238"/>
      <c r="C512" s="239"/>
      <c r="D512" s="225" t="s">
        <v>176</v>
      </c>
      <c r="E512" s="240" t="s">
        <v>19</v>
      </c>
      <c r="F512" s="241" t="s">
        <v>661</v>
      </c>
      <c r="G512" s="239"/>
      <c r="H512" s="242">
        <v>0.34000000000000002</v>
      </c>
      <c r="I512" s="243"/>
      <c r="J512" s="239"/>
      <c r="K512" s="239"/>
      <c r="L512" s="244"/>
      <c r="M512" s="245"/>
      <c r="N512" s="246"/>
      <c r="O512" s="246"/>
      <c r="P512" s="246"/>
      <c r="Q512" s="246"/>
      <c r="R512" s="246"/>
      <c r="S512" s="246"/>
      <c r="T512" s="247"/>
      <c r="AT512" s="248" t="s">
        <v>176</v>
      </c>
      <c r="AU512" s="248" t="s">
        <v>83</v>
      </c>
      <c r="AV512" s="13" t="s">
        <v>83</v>
      </c>
      <c r="AW512" s="13" t="s">
        <v>34</v>
      </c>
      <c r="AX512" s="13" t="s">
        <v>73</v>
      </c>
      <c r="AY512" s="248" t="s">
        <v>161</v>
      </c>
    </row>
    <row r="513" s="13" customFormat="1">
      <c r="B513" s="238"/>
      <c r="C513" s="239"/>
      <c r="D513" s="225" t="s">
        <v>176</v>
      </c>
      <c r="E513" s="240" t="s">
        <v>19</v>
      </c>
      <c r="F513" s="241" t="s">
        <v>662</v>
      </c>
      <c r="G513" s="239"/>
      <c r="H513" s="242">
        <v>0.26700000000000002</v>
      </c>
      <c r="I513" s="243"/>
      <c r="J513" s="239"/>
      <c r="K513" s="239"/>
      <c r="L513" s="244"/>
      <c r="M513" s="245"/>
      <c r="N513" s="246"/>
      <c r="O513" s="246"/>
      <c r="P513" s="246"/>
      <c r="Q513" s="246"/>
      <c r="R513" s="246"/>
      <c r="S513" s="246"/>
      <c r="T513" s="247"/>
      <c r="AT513" s="248" t="s">
        <v>176</v>
      </c>
      <c r="AU513" s="248" t="s">
        <v>83</v>
      </c>
      <c r="AV513" s="13" t="s">
        <v>83</v>
      </c>
      <c r="AW513" s="13" t="s">
        <v>34</v>
      </c>
      <c r="AX513" s="13" t="s">
        <v>73</v>
      </c>
      <c r="AY513" s="248" t="s">
        <v>161</v>
      </c>
    </row>
    <row r="514" s="12" customFormat="1">
      <c r="B514" s="228"/>
      <c r="C514" s="229"/>
      <c r="D514" s="225" t="s">
        <v>176</v>
      </c>
      <c r="E514" s="230" t="s">
        <v>19</v>
      </c>
      <c r="F514" s="231" t="s">
        <v>613</v>
      </c>
      <c r="G514" s="229"/>
      <c r="H514" s="230" t="s">
        <v>19</v>
      </c>
      <c r="I514" s="232"/>
      <c r="J514" s="229"/>
      <c r="K514" s="229"/>
      <c r="L514" s="233"/>
      <c r="M514" s="234"/>
      <c r="N514" s="235"/>
      <c r="O514" s="235"/>
      <c r="P514" s="235"/>
      <c r="Q514" s="235"/>
      <c r="R514" s="235"/>
      <c r="S514" s="235"/>
      <c r="T514" s="236"/>
      <c r="AT514" s="237" t="s">
        <v>176</v>
      </c>
      <c r="AU514" s="237" t="s">
        <v>83</v>
      </c>
      <c r="AV514" s="12" t="s">
        <v>81</v>
      </c>
      <c r="AW514" s="12" t="s">
        <v>34</v>
      </c>
      <c r="AX514" s="12" t="s">
        <v>73</v>
      </c>
      <c r="AY514" s="237" t="s">
        <v>161</v>
      </c>
    </row>
    <row r="515" s="13" customFormat="1">
      <c r="B515" s="238"/>
      <c r="C515" s="239"/>
      <c r="D515" s="225" t="s">
        <v>176</v>
      </c>
      <c r="E515" s="240" t="s">
        <v>19</v>
      </c>
      <c r="F515" s="241" t="s">
        <v>663</v>
      </c>
      <c r="G515" s="239"/>
      <c r="H515" s="242">
        <v>0.747</v>
      </c>
      <c r="I515" s="243"/>
      <c r="J515" s="239"/>
      <c r="K515" s="239"/>
      <c r="L515" s="244"/>
      <c r="M515" s="245"/>
      <c r="N515" s="246"/>
      <c r="O515" s="246"/>
      <c r="P515" s="246"/>
      <c r="Q515" s="246"/>
      <c r="R515" s="246"/>
      <c r="S515" s="246"/>
      <c r="T515" s="247"/>
      <c r="AT515" s="248" t="s">
        <v>176</v>
      </c>
      <c r="AU515" s="248" t="s">
        <v>83</v>
      </c>
      <c r="AV515" s="13" t="s">
        <v>83</v>
      </c>
      <c r="AW515" s="13" t="s">
        <v>34</v>
      </c>
      <c r="AX515" s="13" t="s">
        <v>73</v>
      </c>
      <c r="AY515" s="248" t="s">
        <v>161</v>
      </c>
    </row>
    <row r="516" s="13" customFormat="1">
      <c r="B516" s="238"/>
      <c r="C516" s="239"/>
      <c r="D516" s="225" t="s">
        <v>176</v>
      </c>
      <c r="E516" s="240" t="s">
        <v>19</v>
      </c>
      <c r="F516" s="241" t="s">
        <v>664</v>
      </c>
      <c r="G516" s="239"/>
      <c r="H516" s="242">
        <v>0.0089999999999999993</v>
      </c>
      <c r="I516" s="243"/>
      <c r="J516" s="239"/>
      <c r="K516" s="239"/>
      <c r="L516" s="244"/>
      <c r="M516" s="245"/>
      <c r="N516" s="246"/>
      <c r="O516" s="246"/>
      <c r="P516" s="246"/>
      <c r="Q516" s="246"/>
      <c r="R516" s="246"/>
      <c r="S516" s="246"/>
      <c r="T516" s="247"/>
      <c r="AT516" s="248" t="s">
        <v>176</v>
      </c>
      <c r="AU516" s="248" t="s">
        <v>83</v>
      </c>
      <c r="AV516" s="13" t="s">
        <v>83</v>
      </c>
      <c r="AW516" s="13" t="s">
        <v>34</v>
      </c>
      <c r="AX516" s="13" t="s">
        <v>73</v>
      </c>
      <c r="AY516" s="248" t="s">
        <v>161</v>
      </c>
    </row>
    <row r="517" s="13" customFormat="1">
      <c r="B517" s="238"/>
      <c r="C517" s="239"/>
      <c r="D517" s="225" t="s">
        <v>176</v>
      </c>
      <c r="E517" s="240" t="s">
        <v>19</v>
      </c>
      <c r="F517" s="241" t="s">
        <v>665</v>
      </c>
      <c r="G517" s="239"/>
      <c r="H517" s="242">
        <v>0.067000000000000004</v>
      </c>
      <c r="I517" s="243"/>
      <c r="J517" s="239"/>
      <c r="K517" s="239"/>
      <c r="L517" s="244"/>
      <c r="M517" s="245"/>
      <c r="N517" s="246"/>
      <c r="O517" s="246"/>
      <c r="P517" s="246"/>
      <c r="Q517" s="246"/>
      <c r="R517" s="246"/>
      <c r="S517" s="246"/>
      <c r="T517" s="247"/>
      <c r="AT517" s="248" t="s">
        <v>176</v>
      </c>
      <c r="AU517" s="248" t="s">
        <v>83</v>
      </c>
      <c r="AV517" s="13" t="s">
        <v>83</v>
      </c>
      <c r="AW517" s="13" t="s">
        <v>34</v>
      </c>
      <c r="AX517" s="13" t="s">
        <v>73</v>
      </c>
      <c r="AY517" s="248" t="s">
        <v>161</v>
      </c>
    </row>
    <row r="518" s="13" customFormat="1">
      <c r="B518" s="238"/>
      <c r="C518" s="239"/>
      <c r="D518" s="225" t="s">
        <v>176</v>
      </c>
      <c r="E518" s="240" t="s">
        <v>19</v>
      </c>
      <c r="F518" s="241" t="s">
        <v>666</v>
      </c>
      <c r="G518" s="239"/>
      <c r="H518" s="242">
        <v>0.28599999999999998</v>
      </c>
      <c r="I518" s="243"/>
      <c r="J518" s="239"/>
      <c r="K518" s="239"/>
      <c r="L518" s="244"/>
      <c r="M518" s="245"/>
      <c r="N518" s="246"/>
      <c r="O518" s="246"/>
      <c r="P518" s="246"/>
      <c r="Q518" s="246"/>
      <c r="R518" s="246"/>
      <c r="S518" s="246"/>
      <c r="T518" s="247"/>
      <c r="AT518" s="248" t="s">
        <v>176</v>
      </c>
      <c r="AU518" s="248" t="s">
        <v>83</v>
      </c>
      <c r="AV518" s="13" t="s">
        <v>83</v>
      </c>
      <c r="AW518" s="13" t="s">
        <v>34</v>
      </c>
      <c r="AX518" s="13" t="s">
        <v>73</v>
      </c>
      <c r="AY518" s="248" t="s">
        <v>161</v>
      </c>
    </row>
    <row r="519" s="13" customFormat="1">
      <c r="B519" s="238"/>
      <c r="C519" s="239"/>
      <c r="D519" s="225" t="s">
        <v>176</v>
      </c>
      <c r="E519" s="240" t="s">
        <v>19</v>
      </c>
      <c r="F519" s="241" t="s">
        <v>667</v>
      </c>
      <c r="G519" s="239"/>
      <c r="H519" s="242">
        <v>0.379</v>
      </c>
      <c r="I519" s="243"/>
      <c r="J519" s="239"/>
      <c r="K519" s="239"/>
      <c r="L519" s="244"/>
      <c r="M519" s="245"/>
      <c r="N519" s="246"/>
      <c r="O519" s="246"/>
      <c r="P519" s="246"/>
      <c r="Q519" s="246"/>
      <c r="R519" s="246"/>
      <c r="S519" s="246"/>
      <c r="T519" s="247"/>
      <c r="AT519" s="248" t="s">
        <v>176</v>
      </c>
      <c r="AU519" s="248" t="s">
        <v>83</v>
      </c>
      <c r="AV519" s="13" t="s">
        <v>83</v>
      </c>
      <c r="AW519" s="13" t="s">
        <v>34</v>
      </c>
      <c r="AX519" s="13" t="s">
        <v>73</v>
      </c>
      <c r="AY519" s="248" t="s">
        <v>161</v>
      </c>
    </row>
    <row r="520" s="13" customFormat="1">
      <c r="B520" s="238"/>
      <c r="C520" s="239"/>
      <c r="D520" s="225" t="s">
        <v>176</v>
      </c>
      <c r="E520" s="240" t="s">
        <v>19</v>
      </c>
      <c r="F520" s="241" t="s">
        <v>668</v>
      </c>
      <c r="G520" s="239"/>
      <c r="H520" s="242">
        <v>0.20300000000000001</v>
      </c>
      <c r="I520" s="243"/>
      <c r="J520" s="239"/>
      <c r="K520" s="239"/>
      <c r="L520" s="244"/>
      <c r="M520" s="245"/>
      <c r="N520" s="246"/>
      <c r="O520" s="246"/>
      <c r="P520" s="246"/>
      <c r="Q520" s="246"/>
      <c r="R520" s="246"/>
      <c r="S520" s="246"/>
      <c r="T520" s="247"/>
      <c r="AT520" s="248" t="s">
        <v>176</v>
      </c>
      <c r="AU520" s="248" t="s">
        <v>83</v>
      </c>
      <c r="AV520" s="13" t="s">
        <v>83</v>
      </c>
      <c r="AW520" s="13" t="s">
        <v>34</v>
      </c>
      <c r="AX520" s="13" t="s">
        <v>73</v>
      </c>
      <c r="AY520" s="248" t="s">
        <v>161</v>
      </c>
    </row>
    <row r="521" s="14" customFormat="1">
      <c r="B521" s="249"/>
      <c r="C521" s="250"/>
      <c r="D521" s="225" t="s">
        <v>176</v>
      </c>
      <c r="E521" s="251" t="s">
        <v>19</v>
      </c>
      <c r="F521" s="252" t="s">
        <v>201</v>
      </c>
      <c r="G521" s="250"/>
      <c r="H521" s="253">
        <v>6.1959999999999997</v>
      </c>
      <c r="I521" s="254"/>
      <c r="J521" s="250"/>
      <c r="K521" s="250"/>
      <c r="L521" s="255"/>
      <c r="M521" s="256"/>
      <c r="N521" s="257"/>
      <c r="O521" s="257"/>
      <c r="P521" s="257"/>
      <c r="Q521" s="257"/>
      <c r="R521" s="257"/>
      <c r="S521" s="257"/>
      <c r="T521" s="258"/>
      <c r="AT521" s="259" t="s">
        <v>176</v>
      </c>
      <c r="AU521" s="259" t="s">
        <v>83</v>
      </c>
      <c r="AV521" s="14" t="s">
        <v>167</v>
      </c>
      <c r="AW521" s="14" t="s">
        <v>34</v>
      </c>
      <c r="AX521" s="14" t="s">
        <v>81</v>
      </c>
      <c r="AY521" s="259" t="s">
        <v>161</v>
      </c>
    </row>
    <row r="522" s="1" customFormat="1" ht="16.5" customHeight="1">
      <c r="B522" s="39"/>
      <c r="C522" s="212" t="s">
        <v>669</v>
      </c>
      <c r="D522" s="212" t="s">
        <v>163</v>
      </c>
      <c r="E522" s="213" t="s">
        <v>670</v>
      </c>
      <c r="F522" s="214" t="s">
        <v>671</v>
      </c>
      <c r="G522" s="215" t="s">
        <v>210</v>
      </c>
      <c r="H522" s="216">
        <v>64.921000000000006</v>
      </c>
      <c r="I522" s="217"/>
      <c r="J522" s="218">
        <f>ROUND(I522*H522,2)</f>
        <v>0</v>
      </c>
      <c r="K522" s="214" t="s">
        <v>173</v>
      </c>
      <c r="L522" s="44"/>
      <c r="M522" s="219" t="s">
        <v>19</v>
      </c>
      <c r="N522" s="220" t="s">
        <v>44</v>
      </c>
      <c r="O522" s="84"/>
      <c r="P522" s="221">
        <f>O522*H522</f>
        <v>0</v>
      </c>
      <c r="Q522" s="221">
        <v>0.0066299999999999996</v>
      </c>
      <c r="R522" s="221">
        <f>Q522*H522</f>
        <v>0.43042623000000002</v>
      </c>
      <c r="S522" s="221">
        <v>0</v>
      </c>
      <c r="T522" s="222">
        <f>S522*H522</f>
        <v>0</v>
      </c>
      <c r="AR522" s="223" t="s">
        <v>167</v>
      </c>
      <c r="AT522" s="223" t="s">
        <v>163</v>
      </c>
      <c r="AU522" s="223" t="s">
        <v>83</v>
      </c>
      <c r="AY522" s="18" t="s">
        <v>161</v>
      </c>
      <c r="BE522" s="224">
        <f>IF(N522="základní",J522,0)</f>
        <v>0</v>
      </c>
      <c r="BF522" s="224">
        <f>IF(N522="snížená",J522,0)</f>
        <v>0</v>
      </c>
      <c r="BG522" s="224">
        <f>IF(N522="zákl. přenesená",J522,0)</f>
        <v>0</v>
      </c>
      <c r="BH522" s="224">
        <f>IF(N522="sníž. přenesená",J522,0)</f>
        <v>0</v>
      </c>
      <c r="BI522" s="224">
        <f>IF(N522="nulová",J522,0)</f>
        <v>0</v>
      </c>
      <c r="BJ522" s="18" t="s">
        <v>81</v>
      </c>
      <c r="BK522" s="224">
        <f>ROUND(I522*H522,2)</f>
        <v>0</v>
      </c>
      <c r="BL522" s="18" t="s">
        <v>167</v>
      </c>
      <c r="BM522" s="223" t="s">
        <v>672</v>
      </c>
    </row>
    <row r="523" s="1" customFormat="1">
      <c r="B523" s="39"/>
      <c r="C523" s="40"/>
      <c r="D523" s="225" t="s">
        <v>169</v>
      </c>
      <c r="E523" s="40"/>
      <c r="F523" s="226" t="s">
        <v>673</v>
      </c>
      <c r="G523" s="40"/>
      <c r="H523" s="40"/>
      <c r="I523" s="136"/>
      <c r="J523" s="40"/>
      <c r="K523" s="40"/>
      <c r="L523" s="44"/>
      <c r="M523" s="227"/>
      <c r="N523" s="84"/>
      <c r="O523" s="84"/>
      <c r="P523" s="84"/>
      <c r="Q523" s="84"/>
      <c r="R523" s="84"/>
      <c r="S523" s="84"/>
      <c r="T523" s="85"/>
      <c r="AT523" s="18" t="s">
        <v>169</v>
      </c>
      <c r="AU523" s="18" t="s">
        <v>83</v>
      </c>
    </row>
    <row r="524" s="12" customFormat="1">
      <c r="B524" s="228"/>
      <c r="C524" s="229"/>
      <c r="D524" s="225" t="s">
        <v>176</v>
      </c>
      <c r="E524" s="230" t="s">
        <v>19</v>
      </c>
      <c r="F524" s="231" t="s">
        <v>177</v>
      </c>
      <c r="G524" s="229"/>
      <c r="H524" s="230" t="s">
        <v>19</v>
      </c>
      <c r="I524" s="232"/>
      <c r="J524" s="229"/>
      <c r="K524" s="229"/>
      <c r="L524" s="233"/>
      <c r="M524" s="234"/>
      <c r="N524" s="235"/>
      <c r="O524" s="235"/>
      <c r="P524" s="235"/>
      <c r="Q524" s="235"/>
      <c r="R524" s="235"/>
      <c r="S524" s="235"/>
      <c r="T524" s="236"/>
      <c r="AT524" s="237" t="s">
        <v>176</v>
      </c>
      <c r="AU524" s="237" t="s">
        <v>83</v>
      </c>
      <c r="AV524" s="12" t="s">
        <v>81</v>
      </c>
      <c r="AW524" s="12" t="s">
        <v>34</v>
      </c>
      <c r="AX524" s="12" t="s">
        <v>73</v>
      </c>
      <c r="AY524" s="237" t="s">
        <v>161</v>
      </c>
    </row>
    <row r="525" s="12" customFormat="1">
      <c r="B525" s="228"/>
      <c r="C525" s="229"/>
      <c r="D525" s="225" t="s">
        <v>176</v>
      </c>
      <c r="E525" s="230" t="s">
        <v>19</v>
      </c>
      <c r="F525" s="231" t="s">
        <v>611</v>
      </c>
      <c r="G525" s="229"/>
      <c r="H525" s="230" t="s">
        <v>19</v>
      </c>
      <c r="I525" s="232"/>
      <c r="J525" s="229"/>
      <c r="K525" s="229"/>
      <c r="L525" s="233"/>
      <c r="M525" s="234"/>
      <c r="N525" s="235"/>
      <c r="O525" s="235"/>
      <c r="P525" s="235"/>
      <c r="Q525" s="235"/>
      <c r="R525" s="235"/>
      <c r="S525" s="235"/>
      <c r="T525" s="236"/>
      <c r="AT525" s="237" t="s">
        <v>176</v>
      </c>
      <c r="AU525" s="237" t="s">
        <v>83</v>
      </c>
      <c r="AV525" s="12" t="s">
        <v>81</v>
      </c>
      <c r="AW525" s="12" t="s">
        <v>34</v>
      </c>
      <c r="AX525" s="12" t="s">
        <v>73</v>
      </c>
      <c r="AY525" s="237" t="s">
        <v>161</v>
      </c>
    </row>
    <row r="526" s="13" customFormat="1">
      <c r="B526" s="238"/>
      <c r="C526" s="239"/>
      <c r="D526" s="225" t="s">
        <v>176</v>
      </c>
      <c r="E526" s="240" t="s">
        <v>19</v>
      </c>
      <c r="F526" s="241" t="s">
        <v>674</v>
      </c>
      <c r="G526" s="239"/>
      <c r="H526" s="242">
        <v>1.9830000000000001</v>
      </c>
      <c r="I526" s="243"/>
      <c r="J526" s="239"/>
      <c r="K526" s="239"/>
      <c r="L526" s="244"/>
      <c r="M526" s="245"/>
      <c r="N526" s="246"/>
      <c r="O526" s="246"/>
      <c r="P526" s="246"/>
      <c r="Q526" s="246"/>
      <c r="R526" s="246"/>
      <c r="S526" s="246"/>
      <c r="T526" s="247"/>
      <c r="AT526" s="248" t="s">
        <v>176</v>
      </c>
      <c r="AU526" s="248" t="s">
        <v>83</v>
      </c>
      <c r="AV526" s="13" t="s">
        <v>83</v>
      </c>
      <c r="AW526" s="13" t="s">
        <v>34</v>
      </c>
      <c r="AX526" s="13" t="s">
        <v>73</v>
      </c>
      <c r="AY526" s="248" t="s">
        <v>161</v>
      </c>
    </row>
    <row r="527" s="13" customFormat="1">
      <c r="B527" s="238"/>
      <c r="C527" s="239"/>
      <c r="D527" s="225" t="s">
        <v>176</v>
      </c>
      <c r="E527" s="240" t="s">
        <v>19</v>
      </c>
      <c r="F527" s="241" t="s">
        <v>675</v>
      </c>
      <c r="G527" s="239"/>
      <c r="H527" s="242">
        <v>4.0800000000000001</v>
      </c>
      <c r="I527" s="243"/>
      <c r="J527" s="239"/>
      <c r="K527" s="239"/>
      <c r="L527" s="244"/>
      <c r="M527" s="245"/>
      <c r="N527" s="246"/>
      <c r="O527" s="246"/>
      <c r="P527" s="246"/>
      <c r="Q527" s="246"/>
      <c r="R527" s="246"/>
      <c r="S527" s="246"/>
      <c r="T527" s="247"/>
      <c r="AT527" s="248" t="s">
        <v>176</v>
      </c>
      <c r="AU527" s="248" t="s">
        <v>83</v>
      </c>
      <c r="AV527" s="13" t="s">
        <v>83</v>
      </c>
      <c r="AW527" s="13" t="s">
        <v>34</v>
      </c>
      <c r="AX527" s="13" t="s">
        <v>73</v>
      </c>
      <c r="AY527" s="248" t="s">
        <v>161</v>
      </c>
    </row>
    <row r="528" s="13" customFormat="1">
      <c r="B528" s="238"/>
      <c r="C528" s="239"/>
      <c r="D528" s="225" t="s">
        <v>176</v>
      </c>
      <c r="E528" s="240" t="s">
        <v>19</v>
      </c>
      <c r="F528" s="241" t="s">
        <v>676</v>
      </c>
      <c r="G528" s="239"/>
      <c r="H528" s="242">
        <v>2.5009999999999999</v>
      </c>
      <c r="I528" s="243"/>
      <c r="J528" s="239"/>
      <c r="K528" s="239"/>
      <c r="L528" s="244"/>
      <c r="M528" s="245"/>
      <c r="N528" s="246"/>
      <c r="O528" s="246"/>
      <c r="P528" s="246"/>
      <c r="Q528" s="246"/>
      <c r="R528" s="246"/>
      <c r="S528" s="246"/>
      <c r="T528" s="247"/>
      <c r="AT528" s="248" t="s">
        <v>176</v>
      </c>
      <c r="AU528" s="248" t="s">
        <v>83</v>
      </c>
      <c r="AV528" s="13" t="s">
        <v>83</v>
      </c>
      <c r="AW528" s="13" t="s">
        <v>34</v>
      </c>
      <c r="AX528" s="13" t="s">
        <v>73</v>
      </c>
      <c r="AY528" s="248" t="s">
        <v>161</v>
      </c>
    </row>
    <row r="529" s="13" customFormat="1">
      <c r="B529" s="238"/>
      <c r="C529" s="239"/>
      <c r="D529" s="225" t="s">
        <v>176</v>
      </c>
      <c r="E529" s="240" t="s">
        <v>19</v>
      </c>
      <c r="F529" s="241" t="s">
        <v>677</v>
      </c>
      <c r="G529" s="239"/>
      <c r="H529" s="242">
        <v>0.106</v>
      </c>
      <c r="I529" s="243"/>
      <c r="J529" s="239"/>
      <c r="K529" s="239"/>
      <c r="L529" s="244"/>
      <c r="M529" s="245"/>
      <c r="N529" s="246"/>
      <c r="O529" s="246"/>
      <c r="P529" s="246"/>
      <c r="Q529" s="246"/>
      <c r="R529" s="246"/>
      <c r="S529" s="246"/>
      <c r="T529" s="247"/>
      <c r="AT529" s="248" t="s">
        <v>176</v>
      </c>
      <c r="AU529" s="248" t="s">
        <v>83</v>
      </c>
      <c r="AV529" s="13" t="s">
        <v>83</v>
      </c>
      <c r="AW529" s="13" t="s">
        <v>34</v>
      </c>
      <c r="AX529" s="13" t="s">
        <v>73</v>
      </c>
      <c r="AY529" s="248" t="s">
        <v>161</v>
      </c>
    </row>
    <row r="530" s="13" customFormat="1">
      <c r="B530" s="238"/>
      <c r="C530" s="239"/>
      <c r="D530" s="225" t="s">
        <v>176</v>
      </c>
      <c r="E530" s="240" t="s">
        <v>19</v>
      </c>
      <c r="F530" s="241" t="s">
        <v>678</v>
      </c>
      <c r="G530" s="239"/>
      <c r="H530" s="242">
        <v>1.425</v>
      </c>
      <c r="I530" s="243"/>
      <c r="J530" s="239"/>
      <c r="K530" s="239"/>
      <c r="L530" s="244"/>
      <c r="M530" s="245"/>
      <c r="N530" s="246"/>
      <c r="O530" s="246"/>
      <c r="P530" s="246"/>
      <c r="Q530" s="246"/>
      <c r="R530" s="246"/>
      <c r="S530" s="246"/>
      <c r="T530" s="247"/>
      <c r="AT530" s="248" t="s">
        <v>176</v>
      </c>
      <c r="AU530" s="248" t="s">
        <v>83</v>
      </c>
      <c r="AV530" s="13" t="s">
        <v>83</v>
      </c>
      <c r="AW530" s="13" t="s">
        <v>34</v>
      </c>
      <c r="AX530" s="13" t="s">
        <v>73</v>
      </c>
      <c r="AY530" s="248" t="s">
        <v>161</v>
      </c>
    </row>
    <row r="531" s="13" customFormat="1">
      <c r="B531" s="238"/>
      <c r="C531" s="239"/>
      <c r="D531" s="225" t="s">
        <v>176</v>
      </c>
      <c r="E531" s="240" t="s">
        <v>19</v>
      </c>
      <c r="F531" s="241" t="s">
        <v>679</v>
      </c>
      <c r="G531" s="239"/>
      <c r="H531" s="242">
        <v>0.72499999999999998</v>
      </c>
      <c r="I531" s="243"/>
      <c r="J531" s="239"/>
      <c r="K531" s="239"/>
      <c r="L531" s="244"/>
      <c r="M531" s="245"/>
      <c r="N531" s="246"/>
      <c r="O531" s="246"/>
      <c r="P531" s="246"/>
      <c r="Q531" s="246"/>
      <c r="R531" s="246"/>
      <c r="S531" s="246"/>
      <c r="T531" s="247"/>
      <c r="AT531" s="248" t="s">
        <v>176</v>
      </c>
      <c r="AU531" s="248" t="s">
        <v>83</v>
      </c>
      <c r="AV531" s="13" t="s">
        <v>83</v>
      </c>
      <c r="AW531" s="13" t="s">
        <v>34</v>
      </c>
      <c r="AX531" s="13" t="s">
        <v>73</v>
      </c>
      <c r="AY531" s="248" t="s">
        <v>161</v>
      </c>
    </row>
    <row r="532" s="13" customFormat="1">
      <c r="B532" s="238"/>
      <c r="C532" s="239"/>
      <c r="D532" s="225" t="s">
        <v>176</v>
      </c>
      <c r="E532" s="240" t="s">
        <v>19</v>
      </c>
      <c r="F532" s="241" t="s">
        <v>680</v>
      </c>
      <c r="G532" s="239"/>
      <c r="H532" s="242">
        <v>0.63</v>
      </c>
      <c r="I532" s="243"/>
      <c r="J532" s="239"/>
      <c r="K532" s="239"/>
      <c r="L532" s="244"/>
      <c r="M532" s="245"/>
      <c r="N532" s="246"/>
      <c r="O532" s="246"/>
      <c r="P532" s="246"/>
      <c r="Q532" s="246"/>
      <c r="R532" s="246"/>
      <c r="S532" s="246"/>
      <c r="T532" s="247"/>
      <c r="AT532" s="248" t="s">
        <v>176</v>
      </c>
      <c r="AU532" s="248" t="s">
        <v>83</v>
      </c>
      <c r="AV532" s="13" t="s">
        <v>83</v>
      </c>
      <c r="AW532" s="13" t="s">
        <v>34</v>
      </c>
      <c r="AX532" s="13" t="s">
        <v>73</v>
      </c>
      <c r="AY532" s="248" t="s">
        <v>161</v>
      </c>
    </row>
    <row r="533" s="13" customFormat="1">
      <c r="B533" s="238"/>
      <c r="C533" s="239"/>
      <c r="D533" s="225" t="s">
        <v>176</v>
      </c>
      <c r="E533" s="240" t="s">
        <v>19</v>
      </c>
      <c r="F533" s="241" t="s">
        <v>681</v>
      </c>
      <c r="G533" s="239"/>
      <c r="H533" s="242">
        <v>8.4990000000000006</v>
      </c>
      <c r="I533" s="243"/>
      <c r="J533" s="239"/>
      <c r="K533" s="239"/>
      <c r="L533" s="244"/>
      <c r="M533" s="245"/>
      <c r="N533" s="246"/>
      <c r="O533" s="246"/>
      <c r="P533" s="246"/>
      <c r="Q533" s="246"/>
      <c r="R533" s="246"/>
      <c r="S533" s="246"/>
      <c r="T533" s="247"/>
      <c r="AT533" s="248" t="s">
        <v>176</v>
      </c>
      <c r="AU533" s="248" t="s">
        <v>83</v>
      </c>
      <c r="AV533" s="13" t="s">
        <v>83</v>
      </c>
      <c r="AW533" s="13" t="s">
        <v>34</v>
      </c>
      <c r="AX533" s="13" t="s">
        <v>73</v>
      </c>
      <c r="AY533" s="248" t="s">
        <v>161</v>
      </c>
    </row>
    <row r="534" s="13" customFormat="1">
      <c r="B534" s="238"/>
      <c r="C534" s="239"/>
      <c r="D534" s="225" t="s">
        <v>176</v>
      </c>
      <c r="E534" s="240" t="s">
        <v>19</v>
      </c>
      <c r="F534" s="241" t="s">
        <v>682</v>
      </c>
      <c r="G534" s="239"/>
      <c r="H534" s="242">
        <v>3.1280000000000001</v>
      </c>
      <c r="I534" s="243"/>
      <c r="J534" s="239"/>
      <c r="K534" s="239"/>
      <c r="L534" s="244"/>
      <c r="M534" s="245"/>
      <c r="N534" s="246"/>
      <c r="O534" s="246"/>
      <c r="P534" s="246"/>
      <c r="Q534" s="246"/>
      <c r="R534" s="246"/>
      <c r="S534" s="246"/>
      <c r="T534" s="247"/>
      <c r="AT534" s="248" t="s">
        <v>176</v>
      </c>
      <c r="AU534" s="248" t="s">
        <v>83</v>
      </c>
      <c r="AV534" s="13" t="s">
        <v>83</v>
      </c>
      <c r="AW534" s="13" t="s">
        <v>34</v>
      </c>
      <c r="AX534" s="13" t="s">
        <v>73</v>
      </c>
      <c r="AY534" s="248" t="s">
        <v>161</v>
      </c>
    </row>
    <row r="535" s="13" customFormat="1">
      <c r="B535" s="238"/>
      <c r="C535" s="239"/>
      <c r="D535" s="225" t="s">
        <v>176</v>
      </c>
      <c r="E535" s="240" t="s">
        <v>19</v>
      </c>
      <c r="F535" s="241" t="s">
        <v>683</v>
      </c>
      <c r="G535" s="239"/>
      <c r="H535" s="242">
        <v>3.4950000000000001</v>
      </c>
      <c r="I535" s="243"/>
      <c r="J535" s="239"/>
      <c r="K535" s="239"/>
      <c r="L535" s="244"/>
      <c r="M535" s="245"/>
      <c r="N535" s="246"/>
      <c r="O535" s="246"/>
      <c r="P535" s="246"/>
      <c r="Q535" s="246"/>
      <c r="R535" s="246"/>
      <c r="S535" s="246"/>
      <c r="T535" s="247"/>
      <c r="AT535" s="248" t="s">
        <v>176</v>
      </c>
      <c r="AU535" s="248" t="s">
        <v>83</v>
      </c>
      <c r="AV535" s="13" t="s">
        <v>83</v>
      </c>
      <c r="AW535" s="13" t="s">
        <v>34</v>
      </c>
      <c r="AX535" s="13" t="s">
        <v>73</v>
      </c>
      <c r="AY535" s="248" t="s">
        <v>161</v>
      </c>
    </row>
    <row r="536" s="13" customFormat="1">
      <c r="B536" s="238"/>
      <c r="C536" s="239"/>
      <c r="D536" s="225" t="s">
        <v>176</v>
      </c>
      <c r="E536" s="240" t="s">
        <v>19</v>
      </c>
      <c r="F536" s="241" t="s">
        <v>684</v>
      </c>
      <c r="G536" s="239"/>
      <c r="H536" s="242">
        <v>2.5219999999999998</v>
      </c>
      <c r="I536" s="243"/>
      <c r="J536" s="239"/>
      <c r="K536" s="239"/>
      <c r="L536" s="244"/>
      <c r="M536" s="245"/>
      <c r="N536" s="246"/>
      <c r="O536" s="246"/>
      <c r="P536" s="246"/>
      <c r="Q536" s="246"/>
      <c r="R536" s="246"/>
      <c r="S536" s="246"/>
      <c r="T536" s="247"/>
      <c r="AT536" s="248" t="s">
        <v>176</v>
      </c>
      <c r="AU536" s="248" t="s">
        <v>83</v>
      </c>
      <c r="AV536" s="13" t="s">
        <v>83</v>
      </c>
      <c r="AW536" s="13" t="s">
        <v>34</v>
      </c>
      <c r="AX536" s="13" t="s">
        <v>73</v>
      </c>
      <c r="AY536" s="248" t="s">
        <v>161</v>
      </c>
    </row>
    <row r="537" s="13" customFormat="1">
      <c r="B537" s="238"/>
      <c r="C537" s="239"/>
      <c r="D537" s="225" t="s">
        <v>176</v>
      </c>
      <c r="E537" s="240" t="s">
        <v>19</v>
      </c>
      <c r="F537" s="241" t="s">
        <v>685</v>
      </c>
      <c r="G537" s="239"/>
      <c r="H537" s="242">
        <v>3.6749999999999998</v>
      </c>
      <c r="I537" s="243"/>
      <c r="J537" s="239"/>
      <c r="K537" s="239"/>
      <c r="L537" s="244"/>
      <c r="M537" s="245"/>
      <c r="N537" s="246"/>
      <c r="O537" s="246"/>
      <c r="P537" s="246"/>
      <c r="Q537" s="246"/>
      <c r="R537" s="246"/>
      <c r="S537" s="246"/>
      <c r="T537" s="247"/>
      <c r="AT537" s="248" t="s">
        <v>176</v>
      </c>
      <c r="AU537" s="248" t="s">
        <v>83</v>
      </c>
      <c r="AV537" s="13" t="s">
        <v>83</v>
      </c>
      <c r="AW537" s="13" t="s">
        <v>34</v>
      </c>
      <c r="AX537" s="13" t="s">
        <v>73</v>
      </c>
      <c r="AY537" s="248" t="s">
        <v>161</v>
      </c>
    </row>
    <row r="538" s="13" customFormat="1">
      <c r="B538" s="238"/>
      <c r="C538" s="239"/>
      <c r="D538" s="225" t="s">
        <v>176</v>
      </c>
      <c r="E538" s="240" t="s">
        <v>19</v>
      </c>
      <c r="F538" s="241" t="s">
        <v>686</v>
      </c>
      <c r="G538" s="239"/>
      <c r="H538" s="242">
        <v>1.875</v>
      </c>
      <c r="I538" s="243"/>
      <c r="J538" s="239"/>
      <c r="K538" s="239"/>
      <c r="L538" s="244"/>
      <c r="M538" s="245"/>
      <c r="N538" s="246"/>
      <c r="O538" s="246"/>
      <c r="P538" s="246"/>
      <c r="Q538" s="246"/>
      <c r="R538" s="246"/>
      <c r="S538" s="246"/>
      <c r="T538" s="247"/>
      <c r="AT538" s="248" t="s">
        <v>176</v>
      </c>
      <c r="AU538" s="248" t="s">
        <v>83</v>
      </c>
      <c r="AV538" s="13" t="s">
        <v>83</v>
      </c>
      <c r="AW538" s="13" t="s">
        <v>34</v>
      </c>
      <c r="AX538" s="13" t="s">
        <v>73</v>
      </c>
      <c r="AY538" s="248" t="s">
        <v>161</v>
      </c>
    </row>
    <row r="539" s="13" customFormat="1">
      <c r="B539" s="238"/>
      <c r="C539" s="239"/>
      <c r="D539" s="225" t="s">
        <v>176</v>
      </c>
      <c r="E539" s="240" t="s">
        <v>19</v>
      </c>
      <c r="F539" s="241" t="s">
        <v>687</v>
      </c>
      <c r="G539" s="239"/>
      <c r="H539" s="242">
        <v>8</v>
      </c>
      <c r="I539" s="243"/>
      <c r="J539" s="239"/>
      <c r="K539" s="239"/>
      <c r="L539" s="244"/>
      <c r="M539" s="245"/>
      <c r="N539" s="246"/>
      <c r="O539" s="246"/>
      <c r="P539" s="246"/>
      <c r="Q539" s="246"/>
      <c r="R539" s="246"/>
      <c r="S539" s="246"/>
      <c r="T539" s="247"/>
      <c r="AT539" s="248" t="s">
        <v>176</v>
      </c>
      <c r="AU539" s="248" t="s">
        <v>83</v>
      </c>
      <c r="AV539" s="13" t="s">
        <v>83</v>
      </c>
      <c r="AW539" s="13" t="s">
        <v>34</v>
      </c>
      <c r="AX539" s="13" t="s">
        <v>73</v>
      </c>
      <c r="AY539" s="248" t="s">
        <v>161</v>
      </c>
    </row>
    <row r="540" s="12" customFormat="1">
      <c r="B540" s="228"/>
      <c r="C540" s="229"/>
      <c r="D540" s="225" t="s">
        <v>176</v>
      </c>
      <c r="E540" s="230" t="s">
        <v>19</v>
      </c>
      <c r="F540" s="231" t="s">
        <v>613</v>
      </c>
      <c r="G540" s="229"/>
      <c r="H540" s="230" t="s">
        <v>19</v>
      </c>
      <c r="I540" s="232"/>
      <c r="J540" s="229"/>
      <c r="K540" s="229"/>
      <c r="L540" s="233"/>
      <c r="M540" s="234"/>
      <c r="N540" s="235"/>
      <c r="O540" s="235"/>
      <c r="P540" s="235"/>
      <c r="Q540" s="235"/>
      <c r="R540" s="235"/>
      <c r="S540" s="235"/>
      <c r="T540" s="236"/>
      <c r="AT540" s="237" t="s">
        <v>176</v>
      </c>
      <c r="AU540" s="237" t="s">
        <v>83</v>
      </c>
      <c r="AV540" s="12" t="s">
        <v>81</v>
      </c>
      <c r="AW540" s="12" t="s">
        <v>34</v>
      </c>
      <c r="AX540" s="12" t="s">
        <v>73</v>
      </c>
      <c r="AY540" s="237" t="s">
        <v>161</v>
      </c>
    </row>
    <row r="541" s="13" customFormat="1">
      <c r="B541" s="238"/>
      <c r="C541" s="239"/>
      <c r="D541" s="225" t="s">
        <v>176</v>
      </c>
      <c r="E541" s="240" t="s">
        <v>19</v>
      </c>
      <c r="F541" s="241" t="s">
        <v>688</v>
      </c>
      <c r="G541" s="239"/>
      <c r="H541" s="242">
        <v>5.976</v>
      </c>
      <c r="I541" s="243"/>
      <c r="J541" s="239"/>
      <c r="K541" s="239"/>
      <c r="L541" s="244"/>
      <c r="M541" s="245"/>
      <c r="N541" s="246"/>
      <c r="O541" s="246"/>
      <c r="P541" s="246"/>
      <c r="Q541" s="246"/>
      <c r="R541" s="246"/>
      <c r="S541" s="246"/>
      <c r="T541" s="247"/>
      <c r="AT541" s="248" t="s">
        <v>176</v>
      </c>
      <c r="AU541" s="248" t="s">
        <v>83</v>
      </c>
      <c r="AV541" s="13" t="s">
        <v>83</v>
      </c>
      <c r="AW541" s="13" t="s">
        <v>34</v>
      </c>
      <c r="AX541" s="13" t="s">
        <v>73</v>
      </c>
      <c r="AY541" s="248" t="s">
        <v>161</v>
      </c>
    </row>
    <row r="542" s="13" customFormat="1">
      <c r="B542" s="238"/>
      <c r="C542" s="239"/>
      <c r="D542" s="225" t="s">
        <v>176</v>
      </c>
      <c r="E542" s="240" t="s">
        <v>19</v>
      </c>
      <c r="F542" s="241" t="s">
        <v>689</v>
      </c>
      <c r="G542" s="239"/>
      <c r="H542" s="242">
        <v>0.068000000000000005</v>
      </c>
      <c r="I542" s="243"/>
      <c r="J542" s="239"/>
      <c r="K542" s="239"/>
      <c r="L542" s="244"/>
      <c r="M542" s="245"/>
      <c r="N542" s="246"/>
      <c r="O542" s="246"/>
      <c r="P542" s="246"/>
      <c r="Q542" s="246"/>
      <c r="R542" s="246"/>
      <c r="S542" s="246"/>
      <c r="T542" s="247"/>
      <c r="AT542" s="248" t="s">
        <v>176</v>
      </c>
      <c r="AU542" s="248" t="s">
        <v>83</v>
      </c>
      <c r="AV542" s="13" t="s">
        <v>83</v>
      </c>
      <c r="AW542" s="13" t="s">
        <v>34</v>
      </c>
      <c r="AX542" s="13" t="s">
        <v>73</v>
      </c>
      <c r="AY542" s="248" t="s">
        <v>161</v>
      </c>
    </row>
    <row r="543" s="13" customFormat="1">
      <c r="B543" s="238"/>
      <c r="C543" s="239"/>
      <c r="D543" s="225" t="s">
        <v>176</v>
      </c>
      <c r="E543" s="240" t="s">
        <v>19</v>
      </c>
      <c r="F543" s="241" t="s">
        <v>690</v>
      </c>
      <c r="G543" s="239"/>
      <c r="H543" s="242">
        <v>0.71999999999999997</v>
      </c>
      <c r="I543" s="243"/>
      <c r="J543" s="239"/>
      <c r="K543" s="239"/>
      <c r="L543" s="244"/>
      <c r="M543" s="245"/>
      <c r="N543" s="246"/>
      <c r="O543" s="246"/>
      <c r="P543" s="246"/>
      <c r="Q543" s="246"/>
      <c r="R543" s="246"/>
      <c r="S543" s="246"/>
      <c r="T543" s="247"/>
      <c r="AT543" s="248" t="s">
        <v>176</v>
      </c>
      <c r="AU543" s="248" t="s">
        <v>83</v>
      </c>
      <c r="AV543" s="13" t="s">
        <v>83</v>
      </c>
      <c r="AW543" s="13" t="s">
        <v>34</v>
      </c>
      <c r="AX543" s="13" t="s">
        <v>73</v>
      </c>
      <c r="AY543" s="248" t="s">
        <v>161</v>
      </c>
    </row>
    <row r="544" s="13" customFormat="1">
      <c r="B544" s="238"/>
      <c r="C544" s="239"/>
      <c r="D544" s="225" t="s">
        <v>176</v>
      </c>
      <c r="E544" s="240" t="s">
        <v>19</v>
      </c>
      <c r="F544" s="241" t="s">
        <v>691</v>
      </c>
      <c r="G544" s="239"/>
      <c r="H544" s="242">
        <v>2.2869999999999999</v>
      </c>
      <c r="I544" s="243"/>
      <c r="J544" s="239"/>
      <c r="K544" s="239"/>
      <c r="L544" s="244"/>
      <c r="M544" s="245"/>
      <c r="N544" s="246"/>
      <c r="O544" s="246"/>
      <c r="P544" s="246"/>
      <c r="Q544" s="246"/>
      <c r="R544" s="246"/>
      <c r="S544" s="246"/>
      <c r="T544" s="247"/>
      <c r="AT544" s="248" t="s">
        <v>176</v>
      </c>
      <c r="AU544" s="248" t="s">
        <v>83</v>
      </c>
      <c r="AV544" s="13" t="s">
        <v>83</v>
      </c>
      <c r="AW544" s="13" t="s">
        <v>34</v>
      </c>
      <c r="AX544" s="13" t="s">
        <v>73</v>
      </c>
      <c r="AY544" s="248" t="s">
        <v>161</v>
      </c>
    </row>
    <row r="545" s="13" customFormat="1">
      <c r="B545" s="238"/>
      <c r="C545" s="239"/>
      <c r="D545" s="225" t="s">
        <v>176</v>
      </c>
      <c r="E545" s="240" t="s">
        <v>19</v>
      </c>
      <c r="F545" s="241" t="s">
        <v>692</v>
      </c>
      <c r="G545" s="239"/>
      <c r="H545" s="242">
        <v>3.0299999999999998</v>
      </c>
      <c r="I545" s="243"/>
      <c r="J545" s="239"/>
      <c r="K545" s="239"/>
      <c r="L545" s="244"/>
      <c r="M545" s="245"/>
      <c r="N545" s="246"/>
      <c r="O545" s="246"/>
      <c r="P545" s="246"/>
      <c r="Q545" s="246"/>
      <c r="R545" s="246"/>
      <c r="S545" s="246"/>
      <c r="T545" s="247"/>
      <c r="AT545" s="248" t="s">
        <v>176</v>
      </c>
      <c r="AU545" s="248" t="s">
        <v>83</v>
      </c>
      <c r="AV545" s="13" t="s">
        <v>83</v>
      </c>
      <c r="AW545" s="13" t="s">
        <v>34</v>
      </c>
      <c r="AX545" s="13" t="s">
        <v>73</v>
      </c>
      <c r="AY545" s="248" t="s">
        <v>161</v>
      </c>
    </row>
    <row r="546" s="13" customFormat="1">
      <c r="B546" s="238"/>
      <c r="C546" s="239"/>
      <c r="D546" s="225" t="s">
        <v>176</v>
      </c>
      <c r="E546" s="240" t="s">
        <v>19</v>
      </c>
      <c r="F546" s="241" t="s">
        <v>693</v>
      </c>
      <c r="G546" s="239"/>
      <c r="H546" s="242">
        <v>2.1960000000000002</v>
      </c>
      <c r="I546" s="243"/>
      <c r="J546" s="239"/>
      <c r="K546" s="239"/>
      <c r="L546" s="244"/>
      <c r="M546" s="245"/>
      <c r="N546" s="246"/>
      <c r="O546" s="246"/>
      <c r="P546" s="246"/>
      <c r="Q546" s="246"/>
      <c r="R546" s="246"/>
      <c r="S546" s="246"/>
      <c r="T546" s="247"/>
      <c r="AT546" s="248" t="s">
        <v>176</v>
      </c>
      <c r="AU546" s="248" t="s">
        <v>83</v>
      </c>
      <c r="AV546" s="13" t="s">
        <v>83</v>
      </c>
      <c r="AW546" s="13" t="s">
        <v>34</v>
      </c>
      <c r="AX546" s="13" t="s">
        <v>73</v>
      </c>
      <c r="AY546" s="248" t="s">
        <v>161</v>
      </c>
    </row>
    <row r="547" s="13" customFormat="1">
      <c r="B547" s="238"/>
      <c r="C547" s="239"/>
      <c r="D547" s="225" t="s">
        <v>176</v>
      </c>
      <c r="E547" s="240" t="s">
        <v>19</v>
      </c>
      <c r="F547" s="241" t="s">
        <v>687</v>
      </c>
      <c r="G547" s="239"/>
      <c r="H547" s="242">
        <v>8</v>
      </c>
      <c r="I547" s="243"/>
      <c r="J547" s="239"/>
      <c r="K547" s="239"/>
      <c r="L547" s="244"/>
      <c r="M547" s="245"/>
      <c r="N547" s="246"/>
      <c r="O547" s="246"/>
      <c r="P547" s="246"/>
      <c r="Q547" s="246"/>
      <c r="R547" s="246"/>
      <c r="S547" s="246"/>
      <c r="T547" s="247"/>
      <c r="AT547" s="248" t="s">
        <v>176</v>
      </c>
      <c r="AU547" s="248" t="s">
        <v>83</v>
      </c>
      <c r="AV547" s="13" t="s">
        <v>83</v>
      </c>
      <c r="AW547" s="13" t="s">
        <v>34</v>
      </c>
      <c r="AX547" s="13" t="s">
        <v>73</v>
      </c>
      <c r="AY547" s="248" t="s">
        <v>161</v>
      </c>
    </row>
    <row r="548" s="14" customFormat="1">
      <c r="B548" s="249"/>
      <c r="C548" s="250"/>
      <c r="D548" s="225" t="s">
        <v>176</v>
      </c>
      <c r="E548" s="251" t="s">
        <v>19</v>
      </c>
      <c r="F548" s="252" t="s">
        <v>201</v>
      </c>
      <c r="G548" s="250"/>
      <c r="H548" s="253">
        <v>64.921000000000006</v>
      </c>
      <c r="I548" s="254"/>
      <c r="J548" s="250"/>
      <c r="K548" s="250"/>
      <c r="L548" s="255"/>
      <c r="M548" s="256"/>
      <c r="N548" s="257"/>
      <c r="O548" s="257"/>
      <c r="P548" s="257"/>
      <c r="Q548" s="257"/>
      <c r="R548" s="257"/>
      <c r="S548" s="257"/>
      <c r="T548" s="258"/>
      <c r="AT548" s="259" t="s">
        <v>176</v>
      </c>
      <c r="AU548" s="259" t="s">
        <v>83</v>
      </c>
      <c r="AV548" s="14" t="s">
        <v>167</v>
      </c>
      <c r="AW548" s="14" t="s">
        <v>34</v>
      </c>
      <c r="AX548" s="14" t="s">
        <v>81</v>
      </c>
      <c r="AY548" s="259" t="s">
        <v>161</v>
      </c>
    </row>
    <row r="549" s="1" customFormat="1" ht="16.5" customHeight="1">
      <c r="B549" s="39"/>
      <c r="C549" s="212" t="s">
        <v>694</v>
      </c>
      <c r="D549" s="212" t="s">
        <v>163</v>
      </c>
      <c r="E549" s="213" t="s">
        <v>695</v>
      </c>
      <c r="F549" s="214" t="s">
        <v>696</v>
      </c>
      <c r="G549" s="215" t="s">
        <v>210</v>
      </c>
      <c r="H549" s="216">
        <v>64.921000000000006</v>
      </c>
      <c r="I549" s="217"/>
      <c r="J549" s="218">
        <f>ROUND(I549*H549,2)</f>
        <v>0</v>
      </c>
      <c r="K549" s="214" t="s">
        <v>173</v>
      </c>
      <c r="L549" s="44"/>
      <c r="M549" s="219" t="s">
        <v>19</v>
      </c>
      <c r="N549" s="220" t="s">
        <v>44</v>
      </c>
      <c r="O549" s="84"/>
      <c r="P549" s="221">
        <f>O549*H549</f>
        <v>0</v>
      </c>
      <c r="Q549" s="221">
        <v>0</v>
      </c>
      <c r="R549" s="221">
        <f>Q549*H549</f>
        <v>0</v>
      </c>
      <c r="S549" s="221">
        <v>0</v>
      </c>
      <c r="T549" s="222">
        <f>S549*H549</f>
        <v>0</v>
      </c>
      <c r="AR549" s="223" t="s">
        <v>167</v>
      </c>
      <c r="AT549" s="223" t="s">
        <v>163</v>
      </c>
      <c r="AU549" s="223" t="s">
        <v>83</v>
      </c>
      <c r="AY549" s="18" t="s">
        <v>161</v>
      </c>
      <c r="BE549" s="224">
        <f>IF(N549="základní",J549,0)</f>
        <v>0</v>
      </c>
      <c r="BF549" s="224">
        <f>IF(N549="snížená",J549,0)</f>
        <v>0</v>
      </c>
      <c r="BG549" s="224">
        <f>IF(N549="zákl. přenesená",J549,0)</f>
        <v>0</v>
      </c>
      <c r="BH549" s="224">
        <f>IF(N549="sníž. přenesená",J549,0)</f>
        <v>0</v>
      </c>
      <c r="BI549" s="224">
        <f>IF(N549="nulová",J549,0)</f>
        <v>0</v>
      </c>
      <c r="BJ549" s="18" t="s">
        <v>81</v>
      </c>
      <c r="BK549" s="224">
        <f>ROUND(I549*H549,2)</f>
        <v>0</v>
      </c>
      <c r="BL549" s="18" t="s">
        <v>167</v>
      </c>
      <c r="BM549" s="223" t="s">
        <v>697</v>
      </c>
    </row>
    <row r="550" s="1" customFormat="1">
      <c r="B550" s="39"/>
      <c r="C550" s="40"/>
      <c r="D550" s="225" t="s">
        <v>169</v>
      </c>
      <c r="E550" s="40"/>
      <c r="F550" s="226" t="s">
        <v>698</v>
      </c>
      <c r="G550" s="40"/>
      <c r="H550" s="40"/>
      <c r="I550" s="136"/>
      <c r="J550" s="40"/>
      <c r="K550" s="40"/>
      <c r="L550" s="44"/>
      <c r="M550" s="227"/>
      <c r="N550" s="84"/>
      <c r="O550" s="84"/>
      <c r="P550" s="84"/>
      <c r="Q550" s="84"/>
      <c r="R550" s="84"/>
      <c r="S550" s="84"/>
      <c r="T550" s="85"/>
      <c r="AT550" s="18" t="s">
        <v>169</v>
      </c>
      <c r="AU550" s="18" t="s">
        <v>83</v>
      </c>
    </row>
    <row r="551" s="1" customFormat="1" ht="16.5" customHeight="1">
      <c r="B551" s="39"/>
      <c r="C551" s="212" t="s">
        <v>699</v>
      </c>
      <c r="D551" s="212" t="s">
        <v>163</v>
      </c>
      <c r="E551" s="213" t="s">
        <v>700</v>
      </c>
      <c r="F551" s="214" t="s">
        <v>701</v>
      </c>
      <c r="G551" s="215" t="s">
        <v>210</v>
      </c>
      <c r="H551" s="216">
        <v>16</v>
      </c>
      <c r="I551" s="217"/>
      <c r="J551" s="218">
        <f>ROUND(I551*H551,2)</f>
        <v>0</v>
      </c>
      <c r="K551" s="214" t="s">
        <v>173</v>
      </c>
      <c r="L551" s="44"/>
      <c r="M551" s="219" t="s">
        <v>19</v>
      </c>
      <c r="N551" s="220" t="s">
        <v>44</v>
      </c>
      <c r="O551" s="84"/>
      <c r="P551" s="221">
        <f>O551*H551</f>
        <v>0</v>
      </c>
      <c r="Q551" s="221">
        <v>0.0013400000000000001</v>
      </c>
      <c r="R551" s="221">
        <f>Q551*H551</f>
        <v>0.021440000000000001</v>
      </c>
      <c r="S551" s="221">
        <v>0</v>
      </c>
      <c r="T551" s="222">
        <f>S551*H551</f>
        <v>0</v>
      </c>
      <c r="AR551" s="223" t="s">
        <v>167</v>
      </c>
      <c r="AT551" s="223" t="s">
        <v>163</v>
      </c>
      <c r="AU551" s="223" t="s">
        <v>83</v>
      </c>
      <c r="AY551" s="18" t="s">
        <v>161</v>
      </c>
      <c r="BE551" s="224">
        <f>IF(N551="základní",J551,0)</f>
        <v>0</v>
      </c>
      <c r="BF551" s="224">
        <f>IF(N551="snížená",J551,0)</f>
        <v>0</v>
      </c>
      <c r="BG551" s="224">
        <f>IF(N551="zákl. přenesená",J551,0)</f>
        <v>0</v>
      </c>
      <c r="BH551" s="224">
        <f>IF(N551="sníž. přenesená",J551,0)</f>
        <v>0</v>
      </c>
      <c r="BI551" s="224">
        <f>IF(N551="nulová",J551,0)</f>
        <v>0</v>
      </c>
      <c r="BJ551" s="18" t="s">
        <v>81</v>
      </c>
      <c r="BK551" s="224">
        <f>ROUND(I551*H551,2)</f>
        <v>0</v>
      </c>
      <c r="BL551" s="18" t="s">
        <v>167</v>
      </c>
      <c r="BM551" s="223" t="s">
        <v>702</v>
      </c>
    </row>
    <row r="552" s="1" customFormat="1">
      <c r="B552" s="39"/>
      <c r="C552" s="40"/>
      <c r="D552" s="225" t="s">
        <v>169</v>
      </c>
      <c r="E552" s="40"/>
      <c r="F552" s="226" t="s">
        <v>703</v>
      </c>
      <c r="G552" s="40"/>
      <c r="H552" s="40"/>
      <c r="I552" s="136"/>
      <c r="J552" s="40"/>
      <c r="K552" s="40"/>
      <c r="L552" s="44"/>
      <c r="M552" s="227"/>
      <c r="N552" s="84"/>
      <c r="O552" s="84"/>
      <c r="P552" s="84"/>
      <c r="Q552" s="84"/>
      <c r="R552" s="84"/>
      <c r="S552" s="84"/>
      <c r="T552" s="85"/>
      <c r="AT552" s="18" t="s">
        <v>169</v>
      </c>
      <c r="AU552" s="18" t="s">
        <v>83</v>
      </c>
    </row>
    <row r="553" s="12" customFormat="1">
      <c r="B553" s="228"/>
      <c r="C553" s="229"/>
      <c r="D553" s="225" t="s">
        <v>176</v>
      </c>
      <c r="E553" s="230" t="s">
        <v>19</v>
      </c>
      <c r="F553" s="231" t="s">
        <v>177</v>
      </c>
      <c r="G553" s="229"/>
      <c r="H553" s="230" t="s">
        <v>19</v>
      </c>
      <c r="I553" s="232"/>
      <c r="J553" s="229"/>
      <c r="K553" s="229"/>
      <c r="L553" s="233"/>
      <c r="M553" s="234"/>
      <c r="N553" s="235"/>
      <c r="O553" s="235"/>
      <c r="P553" s="235"/>
      <c r="Q553" s="235"/>
      <c r="R553" s="235"/>
      <c r="S553" s="235"/>
      <c r="T553" s="236"/>
      <c r="AT553" s="237" t="s">
        <v>176</v>
      </c>
      <c r="AU553" s="237" t="s">
        <v>83</v>
      </c>
      <c r="AV553" s="12" t="s">
        <v>81</v>
      </c>
      <c r="AW553" s="12" t="s">
        <v>34</v>
      </c>
      <c r="AX553" s="12" t="s">
        <v>73</v>
      </c>
      <c r="AY553" s="237" t="s">
        <v>161</v>
      </c>
    </row>
    <row r="554" s="12" customFormat="1">
      <c r="B554" s="228"/>
      <c r="C554" s="229"/>
      <c r="D554" s="225" t="s">
        <v>176</v>
      </c>
      <c r="E554" s="230" t="s">
        <v>19</v>
      </c>
      <c r="F554" s="231" t="s">
        <v>611</v>
      </c>
      <c r="G554" s="229"/>
      <c r="H554" s="230" t="s">
        <v>19</v>
      </c>
      <c r="I554" s="232"/>
      <c r="J554" s="229"/>
      <c r="K554" s="229"/>
      <c r="L554" s="233"/>
      <c r="M554" s="234"/>
      <c r="N554" s="235"/>
      <c r="O554" s="235"/>
      <c r="P554" s="235"/>
      <c r="Q554" s="235"/>
      <c r="R554" s="235"/>
      <c r="S554" s="235"/>
      <c r="T554" s="236"/>
      <c r="AT554" s="237" t="s">
        <v>176</v>
      </c>
      <c r="AU554" s="237" t="s">
        <v>83</v>
      </c>
      <c r="AV554" s="12" t="s">
        <v>81</v>
      </c>
      <c r="AW554" s="12" t="s">
        <v>34</v>
      </c>
      <c r="AX554" s="12" t="s">
        <v>73</v>
      </c>
      <c r="AY554" s="237" t="s">
        <v>161</v>
      </c>
    </row>
    <row r="555" s="13" customFormat="1">
      <c r="B555" s="238"/>
      <c r="C555" s="239"/>
      <c r="D555" s="225" t="s">
        <v>176</v>
      </c>
      <c r="E555" s="240" t="s">
        <v>19</v>
      </c>
      <c r="F555" s="241" t="s">
        <v>687</v>
      </c>
      <c r="G555" s="239"/>
      <c r="H555" s="242">
        <v>8</v>
      </c>
      <c r="I555" s="243"/>
      <c r="J555" s="239"/>
      <c r="K555" s="239"/>
      <c r="L555" s="244"/>
      <c r="M555" s="245"/>
      <c r="N555" s="246"/>
      <c r="O555" s="246"/>
      <c r="P555" s="246"/>
      <c r="Q555" s="246"/>
      <c r="R555" s="246"/>
      <c r="S555" s="246"/>
      <c r="T555" s="247"/>
      <c r="AT555" s="248" t="s">
        <v>176</v>
      </c>
      <c r="AU555" s="248" t="s">
        <v>83</v>
      </c>
      <c r="AV555" s="13" t="s">
        <v>83</v>
      </c>
      <c r="AW555" s="13" t="s">
        <v>34</v>
      </c>
      <c r="AX555" s="13" t="s">
        <v>73</v>
      </c>
      <c r="AY555" s="248" t="s">
        <v>161</v>
      </c>
    </row>
    <row r="556" s="12" customFormat="1">
      <c r="B556" s="228"/>
      <c r="C556" s="229"/>
      <c r="D556" s="225" t="s">
        <v>176</v>
      </c>
      <c r="E556" s="230" t="s">
        <v>19</v>
      </c>
      <c r="F556" s="231" t="s">
        <v>613</v>
      </c>
      <c r="G556" s="229"/>
      <c r="H556" s="230" t="s">
        <v>19</v>
      </c>
      <c r="I556" s="232"/>
      <c r="J556" s="229"/>
      <c r="K556" s="229"/>
      <c r="L556" s="233"/>
      <c r="M556" s="234"/>
      <c r="N556" s="235"/>
      <c r="O556" s="235"/>
      <c r="P556" s="235"/>
      <c r="Q556" s="235"/>
      <c r="R556" s="235"/>
      <c r="S556" s="235"/>
      <c r="T556" s="236"/>
      <c r="AT556" s="237" t="s">
        <v>176</v>
      </c>
      <c r="AU556" s="237" t="s">
        <v>83</v>
      </c>
      <c r="AV556" s="12" t="s">
        <v>81</v>
      </c>
      <c r="AW556" s="12" t="s">
        <v>34</v>
      </c>
      <c r="AX556" s="12" t="s">
        <v>73</v>
      </c>
      <c r="AY556" s="237" t="s">
        <v>161</v>
      </c>
    </row>
    <row r="557" s="13" customFormat="1">
      <c r="B557" s="238"/>
      <c r="C557" s="239"/>
      <c r="D557" s="225" t="s">
        <v>176</v>
      </c>
      <c r="E557" s="240" t="s">
        <v>19</v>
      </c>
      <c r="F557" s="241" t="s">
        <v>687</v>
      </c>
      <c r="G557" s="239"/>
      <c r="H557" s="242">
        <v>8</v>
      </c>
      <c r="I557" s="243"/>
      <c r="J557" s="239"/>
      <c r="K557" s="239"/>
      <c r="L557" s="244"/>
      <c r="M557" s="245"/>
      <c r="N557" s="246"/>
      <c r="O557" s="246"/>
      <c r="P557" s="246"/>
      <c r="Q557" s="246"/>
      <c r="R557" s="246"/>
      <c r="S557" s="246"/>
      <c r="T557" s="247"/>
      <c r="AT557" s="248" t="s">
        <v>176</v>
      </c>
      <c r="AU557" s="248" t="s">
        <v>83</v>
      </c>
      <c r="AV557" s="13" t="s">
        <v>83</v>
      </c>
      <c r="AW557" s="13" t="s">
        <v>34</v>
      </c>
      <c r="AX557" s="13" t="s">
        <v>73</v>
      </c>
      <c r="AY557" s="248" t="s">
        <v>161</v>
      </c>
    </row>
    <row r="558" s="14" customFormat="1">
      <c r="B558" s="249"/>
      <c r="C558" s="250"/>
      <c r="D558" s="225" t="s">
        <v>176</v>
      </c>
      <c r="E558" s="251" t="s">
        <v>19</v>
      </c>
      <c r="F558" s="252" t="s">
        <v>201</v>
      </c>
      <c r="G558" s="250"/>
      <c r="H558" s="253">
        <v>16</v>
      </c>
      <c r="I558" s="254"/>
      <c r="J558" s="250"/>
      <c r="K558" s="250"/>
      <c r="L558" s="255"/>
      <c r="M558" s="256"/>
      <c r="N558" s="257"/>
      <c r="O558" s="257"/>
      <c r="P558" s="257"/>
      <c r="Q558" s="257"/>
      <c r="R558" s="257"/>
      <c r="S558" s="257"/>
      <c r="T558" s="258"/>
      <c r="AT558" s="259" t="s">
        <v>176</v>
      </c>
      <c r="AU558" s="259" t="s">
        <v>83</v>
      </c>
      <c r="AV558" s="14" t="s">
        <v>167</v>
      </c>
      <c r="AW558" s="14" t="s">
        <v>34</v>
      </c>
      <c r="AX558" s="14" t="s">
        <v>81</v>
      </c>
      <c r="AY558" s="259" t="s">
        <v>161</v>
      </c>
    </row>
    <row r="559" s="1" customFormat="1" ht="16.5" customHeight="1">
      <c r="B559" s="39"/>
      <c r="C559" s="212" t="s">
        <v>704</v>
      </c>
      <c r="D559" s="212" t="s">
        <v>163</v>
      </c>
      <c r="E559" s="213" t="s">
        <v>705</v>
      </c>
      <c r="F559" s="214" t="s">
        <v>706</v>
      </c>
      <c r="G559" s="215" t="s">
        <v>210</v>
      </c>
      <c r="H559" s="216">
        <v>16</v>
      </c>
      <c r="I559" s="217"/>
      <c r="J559" s="218">
        <f>ROUND(I559*H559,2)</f>
        <v>0</v>
      </c>
      <c r="K559" s="214" t="s">
        <v>173</v>
      </c>
      <c r="L559" s="44"/>
      <c r="M559" s="219" t="s">
        <v>19</v>
      </c>
      <c r="N559" s="220" t="s">
        <v>44</v>
      </c>
      <c r="O559" s="84"/>
      <c r="P559" s="221">
        <f>O559*H559</f>
        <v>0</v>
      </c>
      <c r="Q559" s="221">
        <v>0</v>
      </c>
      <c r="R559" s="221">
        <f>Q559*H559</f>
        <v>0</v>
      </c>
      <c r="S559" s="221">
        <v>0</v>
      </c>
      <c r="T559" s="222">
        <f>S559*H559</f>
        <v>0</v>
      </c>
      <c r="AR559" s="223" t="s">
        <v>167</v>
      </c>
      <c r="AT559" s="223" t="s">
        <v>163</v>
      </c>
      <c r="AU559" s="223" t="s">
        <v>83</v>
      </c>
      <c r="AY559" s="18" t="s">
        <v>161</v>
      </c>
      <c r="BE559" s="224">
        <f>IF(N559="základní",J559,0)</f>
        <v>0</v>
      </c>
      <c r="BF559" s="224">
        <f>IF(N559="snížená",J559,0)</f>
        <v>0</v>
      </c>
      <c r="BG559" s="224">
        <f>IF(N559="zákl. přenesená",J559,0)</f>
        <v>0</v>
      </c>
      <c r="BH559" s="224">
        <f>IF(N559="sníž. přenesená",J559,0)</f>
        <v>0</v>
      </c>
      <c r="BI559" s="224">
        <f>IF(N559="nulová",J559,0)</f>
        <v>0</v>
      </c>
      <c r="BJ559" s="18" t="s">
        <v>81</v>
      </c>
      <c r="BK559" s="224">
        <f>ROUND(I559*H559,2)</f>
        <v>0</v>
      </c>
      <c r="BL559" s="18" t="s">
        <v>167</v>
      </c>
      <c r="BM559" s="223" t="s">
        <v>707</v>
      </c>
    </row>
    <row r="560" s="1" customFormat="1">
      <c r="B560" s="39"/>
      <c r="C560" s="40"/>
      <c r="D560" s="225" t="s">
        <v>169</v>
      </c>
      <c r="E560" s="40"/>
      <c r="F560" s="226" t="s">
        <v>708</v>
      </c>
      <c r="G560" s="40"/>
      <c r="H560" s="40"/>
      <c r="I560" s="136"/>
      <c r="J560" s="40"/>
      <c r="K560" s="40"/>
      <c r="L560" s="44"/>
      <c r="M560" s="227"/>
      <c r="N560" s="84"/>
      <c r="O560" s="84"/>
      <c r="P560" s="84"/>
      <c r="Q560" s="84"/>
      <c r="R560" s="84"/>
      <c r="S560" s="84"/>
      <c r="T560" s="85"/>
      <c r="AT560" s="18" t="s">
        <v>169</v>
      </c>
      <c r="AU560" s="18" t="s">
        <v>83</v>
      </c>
    </row>
    <row r="561" s="1" customFormat="1" ht="16.5" customHeight="1">
      <c r="B561" s="39"/>
      <c r="C561" s="212" t="s">
        <v>709</v>
      </c>
      <c r="D561" s="212" t="s">
        <v>163</v>
      </c>
      <c r="E561" s="213" t="s">
        <v>710</v>
      </c>
      <c r="F561" s="214" t="s">
        <v>711</v>
      </c>
      <c r="G561" s="215" t="s">
        <v>172</v>
      </c>
      <c r="H561" s="216">
        <v>3</v>
      </c>
      <c r="I561" s="217"/>
      <c r="J561" s="218">
        <f>ROUND(I561*H561,2)</f>
        <v>0</v>
      </c>
      <c r="K561" s="214" t="s">
        <v>173</v>
      </c>
      <c r="L561" s="44"/>
      <c r="M561" s="219" t="s">
        <v>19</v>
      </c>
      <c r="N561" s="220" t="s">
        <v>44</v>
      </c>
      <c r="O561" s="84"/>
      <c r="P561" s="221">
        <f>O561*H561</f>
        <v>0</v>
      </c>
      <c r="Q561" s="221">
        <v>2.4533999999999998</v>
      </c>
      <c r="R561" s="221">
        <f>Q561*H561</f>
        <v>7.360199999999999</v>
      </c>
      <c r="S561" s="221">
        <v>0</v>
      </c>
      <c r="T561" s="222">
        <f>S561*H561</f>
        <v>0</v>
      </c>
      <c r="AR561" s="223" t="s">
        <v>167</v>
      </c>
      <c r="AT561" s="223" t="s">
        <v>163</v>
      </c>
      <c r="AU561" s="223" t="s">
        <v>83</v>
      </c>
      <c r="AY561" s="18" t="s">
        <v>161</v>
      </c>
      <c r="BE561" s="224">
        <f>IF(N561="základní",J561,0)</f>
        <v>0</v>
      </c>
      <c r="BF561" s="224">
        <f>IF(N561="snížená",J561,0)</f>
        <v>0</v>
      </c>
      <c r="BG561" s="224">
        <f>IF(N561="zákl. přenesená",J561,0)</f>
        <v>0</v>
      </c>
      <c r="BH561" s="224">
        <f>IF(N561="sníž. přenesená",J561,0)</f>
        <v>0</v>
      </c>
      <c r="BI561" s="224">
        <f>IF(N561="nulová",J561,0)</f>
        <v>0</v>
      </c>
      <c r="BJ561" s="18" t="s">
        <v>81</v>
      </c>
      <c r="BK561" s="224">
        <f>ROUND(I561*H561,2)</f>
        <v>0</v>
      </c>
      <c r="BL561" s="18" t="s">
        <v>167</v>
      </c>
      <c r="BM561" s="223" t="s">
        <v>712</v>
      </c>
    </row>
    <row r="562" s="1" customFormat="1">
      <c r="B562" s="39"/>
      <c r="C562" s="40"/>
      <c r="D562" s="225" t="s">
        <v>169</v>
      </c>
      <c r="E562" s="40"/>
      <c r="F562" s="226" t="s">
        <v>713</v>
      </c>
      <c r="G562" s="40"/>
      <c r="H562" s="40"/>
      <c r="I562" s="136"/>
      <c r="J562" s="40"/>
      <c r="K562" s="40"/>
      <c r="L562" s="44"/>
      <c r="M562" s="227"/>
      <c r="N562" s="84"/>
      <c r="O562" s="84"/>
      <c r="P562" s="84"/>
      <c r="Q562" s="84"/>
      <c r="R562" s="84"/>
      <c r="S562" s="84"/>
      <c r="T562" s="85"/>
      <c r="AT562" s="18" t="s">
        <v>169</v>
      </c>
      <c r="AU562" s="18" t="s">
        <v>83</v>
      </c>
    </row>
    <row r="563" s="12" customFormat="1">
      <c r="B563" s="228"/>
      <c r="C563" s="229"/>
      <c r="D563" s="225" t="s">
        <v>176</v>
      </c>
      <c r="E563" s="230" t="s">
        <v>19</v>
      </c>
      <c r="F563" s="231" t="s">
        <v>177</v>
      </c>
      <c r="G563" s="229"/>
      <c r="H563" s="230" t="s">
        <v>19</v>
      </c>
      <c r="I563" s="232"/>
      <c r="J563" s="229"/>
      <c r="K563" s="229"/>
      <c r="L563" s="233"/>
      <c r="M563" s="234"/>
      <c r="N563" s="235"/>
      <c r="O563" s="235"/>
      <c r="P563" s="235"/>
      <c r="Q563" s="235"/>
      <c r="R563" s="235"/>
      <c r="S563" s="235"/>
      <c r="T563" s="236"/>
      <c r="AT563" s="237" t="s">
        <v>176</v>
      </c>
      <c r="AU563" s="237" t="s">
        <v>83</v>
      </c>
      <c r="AV563" s="12" t="s">
        <v>81</v>
      </c>
      <c r="AW563" s="12" t="s">
        <v>34</v>
      </c>
      <c r="AX563" s="12" t="s">
        <v>73</v>
      </c>
      <c r="AY563" s="237" t="s">
        <v>161</v>
      </c>
    </row>
    <row r="564" s="12" customFormat="1">
      <c r="B564" s="228"/>
      <c r="C564" s="229"/>
      <c r="D564" s="225" t="s">
        <v>176</v>
      </c>
      <c r="E564" s="230" t="s">
        <v>19</v>
      </c>
      <c r="F564" s="231" t="s">
        <v>410</v>
      </c>
      <c r="G564" s="229"/>
      <c r="H564" s="230" t="s">
        <v>19</v>
      </c>
      <c r="I564" s="232"/>
      <c r="J564" s="229"/>
      <c r="K564" s="229"/>
      <c r="L564" s="233"/>
      <c r="M564" s="234"/>
      <c r="N564" s="235"/>
      <c r="O564" s="235"/>
      <c r="P564" s="235"/>
      <c r="Q564" s="235"/>
      <c r="R564" s="235"/>
      <c r="S564" s="235"/>
      <c r="T564" s="236"/>
      <c r="AT564" s="237" t="s">
        <v>176</v>
      </c>
      <c r="AU564" s="237" t="s">
        <v>83</v>
      </c>
      <c r="AV564" s="12" t="s">
        <v>81</v>
      </c>
      <c r="AW564" s="12" t="s">
        <v>34</v>
      </c>
      <c r="AX564" s="12" t="s">
        <v>73</v>
      </c>
      <c r="AY564" s="237" t="s">
        <v>161</v>
      </c>
    </row>
    <row r="565" s="13" customFormat="1">
      <c r="B565" s="238"/>
      <c r="C565" s="239"/>
      <c r="D565" s="225" t="s">
        <v>176</v>
      </c>
      <c r="E565" s="240" t="s">
        <v>19</v>
      </c>
      <c r="F565" s="241" t="s">
        <v>714</v>
      </c>
      <c r="G565" s="239"/>
      <c r="H565" s="242">
        <v>3</v>
      </c>
      <c r="I565" s="243"/>
      <c r="J565" s="239"/>
      <c r="K565" s="239"/>
      <c r="L565" s="244"/>
      <c r="M565" s="245"/>
      <c r="N565" s="246"/>
      <c r="O565" s="246"/>
      <c r="P565" s="246"/>
      <c r="Q565" s="246"/>
      <c r="R565" s="246"/>
      <c r="S565" s="246"/>
      <c r="T565" s="247"/>
      <c r="AT565" s="248" t="s">
        <v>176</v>
      </c>
      <c r="AU565" s="248" t="s">
        <v>83</v>
      </c>
      <c r="AV565" s="13" t="s">
        <v>83</v>
      </c>
      <c r="AW565" s="13" t="s">
        <v>34</v>
      </c>
      <c r="AX565" s="13" t="s">
        <v>81</v>
      </c>
      <c r="AY565" s="248" t="s">
        <v>161</v>
      </c>
    </row>
    <row r="566" s="1" customFormat="1" ht="16.5" customHeight="1">
      <c r="B566" s="39"/>
      <c r="C566" s="212" t="s">
        <v>715</v>
      </c>
      <c r="D566" s="212" t="s">
        <v>163</v>
      </c>
      <c r="E566" s="213" t="s">
        <v>716</v>
      </c>
      <c r="F566" s="214" t="s">
        <v>717</v>
      </c>
      <c r="G566" s="215" t="s">
        <v>210</v>
      </c>
      <c r="H566" s="216">
        <v>24</v>
      </c>
      <c r="I566" s="217"/>
      <c r="J566" s="218">
        <f>ROUND(I566*H566,2)</f>
        <v>0</v>
      </c>
      <c r="K566" s="214" t="s">
        <v>173</v>
      </c>
      <c r="L566" s="44"/>
      <c r="M566" s="219" t="s">
        <v>19</v>
      </c>
      <c r="N566" s="220" t="s">
        <v>44</v>
      </c>
      <c r="O566" s="84"/>
      <c r="P566" s="221">
        <f>O566*H566</f>
        <v>0</v>
      </c>
      <c r="Q566" s="221">
        <v>0.0051900000000000002</v>
      </c>
      <c r="R566" s="221">
        <f>Q566*H566</f>
        <v>0.12456</v>
      </c>
      <c r="S566" s="221">
        <v>0</v>
      </c>
      <c r="T566" s="222">
        <f>S566*H566</f>
        <v>0</v>
      </c>
      <c r="AR566" s="223" t="s">
        <v>167</v>
      </c>
      <c r="AT566" s="223" t="s">
        <v>163</v>
      </c>
      <c r="AU566" s="223" t="s">
        <v>83</v>
      </c>
      <c r="AY566" s="18" t="s">
        <v>161</v>
      </c>
      <c r="BE566" s="224">
        <f>IF(N566="základní",J566,0)</f>
        <v>0</v>
      </c>
      <c r="BF566" s="224">
        <f>IF(N566="snížená",J566,0)</f>
        <v>0</v>
      </c>
      <c r="BG566" s="224">
        <f>IF(N566="zákl. přenesená",J566,0)</f>
        <v>0</v>
      </c>
      <c r="BH566" s="224">
        <f>IF(N566="sníž. přenesená",J566,0)</f>
        <v>0</v>
      </c>
      <c r="BI566" s="224">
        <f>IF(N566="nulová",J566,0)</f>
        <v>0</v>
      </c>
      <c r="BJ566" s="18" t="s">
        <v>81</v>
      </c>
      <c r="BK566" s="224">
        <f>ROUND(I566*H566,2)</f>
        <v>0</v>
      </c>
      <c r="BL566" s="18" t="s">
        <v>167</v>
      </c>
      <c r="BM566" s="223" t="s">
        <v>718</v>
      </c>
    </row>
    <row r="567" s="1" customFormat="1">
      <c r="B567" s="39"/>
      <c r="C567" s="40"/>
      <c r="D567" s="225" t="s">
        <v>169</v>
      </c>
      <c r="E567" s="40"/>
      <c r="F567" s="226" t="s">
        <v>719</v>
      </c>
      <c r="G567" s="40"/>
      <c r="H567" s="40"/>
      <c r="I567" s="136"/>
      <c r="J567" s="40"/>
      <c r="K567" s="40"/>
      <c r="L567" s="44"/>
      <c r="M567" s="227"/>
      <c r="N567" s="84"/>
      <c r="O567" s="84"/>
      <c r="P567" s="84"/>
      <c r="Q567" s="84"/>
      <c r="R567" s="84"/>
      <c r="S567" s="84"/>
      <c r="T567" s="85"/>
      <c r="AT567" s="18" t="s">
        <v>169</v>
      </c>
      <c r="AU567" s="18" t="s">
        <v>83</v>
      </c>
    </row>
    <row r="568" s="12" customFormat="1">
      <c r="B568" s="228"/>
      <c r="C568" s="229"/>
      <c r="D568" s="225" t="s">
        <v>176</v>
      </c>
      <c r="E568" s="230" t="s">
        <v>19</v>
      </c>
      <c r="F568" s="231" t="s">
        <v>177</v>
      </c>
      <c r="G568" s="229"/>
      <c r="H568" s="230" t="s">
        <v>19</v>
      </c>
      <c r="I568" s="232"/>
      <c r="J568" s="229"/>
      <c r="K568" s="229"/>
      <c r="L568" s="233"/>
      <c r="M568" s="234"/>
      <c r="N568" s="235"/>
      <c r="O568" s="235"/>
      <c r="P568" s="235"/>
      <c r="Q568" s="235"/>
      <c r="R568" s="235"/>
      <c r="S568" s="235"/>
      <c r="T568" s="236"/>
      <c r="AT568" s="237" t="s">
        <v>176</v>
      </c>
      <c r="AU568" s="237" t="s">
        <v>83</v>
      </c>
      <c r="AV568" s="12" t="s">
        <v>81</v>
      </c>
      <c r="AW568" s="12" t="s">
        <v>34</v>
      </c>
      <c r="AX568" s="12" t="s">
        <v>73</v>
      </c>
      <c r="AY568" s="237" t="s">
        <v>161</v>
      </c>
    </row>
    <row r="569" s="12" customFormat="1">
      <c r="B569" s="228"/>
      <c r="C569" s="229"/>
      <c r="D569" s="225" t="s">
        <v>176</v>
      </c>
      <c r="E569" s="230" t="s">
        <v>19</v>
      </c>
      <c r="F569" s="231" t="s">
        <v>410</v>
      </c>
      <c r="G569" s="229"/>
      <c r="H569" s="230" t="s">
        <v>19</v>
      </c>
      <c r="I569" s="232"/>
      <c r="J569" s="229"/>
      <c r="K569" s="229"/>
      <c r="L569" s="233"/>
      <c r="M569" s="234"/>
      <c r="N569" s="235"/>
      <c r="O569" s="235"/>
      <c r="P569" s="235"/>
      <c r="Q569" s="235"/>
      <c r="R569" s="235"/>
      <c r="S569" s="235"/>
      <c r="T569" s="236"/>
      <c r="AT569" s="237" t="s">
        <v>176</v>
      </c>
      <c r="AU569" s="237" t="s">
        <v>83</v>
      </c>
      <c r="AV569" s="12" t="s">
        <v>81</v>
      </c>
      <c r="AW569" s="12" t="s">
        <v>34</v>
      </c>
      <c r="AX569" s="12" t="s">
        <v>73</v>
      </c>
      <c r="AY569" s="237" t="s">
        <v>161</v>
      </c>
    </row>
    <row r="570" s="13" customFormat="1">
      <c r="B570" s="238"/>
      <c r="C570" s="239"/>
      <c r="D570" s="225" t="s">
        <v>176</v>
      </c>
      <c r="E570" s="240" t="s">
        <v>19</v>
      </c>
      <c r="F570" s="241" t="s">
        <v>720</v>
      </c>
      <c r="G570" s="239"/>
      <c r="H570" s="242">
        <v>24</v>
      </c>
      <c r="I570" s="243"/>
      <c r="J570" s="239"/>
      <c r="K570" s="239"/>
      <c r="L570" s="244"/>
      <c r="M570" s="245"/>
      <c r="N570" s="246"/>
      <c r="O570" s="246"/>
      <c r="P570" s="246"/>
      <c r="Q570" s="246"/>
      <c r="R570" s="246"/>
      <c r="S570" s="246"/>
      <c r="T570" s="247"/>
      <c r="AT570" s="248" t="s">
        <v>176</v>
      </c>
      <c r="AU570" s="248" t="s">
        <v>83</v>
      </c>
      <c r="AV570" s="13" t="s">
        <v>83</v>
      </c>
      <c r="AW570" s="13" t="s">
        <v>34</v>
      </c>
      <c r="AX570" s="13" t="s">
        <v>81</v>
      </c>
      <c r="AY570" s="248" t="s">
        <v>161</v>
      </c>
    </row>
    <row r="571" s="1" customFormat="1" ht="16.5" customHeight="1">
      <c r="B571" s="39"/>
      <c r="C571" s="212" t="s">
        <v>721</v>
      </c>
      <c r="D571" s="212" t="s">
        <v>163</v>
      </c>
      <c r="E571" s="213" t="s">
        <v>722</v>
      </c>
      <c r="F571" s="214" t="s">
        <v>723</v>
      </c>
      <c r="G571" s="215" t="s">
        <v>210</v>
      </c>
      <c r="H571" s="216">
        <v>24</v>
      </c>
      <c r="I571" s="217"/>
      <c r="J571" s="218">
        <f>ROUND(I571*H571,2)</f>
        <v>0</v>
      </c>
      <c r="K571" s="214" t="s">
        <v>173</v>
      </c>
      <c r="L571" s="44"/>
      <c r="M571" s="219" t="s">
        <v>19</v>
      </c>
      <c r="N571" s="220" t="s">
        <v>44</v>
      </c>
      <c r="O571" s="84"/>
      <c r="P571" s="221">
        <f>O571*H571</f>
        <v>0</v>
      </c>
      <c r="Q571" s="221">
        <v>0</v>
      </c>
      <c r="R571" s="221">
        <f>Q571*H571</f>
        <v>0</v>
      </c>
      <c r="S571" s="221">
        <v>0</v>
      </c>
      <c r="T571" s="222">
        <f>S571*H571</f>
        <v>0</v>
      </c>
      <c r="AR571" s="223" t="s">
        <v>167</v>
      </c>
      <c r="AT571" s="223" t="s">
        <v>163</v>
      </c>
      <c r="AU571" s="223" t="s">
        <v>83</v>
      </c>
      <c r="AY571" s="18" t="s">
        <v>161</v>
      </c>
      <c r="BE571" s="224">
        <f>IF(N571="základní",J571,0)</f>
        <v>0</v>
      </c>
      <c r="BF571" s="224">
        <f>IF(N571="snížená",J571,0)</f>
        <v>0</v>
      </c>
      <c r="BG571" s="224">
        <f>IF(N571="zákl. přenesená",J571,0)</f>
        <v>0</v>
      </c>
      <c r="BH571" s="224">
        <f>IF(N571="sníž. přenesená",J571,0)</f>
        <v>0</v>
      </c>
      <c r="BI571" s="224">
        <f>IF(N571="nulová",J571,0)</f>
        <v>0</v>
      </c>
      <c r="BJ571" s="18" t="s">
        <v>81</v>
      </c>
      <c r="BK571" s="224">
        <f>ROUND(I571*H571,2)</f>
        <v>0</v>
      </c>
      <c r="BL571" s="18" t="s">
        <v>167</v>
      </c>
      <c r="BM571" s="223" t="s">
        <v>724</v>
      </c>
    </row>
    <row r="572" s="1" customFormat="1">
      <c r="B572" s="39"/>
      <c r="C572" s="40"/>
      <c r="D572" s="225" t="s">
        <v>169</v>
      </c>
      <c r="E572" s="40"/>
      <c r="F572" s="226" t="s">
        <v>725</v>
      </c>
      <c r="G572" s="40"/>
      <c r="H572" s="40"/>
      <c r="I572" s="136"/>
      <c r="J572" s="40"/>
      <c r="K572" s="40"/>
      <c r="L572" s="44"/>
      <c r="M572" s="227"/>
      <c r="N572" s="84"/>
      <c r="O572" s="84"/>
      <c r="P572" s="84"/>
      <c r="Q572" s="84"/>
      <c r="R572" s="84"/>
      <c r="S572" s="84"/>
      <c r="T572" s="85"/>
      <c r="AT572" s="18" t="s">
        <v>169</v>
      </c>
      <c r="AU572" s="18" t="s">
        <v>83</v>
      </c>
    </row>
    <row r="573" s="1" customFormat="1" ht="16.5" customHeight="1">
      <c r="B573" s="39"/>
      <c r="C573" s="212" t="s">
        <v>726</v>
      </c>
      <c r="D573" s="212" t="s">
        <v>163</v>
      </c>
      <c r="E573" s="213" t="s">
        <v>727</v>
      </c>
      <c r="F573" s="214" t="s">
        <v>728</v>
      </c>
      <c r="G573" s="215" t="s">
        <v>238</v>
      </c>
      <c r="H573" s="216">
        <v>0.29999999999999999</v>
      </c>
      <c r="I573" s="217"/>
      <c r="J573" s="218">
        <f>ROUND(I573*H573,2)</f>
        <v>0</v>
      </c>
      <c r="K573" s="214" t="s">
        <v>173</v>
      </c>
      <c r="L573" s="44"/>
      <c r="M573" s="219" t="s">
        <v>19</v>
      </c>
      <c r="N573" s="220" t="s">
        <v>44</v>
      </c>
      <c r="O573" s="84"/>
      <c r="P573" s="221">
        <f>O573*H573</f>
        <v>0</v>
      </c>
      <c r="Q573" s="221">
        <v>1.0525599999999999</v>
      </c>
      <c r="R573" s="221">
        <f>Q573*H573</f>
        <v>0.31576799999999999</v>
      </c>
      <c r="S573" s="221">
        <v>0</v>
      </c>
      <c r="T573" s="222">
        <f>S573*H573</f>
        <v>0</v>
      </c>
      <c r="AR573" s="223" t="s">
        <v>167</v>
      </c>
      <c r="AT573" s="223" t="s">
        <v>163</v>
      </c>
      <c r="AU573" s="223" t="s">
        <v>83</v>
      </c>
      <c r="AY573" s="18" t="s">
        <v>161</v>
      </c>
      <c r="BE573" s="224">
        <f>IF(N573="základní",J573,0)</f>
        <v>0</v>
      </c>
      <c r="BF573" s="224">
        <f>IF(N573="snížená",J573,0)</f>
        <v>0</v>
      </c>
      <c r="BG573" s="224">
        <f>IF(N573="zákl. přenesená",J573,0)</f>
        <v>0</v>
      </c>
      <c r="BH573" s="224">
        <f>IF(N573="sníž. přenesená",J573,0)</f>
        <v>0</v>
      </c>
      <c r="BI573" s="224">
        <f>IF(N573="nulová",J573,0)</f>
        <v>0</v>
      </c>
      <c r="BJ573" s="18" t="s">
        <v>81</v>
      </c>
      <c r="BK573" s="224">
        <f>ROUND(I573*H573,2)</f>
        <v>0</v>
      </c>
      <c r="BL573" s="18" t="s">
        <v>167</v>
      </c>
      <c r="BM573" s="223" t="s">
        <v>729</v>
      </c>
    </row>
    <row r="574" s="1" customFormat="1">
      <c r="B574" s="39"/>
      <c r="C574" s="40"/>
      <c r="D574" s="225" t="s">
        <v>169</v>
      </c>
      <c r="E574" s="40"/>
      <c r="F574" s="226" t="s">
        <v>730</v>
      </c>
      <c r="G574" s="40"/>
      <c r="H574" s="40"/>
      <c r="I574" s="136"/>
      <c r="J574" s="40"/>
      <c r="K574" s="40"/>
      <c r="L574" s="44"/>
      <c r="M574" s="227"/>
      <c r="N574" s="84"/>
      <c r="O574" s="84"/>
      <c r="P574" s="84"/>
      <c r="Q574" s="84"/>
      <c r="R574" s="84"/>
      <c r="S574" s="84"/>
      <c r="T574" s="85"/>
      <c r="AT574" s="18" t="s">
        <v>169</v>
      </c>
      <c r="AU574" s="18" t="s">
        <v>83</v>
      </c>
    </row>
    <row r="575" s="1" customFormat="1" ht="16.5" customHeight="1">
      <c r="B575" s="39"/>
      <c r="C575" s="212" t="s">
        <v>731</v>
      </c>
      <c r="D575" s="212" t="s">
        <v>163</v>
      </c>
      <c r="E575" s="213" t="s">
        <v>732</v>
      </c>
      <c r="F575" s="214" t="s">
        <v>733</v>
      </c>
      <c r="G575" s="215" t="s">
        <v>172</v>
      </c>
      <c r="H575" s="216">
        <v>6.194</v>
      </c>
      <c r="I575" s="217"/>
      <c r="J575" s="218">
        <f>ROUND(I575*H575,2)</f>
        <v>0</v>
      </c>
      <c r="K575" s="214" t="s">
        <v>173</v>
      </c>
      <c r="L575" s="44"/>
      <c r="M575" s="219" t="s">
        <v>19</v>
      </c>
      <c r="N575" s="220" t="s">
        <v>44</v>
      </c>
      <c r="O575" s="84"/>
      <c r="P575" s="221">
        <f>O575*H575</f>
        <v>0</v>
      </c>
      <c r="Q575" s="221">
        <v>2.4533700000000001</v>
      </c>
      <c r="R575" s="221">
        <f>Q575*H575</f>
        <v>15.196173780000001</v>
      </c>
      <c r="S575" s="221">
        <v>0</v>
      </c>
      <c r="T575" s="222">
        <f>S575*H575</f>
        <v>0</v>
      </c>
      <c r="AR575" s="223" t="s">
        <v>167</v>
      </c>
      <c r="AT575" s="223" t="s">
        <v>163</v>
      </c>
      <c r="AU575" s="223" t="s">
        <v>83</v>
      </c>
      <c r="AY575" s="18" t="s">
        <v>161</v>
      </c>
      <c r="BE575" s="224">
        <f>IF(N575="základní",J575,0)</f>
        <v>0</v>
      </c>
      <c r="BF575" s="224">
        <f>IF(N575="snížená",J575,0)</f>
        <v>0</v>
      </c>
      <c r="BG575" s="224">
        <f>IF(N575="zákl. přenesená",J575,0)</f>
        <v>0</v>
      </c>
      <c r="BH575" s="224">
        <f>IF(N575="sníž. přenesená",J575,0)</f>
        <v>0</v>
      </c>
      <c r="BI575" s="224">
        <f>IF(N575="nulová",J575,0)</f>
        <v>0</v>
      </c>
      <c r="BJ575" s="18" t="s">
        <v>81</v>
      </c>
      <c r="BK575" s="224">
        <f>ROUND(I575*H575,2)</f>
        <v>0</v>
      </c>
      <c r="BL575" s="18" t="s">
        <v>167</v>
      </c>
      <c r="BM575" s="223" t="s">
        <v>734</v>
      </c>
    </row>
    <row r="576" s="1" customFormat="1">
      <c r="B576" s="39"/>
      <c r="C576" s="40"/>
      <c r="D576" s="225" t="s">
        <v>169</v>
      </c>
      <c r="E576" s="40"/>
      <c r="F576" s="226" t="s">
        <v>735</v>
      </c>
      <c r="G576" s="40"/>
      <c r="H576" s="40"/>
      <c r="I576" s="136"/>
      <c r="J576" s="40"/>
      <c r="K576" s="40"/>
      <c r="L576" s="44"/>
      <c r="M576" s="227"/>
      <c r="N576" s="84"/>
      <c r="O576" s="84"/>
      <c r="P576" s="84"/>
      <c r="Q576" s="84"/>
      <c r="R576" s="84"/>
      <c r="S576" s="84"/>
      <c r="T576" s="85"/>
      <c r="AT576" s="18" t="s">
        <v>169</v>
      </c>
      <c r="AU576" s="18" t="s">
        <v>83</v>
      </c>
    </row>
    <row r="577" s="12" customFormat="1">
      <c r="B577" s="228"/>
      <c r="C577" s="229"/>
      <c r="D577" s="225" t="s">
        <v>176</v>
      </c>
      <c r="E577" s="230" t="s">
        <v>19</v>
      </c>
      <c r="F577" s="231" t="s">
        <v>177</v>
      </c>
      <c r="G577" s="229"/>
      <c r="H577" s="230" t="s">
        <v>19</v>
      </c>
      <c r="I577" s="232"/>
      <c r="J577" s="229"/>
      <c r="K577" s="229"/>
      <c r="L577" s="233"/>
      <c r="M577" s="234"/>
      <c r="N577" s="235"/>
      <c r="O577" s="235"/>
      <c r="P577" s="235"/>
      <c r="Q577" s="235"/>
      <c r="R577" s="235"/>
      <c r="S577" s="235"/>
      <c r="T577" s="236"/>
      <c r="AT577" s="237" t="s">
        <v>176</v>
      </c>
      <c r="AU577" s="237" t="s">
        <v>83</v>
      </c>
      <c r="AV577" s="12" t="s">
        <v>81</v>
      </c>
      <c r="AW577" s="12" t="s">
        <v>34</v>
      </c>
      <c r="AX577" s="12" t="s">
        <v>73</v>
      </c>
      <c r="AY577" s="237" t="s">
        <v>161</v>
      </c>
    </row>
    <row r="578" s="12" customFormat="1">
      <c r="B578" s="228"/>
      <c r="C578" s="229"/>
      <c r="D578" s="225" t="s">
        <v>176</v>
      </c>
      <c r="E578" s="230" t="s">
        <v>19</v>
      </c>
      <c r="F578" s="231" t="s">
        <v>394</v>
      </c>
      <c r="G578" s="229"/>
      <c r="H578" s="230" t="s">
        <v>19</v>
      </c>
      <c r="I578" s="232"/>
      <c r="J578" s="229"/>
      <c r="K578" s="229"/>
      <c r="L578" s="233"/>
      <c r="M578" s="234"/>
      <c r="N578" s="235"/>
      <c r="O578" s="235"/>
      <c r="P578" s="235"/>
      <c r="Q578" s="235"/>
      <c r="R578" s="235"/>
      <c r="S578" s="235"/>
      <c r="T578" s="236"/>
      <c r="AT578" s="237" t="s">
        <v>176</v>
      </c>
      <c r="AU578" s="237" t="s">
        <v>83</v>
      </c>
      <c r="AV578" s="12" t="s">
        <v>81</v>
      </c>
      <c r="AW578" s="12" t="s">
        <v>34</v>
      </c>
      <c r="AX578" s="12" t="s">
        <v>73</v>
      </c>
      <c r="AY578" s="237" t="s">
        <v>161</v>
      </c>
    </row>
    <row r="579" s="13" customFormat="1">
      <c r="B579" s="238"/>
      <c r="C579" s="239"/>
      <c r="D579" s="225" t="s">
        <v>176</v>
      </c>
      <c r="E579" s="240" t="s">
        <v>19</v>
      </c>
      <c r="F579" s="241" t="s">
        <v>736</v>
      </c>
      <c r="G579" s="239"/>
      <c r="H579" s="242">
        <v>2.0249999999999999</v>
      </c>
      <c r="I579" s="243"/>
      <c r="J579" s="239"/>
      <c r="K579" s="239"/>
      <c r="L579" s="244"/>
      <c r="M579" s="245"/>
      <c r="N579" s="246"/>
      <c r="O579" s="246"/>
      <c r="P579" s="246"/>
      <c r="Q579" s="246"/>
      <c r="R579" s="246"/>
      <c r="S579" s="246"/>
      <c r="T579" s="247"/>
      <c r="AT579" s="248" t="s">
        <v>176</v>
      </c>
      <c r="AU579" s="248" t="s">
        <v>83</v>
      </c>
      <c r="AV579" s="13" t="s">
        <v>83</v>
      </c>
      <c r="AW579" s="13" t="s">
        <v>34</v>
      </c>
      <c r="AX579" s="13" t="s">
        <v>73</v>
      </c>
      <c r="AY579" s="248" t="s">
        <v>161</v>
      </c>
    </row>
    <row r="580" s="13" customFormat="1">
      <c r="B580" s="238"/>
      <c r="C580" s="239"/>
      <c r="D580" s="225" t="s">
        <v>176</v>
      </c>
      <c r="E580" s="240" t="s">
        <v>19</v>
      </c>
      <c r="F580" s="241" t="s">
        <v>737</v>
      </c>
      <c r="G580" s="239"/>
      <c r="H580" s="242">
        <v>0.11600000000000001</v>
      </c>
      <c r="I580" s="243"/>
      <c r="J580" s="239"/>
      <c r="K580" s="239"/>
      <c r="L580" s="244"/>
      <c r="M580" s="245"/>
      <c r="N580" s="246"/>
      <c r="O580" s="246"/>
      <c r="P580" s="246"/>
      <c r="Q580" s="246"/>
      <c r="R580" s="246"/>
      <c r="S580" s="246"/>
      <c r="T580" s="247"/>
      <c r="AT580" s="248" t="s">
        <v>176</v>
      </c>
      <c r="AU580" s="248" t="s">
        <v>83</v>
      </c>
      <c r="AV580" s="13" t="s">
        <v>83</v>
      </c>
      <c r="AW580" s="13" t="s">
        <v>34</v>
      </c>
      <c r="AX580" s="13" t="s">
        <v>73</v>
      </c>
      <c r="AY580" s="248" t="s">
        <v>161</v>
      </c>
    </row>
    <row r="581" s="13" customFormat="1">
      <c r="B581" s="238"/>
      <c r="C581" s="239"/>
      <c r="D581" s="225" t="s">
        <v>176</v>
      </c>
      <c r="E581" s="240" t="s">
        <v>19</v>
      </c>
      <c r="F581" s="241" t="s">
        <v>738</v>
      </c>
      <c r="G581" s="239"/>
      <c r="H581" s="242">
        <v>0.749</v>
      </c>
      <c r="I581" s="243"/>
      <c r="J581" s="239"/>
      <c r="K581" s="239"/>
      <c r="L581" s="244"/>
      <c r="M581" s="245"/>
      <c r="N581" s="246"/>
      <c r="O581" s="246"/>
      <c r="P581" s="246"/>
      <c r="Q581" s="246"/>
      <c r="R581" s="246"/>
      <c r="S581" s="246"/>
      <c r="T581" s="247"/>
      <c r="AT581" s="248" t="s">
        <v>176</v>
      </c>
      <c r="AU581" s="248" t="s">
        <v>83</v>
      </c>
      <c r="AV581" s="13" t="s">
        <v>83</v>
      </c>
      <c r="AW581" s="13" t="s">
        <v>34</v>
      </c>
      <c r="AX581" s="13" t="s">
        <v>73</v>
      </c>
      <c r="AY581" s="248" t="s">
        <v>161</v>
      </c>
    </row>
    <row r="582" s="12" customFormat="1">
      <c r="B582" s="228"/>
      <c r="C582" s="229"/>
      <c r="D582" s="225" t="s">
        <v>176</v>
      </c>
      <c r="E582" s="230" t="s">
        <v>19</v>
      </c>
      <c r="F582" s="231" t="s">
        <v>398</v>
      </c>
      <c r="G582" s="229"/>
      <c r="H582" s="230" t="s">
        <v>19</v>
      </c>
      <c r="I582" s="232"/>
      <c r="J582" s="229"/>
      <c r="K582" s="229"/>
      <c r="L582" s="233"/>
      <c r="M582" s="234"/>
      <c r="N582" s="235"/>
      <c r="O582" s="235"/>
      <c r="P582" s="235"/>
      <c r="Q582" s="235"/>
      <c r="R582" s="235"/>
      <c r="S582" s="235"/>
      <c r="T582" s="236"/>
      <c r="AT582" s="237" t="s">
        <v>176</v>
      </c>
      <c r="AU582" s="237" t="s">
        <v>83</v>
      </c>
      <c r="AV582" s="12" t="s">
        <v>81</v>
      </c>
      <c r="AW582" s="12" t="s">
        <v>34</v>
      </c>
      <c r="AX582" s="12" t="s">
        <v>73</v>
      </c>
      <c r="AY582" s="237" t="s">
        <v>161</v>
      </c>
    </row>
    <row r="583" s="13" customFormat="1">
      <c r="B583" s="238"/>
      <c r="C583" s="239"/>
      <c r="D583" s="225" t="s">
        <v>176</v>
      </c>
      <c r="E583" s="240" t="s">
        <v>19</v>
      </c>
      <c r="F583" s="241" t="s">
        <v>739</v>
      </c>
      <c r="G583" s="239"/>
      <c r="H583" s="242">
        <v>2.3999999999999999</v>
      </c>
      <c r="I583" s="243"/>
      <c r="J583" s="239"/>
      <c r="K583" s="239"/>
      <c r="L583" s="244"/>
      <c r="M583" s="245"/>
      <c r="N583" s="246"/>
      <c r="O583" s="246"/>
      <c r="P583" s="246"/>
      <c r="Q583" s="246"/>
      <c r="R583" s="246"/>
      <c r="S583" s="246"/>
      <c r="T583" s="247"/>
      <c r="AT583" s="248" t="s">
        <v>176</v>
      </c>
      <c r="AU583" s="248" t="s">
        <v>83</v>
      </c>
      <c r="AV583" s="13" t="s">
        <v>83</v>
      </c>
      <c r="AW583" s="13" t="s">
        <v>34</v>
      </c>
      <c r="AX583" s="13" t="s">
        <v>73</v>
      </c>
      <c r="AY583" s="248" t="s">
        <v>161</v>
      </c>
    </row>
    <row r="584" s="13" customFormat="1">
      <c r="B584" s="238"/>
      <c r="C584" s="239"/>
      <c r="D584" s="225" t="s">
        <v>176</v>
      </c>
      <c r="E584" s="240" t="s">
        <v>19</v>
      </c>
      <c r="F584" s="241" t="s">
        <v>740</v>
      </c>
      <c r="G584" s="239"/>
      <c r="H584" s="242">
        <v>0.24199999999999999</v>
      </c>
      <c r="I584" s="243"/>
      <c r="J584" s="239"/>
      <c r="K584" s="239"/>
      <c r="L584" s="244"/>
      <c r="M584" s="245"/>
      <c r="N584" s="246"/>
      <c r="O584" s="246"/>
      <c r="P584" s="246"/>
      <c r="Q584" s="246"/>
      <c r="R584" s="246"/>
      <c r="S584" s="246"/>
      <c r="T584" s="247"/>
      <c r="AT584" s="248" t="s">
        <v>176</v>
      </c>
      <c r="AU584" s="248" t="s">
        <v>83</v>
      </c>
      <c r="AV584" s="13" t="s">
        <v>83</v>
      </c>
      <c r="AW584" s="13" t="s">
        <v>34</v>
      </c>
      <c r="AX584" s="13" t="s">
        <v>73</v>
      </c>
      <c r="AY584" s="248" t="s">
        <v>161</v>
      </c>
    </row>
    <row r="585" s="13" customFormat="1">
      <c r="B585" s="238"/>
      <c r="C585" s="239"/>
      <c r="D585" s="225" t="s">
        <v>176</v>
      </c>
      <c r="E585" s="240" t="s">
        <v>19</v>
      </c>
      <c r="F585" s="241" t="s">
        <v>741</v>
      </c>
      <c r="G585" s="239"/>
      <c r="H585" s="242">
        <v>0.66200000000000003</v>
      </c>
      <c r="I585" s="243"/>
      <c r="J585" s="239"/>
      <c r="K585" s="239"/>
      <c r="L585" s="244"/>
      <c r="M585" s="245"/>
      <c r="N585" s="246"/>
      <c r="O585" s="246"/>
      <c r="P585" s="246"/>
      <c r="Q585" s="246"/>
      <c r="R585" s="246"/>
      <c r="S585" s="246"/>
      <c r="T585" s="247"/>
      <c r="AT585" s="248" t="s">
        <v>176</v>
      </c>
      <c r="AU585" s="248" t="s">
        <v>83</v>
      </c>
      <c r="AV585" s="13" t="s">
        <v>83</v>
      </c>
      <c r="AW585" s="13" t="s">
        <v>34</v>
      </c>
      <c r="AX585" s="13" t="s">
        <v>73</v>
      </c>
      <c r="AY585" s="248" t="s">
        <v>161</v>
      </c>
    </row>
    <row r="586" s="14" customFormat="1">
      <c r="B586" s="249"/>
      <c r="C586" s="250"/>
      <c r="D586" s="225" t="s">
        <v>176</v>
      </c>
      <c r="E586" s="251" t="s">
        <v>19</v>
      </c>
      <c r="F586" s="252" t="s">
        <v>201</v>
      </c>
      <c r="G586" s="250"/>
      <c r="H586" s="253">
        <v>6.194</v>
      </c>
      <c r="I586" s="254"/>
      <c r="J586" s="250"/>
      <c r="K586" s="250"/>
      <c r="L586" s="255"/>
      <c r="M586" s="256"/>
      <c r="N586" s="257"/>
      <c r="O586" s="257"/>
      <c r="P586" s="257"/>
      <c r="Q586" s="257"/>
      <c r="R586" s="257"/>
      <c r="S586" s="257"/>
      <c r="T586" s="258"/>
      <c r="AT586" s="259" t="s">
        <v>176</v>
      </c>
      <c r="AU586" s="259" t="s">
        <v>83</v>
      </c>
      <c r="AV586" s="14" t="s">
        <v>167</v>
      </c>
      <c r="AW586" s="14" t="s">
        <v>34</v>
      </c>
      <c r="AX586" s="14" t="s">
        <v>81</v>
      </c>
      <c r="AY586" s="259" t="s">
        <v>161</v>
      </c>
    </row>
    <row r="587" s="1" customFormat="1" ht="16.5" customHeight="1">
      <c r="B587" s="39"/>
      <c r="C587" s="212" t="s">
        <v>742</v>
      </c>
      <c r="D587" s="212" t="s">
        <v>163</v>
      </c>
      <c r="E587" s="213" t="s">
        <v>743</v>
      </c>
      <c r="F587" s="214" t="s">
        <v>744</v>
      </c>
      <c r="G587" s="215" t="s">
        <v>238</v>
      </c>
      <c r="H587" s="216">
        <v>0.372</v>
      </c>
      <c r="I587" s="217"/>
      <c r="J587" s="218">
        <f>ROUND(I587*H587,2)</f>
        <v>0</v>
      </c>
      <c r="K587" s="214" t="s">
        <v>173</v>
      </c>
      <c r="L587" s="44"/>
      <c r="M587" s="219" t="s">
        <v>19</v>
      </c>
      <c r="N587" s="220" t="s">
        <v>44</v>
      </c>
      <c r="O587" s="84"/>
      <c r="P587" s="221">
        <f>O587*H587</f>
        <v>0</v>
      </c>
      <c r="Q587" s="221">
        <v>1.04887</v>
      </c>
      <c r="R587" s="221">
        <f>Q587*H587</f>
        <v>0.39017963999999999</v>
      </c>
      <c r="S587" s="221">
        <v>0</v>
      </c>
      <c r="T587" s="222">
        <f>S587*H587</f>
        <v>0</v>
      </c>
      <c r="AR587" s="223" t="s">
        <v>167</v>
      </c>
      <c r="AT587" s="223" t="s">
        <v>163</v>
      </c>
      <c r="AU587" s="223" t="s">
        <v>83</v>
      </c>
      <c r="AY587" s="18" t="s">
        <v>161</v>
      </c>
      <c r="BE587" s="224">
        <f>IF(N587="základní",J587,0)</f>
        <v>0</v>
      </c>
      <c r="BF587" s="224">
        <f>IF(N587="snížená",J587,0)</f>
        <v>0</v>
      </c>
      <c r="BG587" s="224">
        <f>IF(N587="zákl. přenesená",J587,0)</f>
        <v>0</v>
      </c>
      <c r="BH587" s="224">
        <f>IF(N587="sníž. přenesená",J587,0)</f>
        <v>0</v>
      </c>
      <c r="BI587" s="224">
        <f>IF(N587="nulová",J587,0)</f>
        <v>0</v>
      </c>
      <c r="BJ587" s="18" t="s">
        <v>81</v>
      </c>
      <c r="BK587" s="224">
        <f>ROUND(I587*H587,2)</f>
        <v>0</v>
      </c>
      <c r="BL587" s="18" t="s">
        <v>167</v>
      </c>
      <c r="BM587" s="223" t="s">
        <v>745</v>
      </c>
    </row>
    <row r="588" s="1" customFormat="1">
      <c r="B588" s="39"/>
      <c r="C588" s="40"/>
      <c r="D588" s="225" t="s">
        <v>169</v>
      </c>
      <c r="E588" s="40"/>
      <c r="F588" s="226" t="s">
        <v>746</v>
      </c>
      <c r="G588" s="40"/>
      <c r="H588" s="40"/>
      <c r="I588" s="136"/>
      <c r="J588" s="40"/>
      <c r="K588" s="40"/>
      <c r="L588" s="44"/>
      <c r="M588" s="227"/>
      <c r="N588" s="84"/>
      <c r="O588" s="84"/>
      <c r="P588" s="84"/>
      <c r="Q588" s="84"/>
      <c r="R588" s="84"/>
      <c r="S588" s="84"/>
      <c r="T588" s="85"/>
      <c r="AT588" s="18" t="s">
        <v>169</v>
      </c>
      <c r="AU588" s="18" t="s">
        <v>83</v>
      </c>
    </row>
    <row r="589" s="12" customFormat="1">
      <c r="B589" s="228"/>
      <c r="C589" s="229"/>
      <c r="D589" s="225" t="s">
        <v>176</v>
      </c>
      <c r="E589" s="230" t="s">
        <v>19</v>
      </c>
      <c r="F589" s="231" t="s">
        <v>177</v>
      </c>
      <c r="G589" s="229"/>
      <c r="H589" s="230" t="s">
        <v>19</v>
      </c>
      <c r="I589" s="232"/>
      <c r="J589" s="229"/>
      <c r="K589" s="229"/>
      <c r="L589" s="233"/>
      <c r="M589" s="234"/>
      <c r="N589" s="235"/>
      <c r="O589" s="235"/>
      <c r="P589" s="235"/>
      <c r="Q589" s="235"/>
      <c r="R589" s="235"/>
      <c r="S589" s="235"/>
      <c r="T589" s="236"/>
      <c r="AT589" s="237" t="s">
        <v>176</v>
      </c>
      <c r="AU589" s="237" t="s">
        <v>83</v>
      </c>
      <c r="AV589" s="12" t="s">
        <v>81</v>
      </c>
      <c r="AW589" s="12" t="s">
        <v>34</v>
      </c>
      <c r="AX589" s="12" t="s">
        <v>73</v>
      </c>
      <c r="AY589" s="237" t="s">
        <v>161</v>
      </c>
    </row>
    <row r="590" s="12" customFormat="1">
      <c r="B590" s="228"/>
      <c r="C590" s="229"/>
      <c r="D590" s="225" t="s">
        <v>176</v>
      </c>
      <c r="E590" s="230" t="s">
        <v>19</v>
      </c>
      <c r="F590" s="231" t="s">
        <v>611</v>
      </c>
      <c r="G590" s="229"/>
      <c r="H590" s="230" t="s">
        <v>19</v>
      </c>
      <c r="I590" s="232"/>
      <c r="J590" s="229"/>
      <c r="K590" s="229"/>
      <c r="L590" s="233"/>
      <c r="M590" s="234"/>
      <c r="N590" s="235"/>
      <c r="O590" s="235"/>
      <c r="P590" s="235"/>
      <c r="Q590" s="235"/>
      <c r="R590" s="235"/>
      <c r="S590" s="235"/>
      <c r="T590" s="236"/>
      <c r="AT590" s="237" t="s">
        <v>176</v>
      </c>
      <c r="AU590" s="237" t="s">
        <v>83</v>
      </c>
      <c r="AV590" s="12" t="s">
        <v>81</v>
      </c>
      <c r="AW590" s="12" t="s">
        <v>34</v>
      </c>
      <c r="AX590" s="12" t="s">
        <v>73</v>
      </c>
      <c r="AY590" s="237" t="s">
        <v>161</v>
      </c>
    </row>
    <row r="591" s="13" customFormat="1">
      <c r="B591" s="238"/>
      <c r="C591" s="239"/>
      <c r="D591" s="225" t="s">
        <v>176</v>
      </c>
      <c r="E591" s="240" t="s">
        <v>19</v>
      </c>
      <c r="F591" s="241" t="s">
        <v>747</v>
      </c>
      <c r="G591" s="239"/>
      <c r="H591" s="242">
        <v>0.11600000000000001</v>
      </c>
      <c r="I591" s="243"/>
      <c r="J591" s="239"/>
      <c r="K591" s="239"/>
      <c r="L591" s="244"/>
      <c r="M591" s="245"/>
      <c r="N591" s="246"/>
      <c r="O591" s="246"/>
      <c r="P591" s="246"/>
      <c r="Q591" s="246"/>
      <c r="R591" s="246"/>
      <c r="S591" s="246"/>
      <c r="T591" s="247"/>
      <c r="AT591" s="248" t="s">
        <v>176</v>
      </c>
      <c r="AU591" s="248" t="s">
        <v>83</v>
      </c>
      <c r="AV591" s="13" t="s">
        <v>83</v>
      </c>
      <c r="AW591" s="13" t="s">
        <v>34</v>
      </c>
      <c r="AX591" s="13" t="s">
        <v>73</v>
      </c>
      <c r="AY591" s="248" t="s">
        <v>161</v>
      </c>
    </row>
    <row r="592" s="12" customFormat="1">
      <c r="B592" s="228"/>
      <c r="C592" s="229"/>
      <c r="D592" s="225" t="s">
        <v>176</v>
      </c>
      <c r="E592" s="230" t="s">
        <v>19</v>
      </c>
      <c r="F592" s="231" t="s">
        <v>613</v>
      </c>
      <c r="G592" s="229"/>
      <c r="H592" s="230" t="s">
        <v>19</v>
      </c>
      <c r="I592" s="232"/>
      <c r="J592" s="229"/>
      <c r="K592" s="229"/>
      <c r="L592" s="233"/>
      <c r="M592" s="234"/>
      <c r="N592" s="235"/>
      <c r="O592" s="235"/>
      <c r="P592" s="235"/>
      <c r="Q592" s="235"/>
      <c r="R592" s="235"/>
      <c r="S592" s="235"/>
      <c r="T592" s="236"/>
      <c r="AT592" s="237" t="s">
        <v>176</v>
      </c>
      <c r="AU592" s="237" t="s">
        <v>83</v>
      </c>
      <c r="AV592" s="12" t="s">
        <v>81</v>
      </c>
      <c r="AW592" s="12" t="s">
        <v>34</v>
      </c>
      <c r="AX592" s="12" t="s">
        <v>73</v>
      </c>
      <c r="AY592" s="237" t="s">
        <v>161</v>
      </c>
    </row>
    <row r="593" s="13" customFormat="1">
      <c r="B593" s="238"/>
      <c r="C593" s="239"/>
      <c r="D593" s="225" t="s">
        <v>176</v>
      </c>
      <c r="E593" s="240" t="s">
        <v>19</v>
      </c>
      <c r="F593" s="241" t="s">
        <v>748</v>
      </c>
      <c r="G593" s="239"/>
      <c r="H593" s="242">
        <v>0.25600000000000001</v>
      </c>
      <c r="I593" s="243"/>
      <c r="J593" s="239"/>
      <c r="K593" s="239"/>
      <c r="L593" s="244"/>
      <c r="M593" s="245"/>
      <c r="N593" s="246"/>
      <c r="O593" s="246"/>
      <c r="P593" s="246"/>
      <c r="Q593" s="246"/>
      <c r="R593" s="246"/>
      <c r="S593" s="246"/>
      <c r="T593" s="247"/>
      <c r="AT593" s="248" t="s">
        <v>176</v>
      </c>
      <c r="AU593" s="248" t="s">
        <v>83</v>
      </c>
      <c r="AV593" s="13" t="s">
        <v>83</v>
      </c>
      <c r="AW593" s="13" t="s">
        <v>34</v>
      </c>
      <c r="AX593" s="13" t="s">
        <v>73</v>
      </c>
      <c r="AY593" s="248" t="s">
        <v>161</v>
      </c>
    </row>
    <row r="594" s="14" customFormat="1">
      <c r="B594" s="249"/>
      <c r="C594" s="250"/>
      <c r="D594" s="225" t="s">
        <v>176</v>
      </c>
      <c r="E594" s="251" t="s">
        <v>19</v>
      </c>
      <c r="F594" s="252" t="s">
        <v>201</v>
      </c>
      <c r="G594" s="250"/>
      <c r="H594" s="253">
        <v>0.372</v>
      </c>
      <c r="I594" s="254"/>
      <c r="J594" s="250"/>
      <c r="K594" s="250"/>
      <c r="L594" s="255"/>
      <c r="M594" s="256"/>
      <c r="N594" s="257"/>
      <c r="O594" s="257"/>
      <c r="P594" s="257"/>
      <c r="Q594" s="257"/>
      <c r="R594" s="257"/>
      <c r="S594" s="257"/>
      <c r="T594" s="258"/>
      <c r="AT594" s="259" t="s">
        <v>176</v>
      </c>
      <c r="AU594" s="259" t="s">
        <v>83</v>
      </c>
      <c r="AV594" s="14" t="s">
        <v>167</v>
      </c>
      <c r="AW594" s="14" t="s">
        <v>34</v>
      </c>
      <c r="AX594" s="14" t="s">
        <v>81</v>
      </c>
      <c r="AY594" s="259" t="s">
        <v>161</v>
      </c>
    </row>
    <row r="595" s="1" customFormat="1" ht="16.5" customHeight="1">
      <c r="B595" s="39"/>
      <c r="C595" s="212" t="s">
        <v>749</v>
      </c>
      <c r="D595" s="212" t="s">
        <v>163</v>
      </c>
      <c r="E595" s="213" t="s">
        <v>750</v>
      </c>
      <c r="F595" s="214" t="s">
        <v>751</v>
      </c>
      <c r="G595" s="215" t="s">
        <v>210</v>
      </c>
      <c r="H595" s="216">
        <v>75</v>
      </c>
      <c r="I595" s="217"/>
      <c r="J595" s="218">
        <f>ROUND(I595*H595,2)</f>
        <v>0</v>
      </c>
      <c r="K595" s="214" t="s">
        <v>173</v>
      </c>
      <c r="L595" s="44"/>
      <c r="M595" s="219" t="s">
        <v>19</v>
      </c>
      <c r="N595" s="220" t="s">
        <v>44</v>
      </c>
      <c r="O595" s="84"/>
      <c r="P595" s="221">
        <f>O595*H595</f>
        <v>0</v>
      </c>
      <c r="Q595" s="221">
        <v>0.01282</v>
      </c>
      <c r="R595" s="221">
        <f>Q595*H595</f>
        <v>0.96150000000000002</v>
      </c>
      <c r="S595" s="221">
        <v>0</v>
      </c>
      <c r="T595" s="222">
        <f>S595*H595</f>
        <v>0</v>
      </c>
      <c r="AR595" s="223" t="s">
        <v>167</v>
      </c>
      <c r="AT595" s="223" t="s">
        <v>163</v>
      </c>
      <c r="AU595" s="223" t="s">
        <v>83</v>
      </c>
      <c r="AY595" s="18" t="s">
        <v>161</v>
      </c>
      <c r="BE595" s="224">
        <f>IF(N595="základní",J595,0)</f>
        <v>0</v>
      </c>
      <c r="BF595" s="224">
        <f>IF(N595="snížená",J595,0)</f>
        <v>0</v>
      </c>
      <c r="BG595" s="224">
        <f>IF(N595="zákl. přenesená",J595,0)</f>
        <v>0</v>
      </c>
      <c r="BH595" s="224">
        <f>IF(N595="sníž. přenesená",J595,0)</f>
        <v>0</v>
      </c>
      <c r="BI595" s="224">
        <f>IF(N595="nulová",J595,0)</f>
        <v>0</v>
      </c>
      <c r="BJ595" s="18" t="s">
        <v>81</v>
      </c>
      <c r="BK595" s="224">
        <f>ROUND(I595*H595,2)</f>
        <v>0</v>
      </c>
      <c r="BL595" s="18" t="s">
        <v>167</v>
      </c>
      <c r="BM595" s="223" t="s">
        <v>752</v>
      </c>
    </row>
    <row r="596" s="1" customFormat="1">
      <c r="B596" s="39"/>
      <c r="C596" s="40"/>
      <c r="D596" s="225" t="s">
        <v>169</v>
      </c>
      <c r="E596" s="40"/>
      <c r="F596" s="226" t="s">
        <v>753</v>
      </c>
      <c r="G596" s="40"/>
      <c r="H596" s="40"/>
      <c r="I596" s="136"/>
      <c r="J596" s="40"/>
      <c r="K596" s="40"/>
      <c r="L596" s="44"/>
      <c r="M596" s="227"/>
      <c r="N596" s="84"/>
      <c r="O596" s="84"/>
      <c r="P596" s="84"/>
      <c r="Q596" s="84"/>
      <c r="R596" s="84"/>
      <c r="S596" s="84"/>
      <c r="T596" s="85"/>
      <c r="AT596" s="18" t="s">
        <v>169</v>
      </c>
      <c r="AU596" s="18" t="s">
        <v>83</v>
      </c>
    </row>
    <row r="597" s="12" customFormat="1">
      <c r="B597" s="228"/>
      <c r="C597" s="229"/>
      <c r="D597" s="225" t="s">
        <v>176</v>
      </c>
      <c r="E597" s="230" t="s">
        <v>19</v>
      </c>
      <c r="F597" s="231" t="s">
        <v>177</v>
      </c>
      <c r="G597" s="229"/>
      <c r="H597" s="230" t="s">
        <v>19</v>
      </c>
      <c r="I597" s="232"/>
      <c r="J597" s="229"/>
      <c r="K597" s="229"/>
      <c r="L597" s="233"/>
      <c r="M597" s="234"/>
      <c r="N597" s="235"/>
      <c r="O597" s="235"/>
      <c r="P597" s="235"/>
      <c r="Q597" s="235"/>
      <c r="R597" s="235"/>
      <c r="S597" s="235"/>
      <c r="T597" s="236"/>
      <c r="AT597" s="237" t="s">
        <v>176</v>
      </c>
      <c r="AU597" s="237" t="s">
        <v>83</v>
      </c>
      <c r="AV597" s="12" t="s">
        <v>81</v>
      </c>
      <c r="AW597" s="12" t="s">
        <v>34</v>
      </c>
      <c r="AX597" s="12" t="s">
        <v>73</v>
      </c>
      <c r="AY597" s="237" t="s">
        <v>161</v>
      </c>
    </row>
    <row r="598" s="13" customFormat="1">
      <c r="B598" s="238"/>
      <c r="C598" s="239"/>
      <c r="D598" s="225" t="s">
        <v>176</v>
      </c>
      <c r="E598" s="240" t="s">
        <v>19</v>
      </c>
      <c r="F598" s="241" t="s">
        <v>754</v>
      </c>
      <c r="G598" s="239"/>
      <c r="H598" s="242">
        <v>35</v>
      </c>
      <c r="I598" s="243"/>
      <c r="J598" s="239"/>
      <c r="K598" s="239"/>
      <c r="L598" s="244"/>
      <c r="M598" s="245"/>
      <c r="N598" s="246"/>
      <c r="O598" s="246"/>
      <c r="P598" s="246"/>
      <c r="Q598" s="246"/>
      <c r="R598" s="246"/>
      <c r="S598" s="246"/>
      <c r="T598" s="247"/>
      <c r="AT598" s="248" t="s">
        <v>176</v>
      </c>
      <c r="AU598" s="248" t="s">
        <v>83</v>
      </c>
      <c r="AV598" s="13" t="s">
        <v>83</v>
      </c>
      <c r="AW598" s="13" t="s">
        <v>34</v>
      </c>
      <c r="AX598" s="13" t="s">
        <v>73</v>
      </c>
      <c r="AY598" s="248" t="s">
        <v>161</v>
      </c>
    </row>
    <row r="599" s="13" customFormat="1">
      <c r="B599" s="238"/>
      <c r="C599" s="239"/>
      <c r="D599" s="225" t="s">
        <v>176</v>
      </c>
      <c r="E599" s="240" t="s">
        <v>19</v>
      </c>
      <c r="F599" s="241" t="s">
        <v>755</v>
      </c>
      <c r="G599" s="239"/>
      <c r="H599" s="242">
        <v>40</v>
      </c>
      <c r="I599" s="243"/>
      <c r="J599" s="239"/>
      <c r="K599" s="239"/>
      <c r="L599" s="244"/>
      <c r="M599" s="245"/>
      <c r="N599" s="246"/>
      <c r="O599" s="246"/>
      <c r="P599" s="246"/>
      <c r="Q599" s="246"/>
      <c r="R599" s="246"/>
      <c r="S599" s="246"/>
      <c r="T599" s="247"/>
      <c r="AT599" s="248" t="s">
        <v>176</v>
      </c>
      <c r="AU599" s="248" t="s">
        <v>83</v>
      </c>
      <c r="AV599" s="13" t="s">
        <v>83</v>
      </c>
      <c r="AW599" s="13" t="s">
        <v>34</v>
      </c>
      <c r="AX599" s="13" t="s">
        <v>73</v>
      </c>
      <c r="AY599" s="248" t="s">
        <v>161</v>
      </c>
    </row>
    <row r="600" s="14" customFormat="1">
      <c r="B600" s="249"/>
      <c r="C600" s="250"/>
      <c r="D600" s="225" t="s">
        <v>176</v>
      </c>
      <c r="E600" s="251" t="s">
        <v>19</v>
      </c>
      <c r="F600" s="252" t="s">
        <v>201</v>
      </c>
      <c r="G600" s="250"/>
      <c r="H600" s="253">
        <v>75</v>
      </c>
      <c r="I600" s="254"/>
      <c r="J600" s="250"/>
      <c r="K600" s="250"/>
      <c r="L600" s="255"/>
      <c r="M600" s="256"/>
      <c r="N600" s="257"/>
      <c r="O600" s="257"/>
      <c r="P600" s="257"/>
      <c r="Q600" s="257"/>
      <c r="R600" s="257"/>
      <c r="S600" s="257"/>
      <c r="T600" s="258"/>
      <c r="AT600" s="259" t="s">
        <v>176</v>
      </c>
      <c r="AU600" s="259" t="s">
        <v>83</v>
      </c>
      <c r="AV600" s="14" t="s">
        <v>167</v>
      </c>
      <c r="AW600" s="14" t="s">
        <v>34</v>
      </c>
      <c r="AX600" s="14" t="s">
        <v>81</v>
      </c>
      <c r="AY600" s="259" t="s">
        <v>161</v>
      </c>
    </row>
    <row r="601" s="1" customFormat="1" ht="16.5" customHeight="1">
      <c r="B601" s="39"/>
      <c r="C601" s="212" t="s">
        <v>756</v>
      </c>
      <c r="D601" s="212" t="s">
        <v>163</v>
      </c>
      <c r="E601" s="213" t="s">
        <v>757</v>
      </c>
      <c r="F601" s="214" t="s">
        <v>758</v>
      </c>
      <c r="G601" s="215" t="s">
        <v>210</v>
      </c>
      <c r="H601" s="216">
        <v>75</v>
      </c>
      <c r="I601" s="217"/>
      <c r="J601" s="218">
        <f>ROUND(I601*H601,2)</f>
        <v>0</v>
      </c>
      <c r="K601" s="214" t="s">
        <v>173</v>
      </c>
      <c r="L601" s="44"/>
      <c r="M601" s="219" t="s">
        <v>19</v>
      </c>
      <c r="N601" s="220" t="s">
        <v>44</v>
      </c>
      <c r="O601" s="84"/>
      <c r="P601" s="221">
        <f>O601*H601</f>
        <v>0</v>
      </c>
      <c r="Q601" s="221">
        <v>0</v>
      </c>
      <c r="R601" s="221">
        <f>Q601*H601</f>
        <v>0</v>
      </c>
      <c r="S601" s="221">
        <v>0</v>
      </c>
      <c r="T601" s="222">
        <f>S601*H601</f>
        <v>0</v>
      </c>
      <c r="AR601" s="223" t="s">
        <v>167</v>
      </c>
      <c r="AT601" s="223" t="s">
        <v>163</v>
      </c>
      <c r="AU601" s="223" t="s">
        <v>83</v>
      </c>
      <c r="AY601" s="18" t="s">
        <v>161</v>
      </c>
      <c r="BE601" s="224">
        <f>IF(N601="základní",J601,0)</f>
        <v>0</v>
      </c>
      <c r="BF601" s="224">
        <f>IF(N601="snížená",J601,0)</f>
        <v>0</v>
      </c>
      <c r="BG601" s="224">
        <f>IF(N601="zákl. přenesená",J601,0)</f>
        <v>0</v>
      </c>
      <c r="BH601" s="224">
        <f>IF(N601="sníž. přenesená",J601,0)</f>
        <v>0</v>
      </c>
      <c r="BI601" s="224">
        <f>IF(N601="nulová",J601,0)</f>
        <v>0</v>
      </c>
      <c r="BJ601" s="18" t="s">
        <v>81</v>
      </c>
      <c r="BK601" s="224">
        <f>ROUND(I601*H601,2)</f>
        <v>0</v>
      </c>
      <c r="BL601" s="18" t="s">
        <v>167</v>
      </c>
      <c r="BM601" s="223" t="s">
        <v>759</v>
      </c>
    </row>
    <row r="602" s="1" customFormat="1">
      <c r="B602" s="39"/>
      <c r="C602" s="40"/>
      <c r="D602" s="225" t="s">
        <v>169</v>
      </c>
      <c r="E602" s="40"/>
      <c r="F602" s="226" t="s">
        <v>760</v>
      </c>
      <c r="G602" s="40"/>
      <c r="H602" s="40"/>
      <c r="I602" s="136"/>
      <c r="J602" s="40"/>
      <c r="K602" s="40"/>
      <c r="L602" s="44"/>
      <c r="M602" s="227"/>
      <c r="N602" s="84"/>
      <c r="O602" s="84"/>
      <c r="P602" s="84"/>
      <c r="Q602" s="84"/>
      <c r="R602" s="84"/>
      <c r="S602" s="84"/>
      <c r="T602" s="85"/>
      <c r="AT602" s="18" t="s">
        <v>169</v>
      </c>
      <c r="AU602" s="18" t="s">
        <v>83</v>
      </c>
    </row>
    <row r="603" s="1" customFormat="1" ht="16.5" customHeight="1">
      <c r="B603" s="39"/>
      <c r="C603" s="212" t="s">
        <v>761</v>
      </c>
      <c r="D603" s="212" t="s">
        <v>163</v>
      </c>
      <c r="E603" s="213" t="s">
        <v>762</v>
      </c>
      <c r="F603" s="214" t="s">
        <v>763</v>
      </c>
      <c r="G603" s="215" t="s">
        <v>274</v>
      </c>
      <c r="H603" s="216">
        <v>20</v>
      </c>
      <c r="I603" s="217"/>
      <c r="J603" s="218">
        <f>ROUND(I603*H603,2)</f>
        <v>0</v>
      </c>
      <c r="K603" s="214" t="s">
        <v>173</v>
      </c>
      <c r="L603" s="44"/>
      <c r="M603" s="219" t="s">
        <v>19</v>
      </c>
      <c r="N603" s="220" t="s">
        <v>44</v>
      </c>
      <c r="O603" s="84"/>
      <c r="P603" s="221">
        <f>O603*H603</f>
        <v>0</v>
      </c>
      <c r="Q603" s="221">
        <v>0.082350000000000007</v>
      </c>
      <c r="R603" s="221">
        <f>Q603*H603</f>
        <v>1.6470000000000002</v>
      </c>
      <c r="S603" s="221">
        <v>0</v>
      </c>
      <c r="T603" s="222">
        <f>S603*H603</f>
        <v>0</v>
      </c>
      <c r="AR603" s="223" t="s">
        <v>167</v>
      </c>
      <c r="AT603" s="223" t="s">
        <v>163</v>
      </c>
      <c r="AU603" s="223" t="s">
        <v>83</v>
      </c>
      <c r="AY603" s="18" t="s">
        <v>161</v>
      </c>
      <c r="BE603" s="224">
        <f>IF(N603="základní",J603,0)</f>
        <v>0</v>
      </c>
      <c r="BF603" s="224">
        <f>IF(N603="snížená",J603,0)</f>
        <v>0</v>
      </c>
      <c r="BG603" s="224">
        <f>IF(N603="zákl. přenesená",J603,0)</f>
        <v>0</v>
      </c>
      <c r="BH603" s="224">
        <f>IF(N603="sníž. přenesená",J603,0)</f>
        <v>0</v>
      </c>
      <c r="BI603" s="224">
        <f>IF(N603="nulová",J603,0)</f>
        <v>0</v>
      </c>
      <c r="BJ603" s="18" t="s">
        <v>81</v>
      </c>
      <c r="BK603" s="224">
        <f>ROUND(I603*H603,2)</f>
        <v>0</v>
      </c>
      <c r="BL603" s="18" t="s">
        <v>167</v>
      </c>
      <c r="BM603" s="223" t="s">
        <v>764</v>
      </c>
    </row>
    <row r="604" s="1" customFormat="1">
      <c r="B604" s="39"/>
      <c r="C604" s="40"/>
      <c r="D604" s="225" t="s">
        <v>169</v>
      </c>
      <c r="E604" s="40"/>
      <c r="F604" s="226" t="s">
        <v>765</v>
      </c>
      <c r="G604" s="40"/>
      <c r="H604" s="40"/>
      <c r="I604" s="136"/>
      <c r="J604" s="40"/>
      <c r="K604" s="40"/>
      <c r="L604" s="44"/>
      <c r="M604" s="227"/>
      <c r="N604" s="84"/>
      <c r="O604" s="84"/>
      <c r="P604" s="84"/>
      <c r="Q604" s="84"/>
      <c r="R604" s="84"/>
      <c r="S604" s="84"/>
      <c r="T604" s="85"/>
      <c r="AT604" s="18" t="s">
        <v>169</v>
      </c>
      <c r="AU604" s="18" t="s">
        <v>83</v>
      </c>
    </row>
    <row r="605" s="12" customFormat="1">
      <c r="B605" s="228"/>
      <c r="C605" s="229"/>
      <c r="D605" s="225" t="s">
        <v>176</v>
      </c>
      <c r="E605" s="230" t="s">
        <v>19</v>
      </c>
      <c r="F605" s="231" t="s">
        <v>328</v>
      </c>
      <c r="G605" s="229"/>
      <c r="H605" s="230" t="s">
        <v>19</v>
      </c>
      <c r="I605" s="232"/>
      <c r="J605" s="229"/>
      <c r="K605" s="229"/>
      <c r="L605" s="233"/>
      <c r="M605" s="234"/>
      <c r="N605" s="235"/>
      <c r="O605" s="235"/>
      <c r="P605" s="235"/>
      <c r="Q605" s="235"/>
      <c r="R605" s="235"/>
      <c r="S605" s="235"/>
      <c r="T605" s="236"/>
      <c r="AT605" s="237" t="s">
        <v>176</v>
      </c>
      <c r="AU605" s="237" t="s">
        <v>83</v>
      </c>
      <c r="AV605" s="12" t="s">
        <v>81</v>
      </c>
      <c r="AW605" s="12" t="s">
        <v>34</v>
      </c>
      <c r="AX605" s="12" t="s">
        <v>73</v>
      </c>
      <c r="AY605" s="237" t="s">
        <v>161</v>
      </c>
    </row>
    <row r="606" s="13" customFormat="1">
      <c r="B606" s="238"/>
      <c r="C606" s="239"/>
      <c r="D606" s="225" t="s">
        <v>176</v>
      </c>
      <c r="E606" s="240" t="s">
        <v>19</v>
      </c>
      <c r="F606" s="241" t="s">
        <v>766</v>
      </c>
      <c r="G606" s="239"/>
      <c r="H606" s="242">
        <v>8</v>
      </c>
      <c r="I606" s="243"/>
      <c r="J606" s="239"/>
      <c r="K606" s="239"/>
      <c r="L606" s="244"/>
      <c r="M606" s="245"/>
      <c r="N606" s="246"/>
      <c r="O606" s="246"/>
      <c r="P606" s="246"/>
      <c r="Q606" s="246"/>
      <c r="R606" s="246"/>
      <c r="S606" s="246"/>
      <c r="T606" s="247"/>
      <c r="AT606" s="248" t="s">
        <v>176</v>
      </c>
      <c r="AU606" s="248" t="s">
        <v>83</v>
      </c>
      <c r="AV606" s="13" t="s">
        <v>83</v>
      </c>
      <c r="AW606" s="13" t="s">
        <v>34</v>
      </c>
      <c r="AX606" s="13" t="s">
        <v>73</v>
      </c>
      <c r="AY606" s="248" t="s">
        <v>161</v>
      </c>
    </row>
    <row r="607" s="13" customFormat="1">
      <c r="B607" s="238"/>
      <c r="C607" s="239"/>
      <c r="D607" s="225" t="s">
        <v>176</v>
      </c>
      <c r="E607" s="240" t="s">
        <v>19</v>
      </c>
      <c r="F607" s="241" t="s">
        <v>767</v>
      </c>
      <c r="G607" s="239"/>
      <c r="H607" s="242">
        <v>12</v>
      </c>
      <c r="I607" s="243"/>
      <c r="J607" s="239"/>
      <c r="K607" s="239"/>
      <c r="L607" s="244"/>
      <c r="M607" s="245"/>
      <c r="N607" s="246"/>
      <c r="O607" s="246"/>
      <c r="P607" s="246"/>
      <c r="Q607" s="246"/>
      <c r="R607" s="246"/>
      <c r="S607" s="246"/>
      <c r="T607" s="247"/>
      <c r="AT607" s="248" t="s">
        <v>176</v>
      </c>
      <c r="AU607" s="248" t="s">
        <v>83</v>
      </c>
      <c r="AV607" s="13" t="s">
        <v>83</v>
      </c>
      <c r="AW607" s="13" t="s">
        <v>34</v>
      </c>
      <c r="AX607" s="13" t="s">
        <v>73</v>
      </c>
      <c r="AY607" s="248" t="s">
        <v>161</v>
      </c>
    </row>
    <row r="608" s="14" customFormat="1">
      <c r="B608" s="249"/>
      <c r="C608" s="250"/>
      <c r="D608" s="225" t="s">
        <v>176</v>
      </c>
      <c r="E608" s="251" t="s">
        <v>19</v>
      </c>
      <c r="F608" s="252" t="s">
        <v>201</v>
      </c>
      <c r="G608" s="250"/>
      <c r="H608" s="253">
        <v>20</v>
      </c>
      <c r="I608" s="254"/>
      <c r="J608" s="250"/>
      <c r="K608" s="250"/>
      <c r="L608" s="255"/>
      <c r="M608" s="256"/>
      <c r="N608" s="257"/>
      <c r="O608" s="257"/>
      <c r="P608" s="257"/>
      <c r="Q608" s="257"/>
      <c r="R608" s="257"/>
      <c r="S608" s="257"/>
      <c r="T608" s="258"/>
      <c r="AT608" s="259" t="s">
        <v>176</v>
      </c>
      <c r="AU608" s="259" t="s">
        <v>83</v>
      </c>
      <c r="AV608" s="14" t="s">
        <v>167</v>
      </c>
      <c r="AW608" s="14" t="s">
        <v>34</v>
      </c>
      <c r="AX608" s="14" t="s">
        <v>81</v>
      </c>
      <c r="AY608" s="259" t="s">
        <v>161</v>
      </c>
    </row>
    <row r="609" s="1" customFormat="1" ht="16.5" customHeight="1">
      <c r="B609" s="39"/>
      <c r="C609" s="212" t="s">
        <v>768</v>
      </c>
      <c r="D609" s="212" t="s">
        <v>163</v>
      </c>
      <c r="E609" s="213" t="s">
        <v>769</v>
      </c>
      <c r="F609" s="214" t="s">
        <v>770</v>
      </c>
      <c r="G609" s="215" t="s">
        <v>238</v>
      </c>
      <c r="H609" s="216">
        <v>2.2080000000000002</v>
      </c>
      <c r="I609" s="217"/>
      <c r="J609" s="218">
        <f>ROUND(I609*H609,2)</f>
        <v>0</v>
      </c>
      <c r="K609" s="214" t="s">
        <v>173</v>
      </c>
      <c r="L609" s="44"/>
      <c r="M609" s="219" t="s">
        <v>19</v>
      </c>
      <c r="N609" s="220" t="s">
        <v>44</v>
      </c>
      <c r="O609" s="84"/>
      <c r="P609" s="221">
        <f>O609*H609</f>
        <v>0</v>
      </c>
      <c r="Q609" s="221">
        <v>0.019539999999999998</v>
      </c>
      <c r="R609" s="221">
        <f>Q609*H609</f>
        <v>0.04314432</v>
      </c>
      <c r="S609" s="221">
        <v>0</v>
      </c>
      <c r="T609" s="222">
        <f>S609*H609</f>
        <v>0</v>
      </c>
      <c r="AR609" s="223" t="s">
        <v>167</v>
      </c>
      <c r="AT609" s="223" t="s">
        <v>163</v>
      </c>
      <c r="AU609" s="223" t="s">
        <v>83</v>
      </c>
      <c r="AY609" s="18" t="s">
        <v>161</v>
      </c>
      <c r="BE609" s="224">
        <f>IF(N609="základní",J609,0)</f>
        <v>0</v>
      </c>
      <c r="BF609" s="224">
        <f>IF(N609="snížená",J609,0)</f>
        <v>0</v>
      </c>
      <c r="BG609" s="224">
        <f>IF(N609="zákl. přenesená",J609,0)</f>
        <v>0</v>
      </c>
      <c r="BH609" s="224">
        <f>IF(N609="sníž. přenesená",J609,0)</f>
        <v>0</v>
      </c>
      <c r="BI609" s="224">
        <f>IF(N609="nulová",J609,0)</f>
        <v>0</v>
      </c>
      <c r="BJ609" s="18" t="s">
        <v>81</v>
      </c>
      <c r="BK609" s="224">
        <f>ROUND(I609*H609,2)</f>
        <v>0</v>
      </c>
      <c r="BL609" s="18" t="s">
        <v>167</v>
      </c>
      <c r="BM609" s="223" t="s">
        <v>771</v>
      </c>
    </row>
    <row r="610" s="1" customFormat="1">
      <c r="B610" s="39"/>
      <c r="C610" s="40"/>
      <c r="D610" s="225" t="s">
        <v>169</v>
      </c>
      <c r="E610" s="40"/>
      <c r="F610" s="226" t="s">
        <v>772</v>
      </c>
      <c r="G610" s="40"/>
      <c r="H610" s="40"/>
      <c r="I610" s="136"/>
      <c r="J610" s="40"/>
      <c r="K610" s="40"/>
      <c r="L610" s="44"/>
      <c r="M610" s="227"/>
      <c r="N610" s="84"/>
      <c r="O610" s="84"/>
      <c r="P610" s="84"/>
      <c r="Q610" s="84"/>
      <c r="R610" s="84"/>
      <c r="S610" s="84"/>
      <c r="T610" s="85"/>
      <c r="AT610" s="18" t="s">
        <v>169</v>
      </c>
      <c r="AU610" s="18" t="s">
        <v>83</v>
      </c>
    </row>
    <row r="611" s="12" customFormat="1">
      <c r="B611" s="228"/>
      <c r="C611" s="229"/>
      <c r="D611" s="225" t="s">
        <v>176</v>
      </c>
      <c r="E611" s="230" t="s">
        <v>19</v>
      </c>
      <c r="F611" s="231" t="s">
        <v>328</v>
      </c>
      <c r="G611" s="229"/>
      <c r="H611" s="230" t="s">
        <v>19</v>
      </c>
      <c r="I611" s="232"/>
      <c r="J611" s="229"/>
      <c r="K611" s="229"/>
      <c r="L611" s="233"/>
      <c r="M611" s="234"/>
      <c r="N611" s="235"/>
      <c r="O611" s="235"/>
      <c r="P611" s="235"/>
      <c r="Q611" s="235"/>
      <c r="R611" s="235"/>
      <c r="S611" s="235"/>
      <c r="T611" s="236"/>
      <c r="AT611" s="237" t="s">
        <v>176</v>
      </c>
      <c r="AU611" s="237" t="s">
        <v>83</v>
      </c>
      <c r="AV611" s="12" t="s">
        <v>81</v>
      </c>
      <c r="AW611" s="12" t="s">
        <v>34</v>
      </c>
      <c r="AX611" s="12" t="s">
        <v>73</v>
      </c>
      <c r="AY611" s="237" t="s">
        <v>161</v>
      </c>
    </row>
    <row r="612" s="12" customFormat="1">
      <c r="B612" s="228"/>
      <c r="C612" s="229"/>
      <c r="D612" s="225" t="s">
        <v>176</v>
      </c>
      <c r="E612" s="230" t="s">
        <v>19</v>
      </c>
      <c r="F612" s="231" t="s">
        <v>773</v>
      </c>
      <c r="G612" s="229"/>
      <c r="H612" s="230" t="s">
        <v>19</v>
      </c>
      <c r="I612" s="232"/>
      <c r="J612" s="229"/>
      <c r="K612" s="229"/>
      <c r="L612" s="233"/>
      <c r="M612" s="234"/>
      <c r="N612" s="235"/>
      <c r="O612" s="235"/>
      <c r="P612" s="235"/>
      <c r="Q612" s="235"/>
      <c r="R612" s="235"/>
      <c r="S612" s="235"/>
      <c r="T612" s="236"/>
      <c r="AT612" s="237" t="s">
        <v>176</v>
      </c>
      <c r="AU612" s="237" t="s">
        <v>83</v>
      </c>
      <c r="AV612" s="12" t="s">
        <v>81</v>
      </c>
      <c r="AW612" s="12" t="s">
        <v>34</v>
      </c>
      <c r="AX612" s="12" t="s">
        <v>73</v>
      </c>
      <c r="AY612" s="237" t="s">
        <v>161</v>
      </c>
    </row>
    <row r="613" s="13" customFormat="1">
      <c r="B613" s="238"/>
      <c r="C613" s="239"/>
      <c r="D613" s="225" t="s">
        <v>176</v>
      </c>
      <c r="E613" s="240" t="s">
        <v>19</v>
      </c>
      <c r="F613" s="241" t="s">
        <v>774</v>
      </c>
      <c r="G613" s="239"/>
      <c r="H613" s="242">
        <v>2.2080000000000002</v>
      </c>
      <c r="I613" s="243"/>
      <c r="J613" s="239"/>
      <c r="K613" s="239"/>
      <c r="L613" s="244"/>
      <c r="M613" s="245"/>
      <c r="N613" s="246"/>
      <c r="O613" s="246"/>
      <c r="P613" s="246"/>
      <c r="Q613" s="246"/>
      <c r="R613" s="246"/>
      <c r="S613" s="246"/>
      <c r="T613" s="247"/>
      <c r="AT613" s="248" t="s">
        <v>176</v>
      </c>
      <c r="AU613" s="248" t="s">
        <v>83</v>
      </c>
      <c r="AV613" s="13" t="s">
        <v>83</v>
      </c>
      <c r="AW613" s="13" t="s">
        <v>34</v>
      </c>
      <c r="AX613" s="13" t="s">
        <v>81</v>
      </c>
      <c r="AY613" s="248" t="s">
        <v>161</v>
      </c>
    </row>
    <row r="614" s="1" customFormat="1" ht="16.5" customHeight="1">
      <c r="B614" s="39"/>
      <c r="C614" s="260" t="s">
        <v>775</v>
      </c>
      <c r="D614" s="260" t="s">
        <v>252</v>
      </c>
      <c r="E614" s="261" t="s">
        <v>776</v>
      </c>
      <c r="F614" s="262" t="s">
        <v>777</v>
      </c>
      <c r="G614" s="263" t="s">
        <v>238</v>
      </c>
      <c r="H614" s="264">
        <v>2.3849999999999998</v>
      </c>
      <c r="I614" s="265"/>
      <c r="J614" s="266">
        <f>ROUND(I614*H614,2)</f>
        <v>0</v>
      </c>
      <c r="K614" s="262" t="s">
        <v>173</v>
      </c>
      <c r="L614" s="267"/>
      <c r="M614" s="268" t="s">
        <v>19</v>
      </c>
      <c r="N614" s="269" t="s">
        <v>44</v>
      </c>
      <c r="O614" s="84"/>
      <c r="P614" s="221">
        <f>O614*H614</f>
        <v>0</v>
      </c>
      <c r="Q614" s="221">
        <v>1</v>
      </c>
      <c r="R614" s="221">
        <f>Q614*H614</f>
        <v>2.3849999999999998</v>
      </c>
      <c r="S614" s="221">
        <v>0</v>
      </c>
      <c r="T614" s="222">
        <f>S614*H614</f>
        <v>0</v>
      </c>
      <c r="AR614" s="223" t="s">
        <v>207</v>
      </c>
      <c r="AT614" s="223" t="s">
        <v>252</v>
      </c>
      <c r="AU614" s="223" t="s">
        <v>83</v>
      </c>
      <c r="AY614" s="18" t="s">
        <v>161</v>
      </c>
      <c r="BE614" s="224">
        <f>IF(N614="základní",J614,0)</f>
        <v>0</v>
      </c>
      <c r="BF614" s="224">
        <f>IF(N614="snížená",J614,0)</f>
        <v>0</v>
      </c>
      <c r="BG614" s="224">
        <f>IF(N614="zákl. přenesená",J614,0)</f>
        <v>0</v>
      </c>
      <c r="BH614" s="224">
        <f>IF(N614="sníž. přenesená",J614,0)</f>
        <v>0</v>
      </c>
      <c r="BI614" s="224">
        <f>IF(N614="nulová",J614,0)</f>
        <v>0</v>
      </c>
      <c r="BJ614" s="18" t="s">
        <v>81</v>
      </c>
      <c r="BK614" s="224">
        <f>ROUND(I614*H614,2)</f>
        <v>0</v>
      </c>
      <c r="BL614" s="18" t="s">
        <v>167</v>
      </c>
      <c r="BM614" s="223" t="s">
        <v>778</v>
      </c>
    </row>
    <row r="615" s="1" customFormat="1">
      <c r="B615" s="39"/>
      <c r="C615" s="40"/>
      <c r="D615" s="225" t="s">
        <v>169</v>
      </c>
      <c r="E615" s="40"/>
      <c r="F615" s="226" t="s">
        <v>777</v>
      </c>
      <c r="G615" s="40"/>
      <c r="H615" s="40"/>
      <c r="I615" s="136"/>
      <c r="J615" s="40"/>
      <c r="K615" s="40"/>
      <c r="L615" s="44"/>
      <c r="M615" s="227"/>
      <c r="N615" s="84"/>
      <c r="O615" s="84"/>
      <c r="P615" s="84"/>
      <c r="Q615" s="84"/>
      <c r="R615" s="84"/>
      <c r="S615" s="84"/>
      <c r="T615" s="85"/>
      <c r="AT615" s="18" t="s">
        <v>169</v>
      </c>
      <c r="AU615" s="18" t="s">
        <v>83</v>
      </c>
    </row>
    <row r="616" s="1" customFormat="1">
      <c r="B616" s="39"/>
      <c r="C616" s="40"/>
      <c r="D616" s="225" t="s">
        <v>479</v>
      </c>
      <c r="E616" s="40"/>
      <c r="F616" s="270" t="s">
        <v>779</v>
      </c>
      <c r="G616" s="40"/>
      <c r="H616" s="40"/>
      <c r="I616" s="136"/>
      <c r="J616" s="40"/>
      <c r="K616" s="40"/>
      <c r="L616" s="44"/>
      <c r="M616" s="227"/>
      <c r="N616" s="84"/>
      <c r="O616" s="84"/>
      <c r="P616" s="84"/>
      <c r="Q616" s="84"/>
      <c r="R616" s="84"/>
      <c r="S616" s="84"/>
      <c r="T616" s="85"/>
      <c r="AT616" s="18" t="s">
        <v>479</v>
      </c>
      <c r="AU616" s="18" t="s">
        <v>83</v>
      </c>
    </row>
    <row r="617" s="13" customFormat="1">
      <c r="B617" s="238"/>
      <c r="C617" s="239"/>
      <c r="D617" s="225" t="s">
        <v>176</v>
      </c>
      <c r="E617" s="240" t="s">
        <v>19</v>
      </c>
      <c r="F617" s="241" t="s">
        <v>780</v>
      </c>
      <c r="G617" s="239"/>
      <c r="H617" s="242">
        <v>2.3849999999999998</v>
      </c>
      <c r="I617" s="243"/>
      <c r="J617" s="239"/>
      <c r="K617" s="239"/>
      <c r="L617" s="244"/>
      <c r="M617" s="245"/>
      <c r="N617" s="246"/>
      <c r="O617" s="246"/>
      <c r="P617" s="246"/>
      <c r="Q617" s="246"/>
      <c r="R617" s="246"/>
      <c r="S617" s="246"/>
      <c r="T617" s="247"/>
      <c r="AT617" s="248" t="s">
        <v>176</v>
      </c>
      <c r="AU617" s="248" t="s">
        <v>83</v>
      </c>
      <c r="AV617" s="13" t="s">
        <v>83</v>
      </c>
      <c r="AW617" s="13" t="s">
        <v>34</v>
      </c>
      <c r="AX617" s="13" t="s">
        <v>81</v>
      </c>
      <c r="AY617" s="248" t="s">
        <v>161</v>
      </c>
    </row>
    <row r="618" s="1" customFormat="1" ht="16.5" customHeight="1">
      <c r="B618" s="39"/>
      <c r="C618" s="212" t="s">
        <v>781</v>
      </c>
      <c r="D618" s="212" t="s">
        <v>163</v>
      </c>
      <c r="E618" s="213" t="s">
        <v>782</v>
      </c>
      <c r="F618" s="214" t="s">
        <v>783</v>
      </c>
      <c r="G618" s="215" t="s">
        <v>274</v>
      </c>
      <c r="H618" s="216">
        <v>26</v>
      </c>
      <c r="I618" s="217"/>
      <c r="J618" s="218">
        <f>ROUND(I618*H618,2)</f>
        <v>0</v>
      </c>
      <c r="K618" s="214" t="s">
        <v>173</v>
      </c>
      <c r="L618" s="44"/>
      <c r="M618" s="219" t="s">
        <v>19</v>
      </c>
      <c r="N618" s="220" t="s">
        <v>44</v>
      </c>
      <c r="O618" s="84"/>
      <c r="P618" s="221">
        <f>O618*H618</f>
        <v>0</v>
      </c>
      <c r="Q618" s="221">
        <v>0.022780000000000002</v>
      </c>
      <c r="R618" s="221">
        <f>Q618*H618</f>
        <v>0.59228000000000003</v>
      </c>
      <c r="S618" s="221">
        <v>0</v>
      </c>
      <c r="T618" s="222">
        <f>S618*H618</f>
        <v>0</v>
      </c>
      <c r="AR618" s="223" t="s">
        <v>167</v>
      </c>
      <c r="AT618" s="223" t="s">
        <v>163</v>
      </c>
      <c r="AU618" s="223" t="s">
        <v>83</v>
      </c>
      <c r="AY618" s="18" t="s">
        <v>161</v>
      </c>
      <c r="BE618" s="224">
        <f>IF(N618="základní",J618,0)</f>
        <v>0</v>
      </c>
      <c r="BF618" s="224">
        <f>IF(N618="snížená",J618,0)</f>
        <v>0</v>
      </c>
      <c r="BG618" s="224">
        <f>IF(N618="zákl. přenesená",J618,0)</f>
        <v>0</v>
      </c>
      <c r="BH618" s="224">
        <f>IF(N618="sníž. přenesená",J618,0)</f>
        <v>0</v>
      </c>
      <c r="BI618" s="224">
        <f>IF(N618="nulová",J618,0)</f>
        <v>0</v>
      </c>
      <c r="BJ618" s="18" t="s">
        <v>81</v>
      </c>
      <c r="BK618" s="224">
        <f>ROUND(I618*H618,2)</f>
        <v>0</v>
      </c>
      <c r="BL618" s="18" t="s">
        <v>167</v>
      </c>
      <c r="BM618" s="223" t="s">
        <v>784</v>
      </c>
    </row>
    <row r="619" s="1" customFormat="1">
      <c r="B619" s="39"/>
      <c r="C619" s="40"/>
      <c r="D619" s="225" t="s">
        <v>169</v>
      </c>
      <c r="E619" s="40"/>
      <c r="F619" s="226" t="s">
        <v>785</v>
      </c>
      <c r="G619" s="40"/>
      <c r="H619" s="40"/>
      <c r="I619" s="136"/>
      <c r="J619" s="40"/>
      <c r="K619" s="40"/>
      <c r="L619" s="44"/>
      <c r="M619" s="227"/>
      <c r="N619" s="84"/>
      <c r="O619" s="84"/>
      <c r="P619" s="84"/>
      <c r="Q619" s="84"/>
      <c r="R619" s="84"/>
      <c r="S619" s="84"/>
      <c r="T619" s="85"/>
      <c r="AT619" s="18" t="s">
        <v>169</v>
      </c>
      <c r="AU619" s="18" t="s">
        <v>83</v>
      </c>
    </row>
    <row r="620" s="12" customFormat="1">
      <c r="B620" s="228"/>
      <c r="C620" s="229"/>
      <c r="D620" s="225" t="s">
        <v>176</v>
      </c>
      <c r="E620" s="230" t="s">
        <v>19</v>
      </c>
      <c r="F620" s="231" t="s">
        <v>328</v>
      </c>
      <c r="G620" s="229"/>
      <c r="H620" s="230" t="s">
        <v>19</v>
      </c>
      <c r="I620" s="232"/>
      <c r="J620" s="229"/>
      <c r="K620" s="229"/>
      <c r="L620" s="233"/>
      <c r="M620" s="234"/>
      <c r="N620" s="235"/>
      <c r="O620" s="235"/>
      <c r="P620" s="235"/>
      <c r="Q620" s="235"/>
      <c r="R620" s="235"/>
      <c r="S620" s="235"/>
      <c r="T620" s="236"/>
      <c r="AT620" s="237" t="s">
        <v>176</v>
      </c>
      <c r="AU620" s="237" t="s">
        <v>83</v>
      </c>
      <c r="AV620" s="12" t="s">
        <v>81</v>
      </c>
      <c r="AW620" s="12" t="s">
        <v>34</v>
      </c>
      <c r="AX620" s="12" t="s">
        <v>73</v>
      </c>
      <c r="AY620" s="237" t="s">
        <v>161</v>
      </c>
    </row>
    <row r="621" s="12" customFormat="1">
      <c r="B621" s="228"/>
      <c r="C621" s="229"/>
      <c r="D621" s="225" t="s">
        <v>176</v>
      </c>
      <c r="E621" s="230" t="s">
        <v>19</v>
      </c>
      <c r="F621" s="231" t="s">
        <v>773</v>
      </c>
      <c r="G621" s="229"/>
      <c r="H621" s="230" t="s">
        <v>19</v>
      </c>
      <c r="I621" s="232"/>
      <c r="J621" s="229"/>
      <c r="K621" s="229"/>
      <c r="L621" s="233"/>
      <c r="M621" s="234"/>
      <c r="N621" s="235"/>
      <c r="O621" s="235"/>
      <c r="P621" s="235"/>
      <c r="Q621" s="235"/>
      <c r="R621" s="235"/>
      <c r="S621" s="235"/>
      <c r="T621" s="236"/>
      <c r="AT621" s="237" t="s">
        <v>176</v>
      </c>
      <c r="AU621" s="237" t="s">
        <v>83</v>
      </c>
      <c r="AV621" s="12" t="s">
        <v>81</v>
      </c>
      <c r="AW621" s="12" t="s">
        <v>34</v>
      </c>
      <c r="AX621" s="12" t="s">
        <v>73</v>
      </c>
      <c r="AY621" s="237" t="s">
        <v>161</v>
      </c>
    </row>
    <row r="622" s="13" customFormat="1">
      <c r="B622" s="238"/>
      <c r="C622" s="239"/>
      <c r="D622" s="225" t="s">
        <v>176</v>
      </c>
      <c r="E622" s="240" t="s">
        <v>19</v>
      </c>
      <c r="F622" s="241" t="s">
        <v>786</v>
      </c>
      <c r="G622" s="239"/>
      <c r="H622" s="242">
        <v>26</v>
      </c>
      <c r="I622" s="243"/>
      <c r="J622" s="239"/>
      <c r="K622" s="239"/>
      <c r="L622" s="244"/>
      <c r="M622" s="245"/>
      <c r="N622" s="246"/>
      <c r="O622" s="246"/>
      <c r="P622" s="246"/>
      <c r="Q622" s="246"/>
      <c r="R622" s="246"/>
      <c r="S622" s="246"/>
      <c r="T622" s="247"/>
      <c r="AT622" s="248" t="s">
        <v>176</v>
      </c>
      <c r="AU622" s="248" t="s">
        <v>83</v>
      </c>
      <c r="AV622" s="13" t="s">
        <v>83</v>
      </c>
      <c r="AW622" s="13" t="s">
        <v>34</v>
      </c>
      <c r="AX622" s="13" t="s">
        <v>81</v>
      </c>
      <c r="AY622" s="248" t="s">
        <v>161</v>
      </c>
    </row>
    <row r="623" s="11" customFormat="1" ht="22.8" customHeight="1">
      <c r="B623" s="196"/>
      <c r="C623" s="197"/>
      <c r="D623" s="198" t="s">
        <v>72</v>
      </c>
      <c r="E623" s="210" t="s">
        <v>566</v>
      </c>
      <c r="F623" s="210" t="s">
        <v>787</v>
      </c>
      <c r="G623" s="197"/>
      <c r="H623" s="197"/>
      <c r="I623" s="200"/>
      <c r="J623" s="211">
        <f>BK623</f>
        <v>0</v>
      </c>
      <c r="K623" s="197"/>
      <c r="L623" s="202"/>
      <c r="M623" s="203"/>
      <c r="N623" s="204"/>
      <c r="O623" s="204"/>
      <c r="P623" s="205">
        <f>SUM(P624:P713)</f>
        <v>0</v>
      </c>
      <c r="Q623" s="204"/>
      <c r="R623" s="205">
        <f>SUM(R624:R713)</f>
        <v>12.114648760000002</v>
      </c>
      <c r="S623" s="204"/>
      <c r="T623" s="206">
        <f>SUM(T624:T713)</f>
        <v>0</v>
      </c>
      <c r="AR623" s="207" t="s">
        <v>81</v>
      </c>
      <c r="AT623" s="208" t="s">
        <v>72</v>
      </c>
      <c r="AU623" s="208" t="s">
        <v>81</v>
      </c>
      <c r="AY623" s="207" t="s">
        <v>161</v>
      </c>
      <c r="BK623" s="209">
        <f>SUM(BK624:BK713)</f>
        <v>0</v>
      </c>
    </row>
    <row r="624" s="1" customFormat="1" ht="16.5" customHeight="1">
      <c r="B624" s="39"/>
      <c r="C624" s="212" t="s">
        <v>788</v>
      </c>
      <c r="D624" s="212" t="s">
        <v>163</v>
      </c>
      <c r="E624" s="213" t="s">
        <v>789</v>
      </c>
      <c r="F624" s="214" t="s">
        <v>790</v>
      </c>
      <c r="G624" s="215" t="s">
        <v>210</v>
      </c>
      <c r="H624" s="216">
        <v>318.452</v>
      </c>
      <c r="I624" s="217"/>
      <c r="J624" s="218">
        <f>ROUND(I624*H624,2)</f>
        <v>0</v>
      </c>
      <c r="K624" s="214" t="s">
        <v>173</v>
      </c>
      <c r="L624" s="44"/>
      <c r="M624" s="219" t="s">
        <v>19</v>
      </c>
      <c r="N624" s="220" t="s">
        <v>44</v>
      </c>
      <c r="O624" s="84"/>
      <c r="P624" s="221">
        <f>O624*H624</f>
        <v>0</v>
      </c>
      <c r="Q624" s="221">
        <v>0.01103</v>
      </c>
      <c r="R624" s="221">
        <f>Q624*H624</f>
        <v>3.5125255599999998</v>
      </c>
      <c r="S624" s="221">
        <v>0</v>
      </c>
      <c r="T624" s="222">
        <f>S624*H624</f>
        <v>0</v>
      </c>
      <c r="AR624" s="223" t="s">
        <v>167</v>
      </c>
      <c r="AT624" s="223" t="s">
        <v>163</v>
      </c>
      <c r="AU624" s="223" t="s">
        <v>83</v>
      </c>
      <c r="AY624" s="18" t="s">
        <v>161</v>
      </c>
      <c r="BE624" s="224">
        <f>IF(N624="základní",J624,0)</f>
        <v>0</v>
      </c>
      <c r="BF624" s="224">
        <f>IF(N624="snížená",J624,0)</f>
        <v>0</v>
      </c>
      <c r="BG624" s="224">
        <f>IF(N624="zákl. přenesená",J624,0)</f>
        <v>0</v>
      </c>
      <c r="BH624" s="224">
        <f>IF(N624="sníž. přenesená",J624,0)</f>
        <v>0</v>
      </c>
      <c r="BI624" s="224">
        <f>IF(N624="nulová",J624,0)</f>
        <v>0</v>
      </c>
      <c r="BJ624" s="18" t="s">
        <v>81</v>
      </c>
      <c r="BK624" s="224">
        <f>ROUND(I624*H624,2)</f>
        <v>0</v>
      </c>
      <c r="BL624" s="18" t="s">
        <v>167</v>
      </c>
      <c r="BM624" s="223" t="s">
        <v>791</v>
      </c>
    </row>
    <row r="625" s="1" customFormat="1">
      <c r="B625" s="39"/>
      <c r="C625" s="40"/>
      <c r="D625" s="225" t="s">
        <v>169</v>
      </c>
      <c r="E625" s="40"/>
      <c r="F625" s="226" t="s">
        <v>792</v>
      </c>
      <c r="G625" s="40"/>
      <c r="H625" s="40"/>
      <c r="I625" s="136"/>
      <c r="J625" s="40"/>
      <c r="K625" s="40"/>
      <c r="L625" s="44"/>
      <c r="M625" s="227"/>
      <c r="N625" s="84"/>
      <c r="O625" s="84"/>
      <c r="P625" s="84"/>
      <c r="Q625" s="84"/>
      <c r="R625" s="84"/>
      <c r="S625" s="84"/>
      <c r="T625" s="85"/>
      <c r="AT625" s="18" t="s">
        <v>169</v>
      </c>
      <c r="AU625" s="18" t="s">
        <v>83</v>
      </c>
    </row>
    <row r="626" s="12" customFormat="1">
      <c r="B626" s="228"/>
      <c r="C626" s="229"/>
      <c r="D626" s="225" t="s">
        <v>176</v>
      </c>
      <c r="E626" s="230" t="s">
        <v>19</v>
      </c>
      <c r="F626" s="231" t="s">
        <v>177</v>
      </c>
      <c r="G626" s="229"/>
      <c r="H626" s="230" t="s">
        <v>19</v>
      </c>
      <c r="I626" s="232"/>
      <c r="J626" s="229"/>
      <c r="K626" s="229"/>
      <c r="L626" s="233"/>
      <c r="M626" s="234"/>
      <c r="N626" s="235"/>
      <c r="O626" s="235"/>
      <c r="P626" s="235"/>
      <c r="Q626" s="235"/>
      <c r="R626" s="235"/>
      <c r="S626" s="235"/>
      <c r="T626" s="236"/>
      <c r="AT626" s="237" t="s">
        <v>176</v>
      </c>
      <c r="AU626" s="237" t="s">
        <v>83</v>
      </c>
      <c r="AV626" s="12" t="s">
        <v>81</v>
      </c>
      <c r="AW626" s="12" t="s">
        <v>34</v>
      </c>
      <c r="AX626" s="12" t="s">
        <v>73</v>
      </c>
      <c r="AY626" s="237" t="s">
        <v>161</v>
      </c>
    </row>
    <row r="627" s="12" customFormat="1">
      <c r="B627" s="228"/>
      <c r="C627" s="229"/>
      <c r="D627" s="225" t="s">
        <v>176</v>
      </c>
      <c r="E627" s="230" t="s">
        <v>19</v>
      </c>
      <c r="F627" s="231" t="s">
        <v>394</v>
      </c>
      <c r="G627" s="229"/>
      <c r="H627" s="230" t="s">
        <v>19</v>
      </c>
      <c r="I627" s="232"/>
      <c r="J627" s="229"/>
      <c r="K627" s="229"/>
      <c r="L627" s="233"/>
      <c r="M627" s="234"/>
      <c r="N627" s="235"/>
      <c r="O627" s="235"/>
      <c r="P627" s="235"/>
      <c r="Q627" s="235"/>
      <c r="R627" s="235"/>
      <c r="S627" s="235"/>
      <c r="T627" s="236"/>
      <c r="AT627" s="237" t="s">
        <v>176</v>
      </c>
      <c r="AU627" s="237" t="s">
        <v>83</v>
      </c>
      <c r="AV627" s="12" t="s">
        <v>81</v>
      </c>
      <c r="AW627" s="12" t="s">
        <v>34</v>
      </c>
      <c r="AX627" s="12" t="s">
        <v>73</v>
      </c>
      <c r="AY627" s="237" t="s">
        <v>161</v>
      </c>
    </row>
    <row r="628" s="12" customFormat="1">
      <c r="B628" s="228"/>
      <c r="C628" s="229"/>
      <c r="D628" s="225" t="s">
        <v>176</v>
      </c>
      <c r="E628" s="230" t="s">
        <v>19</v>
      </c>
      <c r="F628" s="231" t="s">
        <v>793</v>
      </c>
      <c r="G628" s="229"/>
      <c r="H628" s="230" t="s">
        <v>19</v>
      </c>
      <c r="I628" s="232"/>
      <c r="J628" s="229"/>
      <c r="K628" s="229"/>
      <c r="L628" s="233"/>
      <c r="M628" s="234"/>
      <c r="N628" s="235"/>
      <c r="O628" s="235"/>
      <c r="P628" s="235"/>
      <c r="Q628" s="235"/>
      <c r="R628" s="235"/>
      <c r="S628" s="235"/>
      <c r="T628" s="236"/>
      <c r="AT628" s="237" t="s">
        <v>176</v>
      </c>
      <c r="AU628" s="237" t="s">
        <v>83</v>
      </c>
      <c r="AV628" s="12" t="s">
        <v>81</v>
      </c>
      <c r="AW628" s="12" t="s">
        <v>34</v>
      </c>
      <c r="AX628" s="12" t="s">
        <v>73</v>
      </c>
      <c r="AY628" s="237" t="s">
        <v>161</v>
      </c>
    </row>
    <row r="629" s="13" customFormat="1">
      <c r="B629" s="238"/>
      <c r="C629" s="239"/>
      <c r="D629" s="225" t="s">
        <v>176</v>
      </c>
      <c r="E629" s="240" t="s">
        <v>19</v>
      </c>
      <c r="F629" s="241" t="s">
        <v>794</v>
      </c>
      <c r="G629" s="239"/>
      <c r="H629" s="242">
        <v>83.159999999999997</v>
      </c>
      <c r="I629" s="243"/>
      <c r="J629" s="239"/>
      <c r="K629" s="239"/>
      <c r="L629" s="244"/>
      <c r="M629" s="245"/>
      <c r="N629" s="246"/>
      <c r="O629" s="246"/>
      <c r="P629" s="246"/>
      <c r="Q629" s="246"/>
      <c r="R629" s="246"/>
      <c r="S629" s="246"/>
      <c r="T629" s="247"/>
      <c r="AT629" s="248" t="s">
        <v>176</v>
      </c>
      <c r="AU629" s="248" t="s">
        <v>83</v>
      </c>
      <c r="AV629" s="13" t="s">
        <v>83</v>
      </c>
      <c r="AW629" s="13" t="s">
        <v>34</v>
      </c>
      <c r="AX629" s="13" t="s">
        <v>73</v>
      </c>
      <c r="AY629" s="248" t="s">
        <v>161</v>
      </c>
    </row>
    <row r="630" s="13" customFormat="1">
      <c r="B630" s="238"/>
      <c r="C630" s="239"/>
      <c r="D630" s="225" t="s">
        <v>176</v>
      </c>
      <c r="E630" s="240" t="s">
        <v>19</v>
      </c>
      <c r="F630" s="241" t="s">
        <v>795</v>
      </c>
      <c r="G630" s="239"/>
      <c r="H630" s="242">
        <v>-6.4359999999999999</v>
      </c>
      <c r="I630" s="243"/>
      <c r="J630" s="239"/>
      <c r="K630" s="239"/>
      <c r="L630" s="244"/>
      <c r="M630" s="245"/>
      <c r="N630" s="246"/>
      <c r="O630" s="246"/>
      <c r="P630" s="246"/>
      <c r="Q630" s="246"/>
      <c r="R630" s="246"/>
      <c r="S630" s="246"/>
      <c r="T630" s="247"/>
      <c r="AT630" s="248" t="s">
        <v>176</v>
      </c>
      <c r="AU630" s="248" t="s">
        <v>83</v>
      </c>
      <c r="AV630" s="13" t="s">
        <v>83</v>
      </c>
      <c r="AW630" s="13" t="s">
        <v>34</v>
      </c>
      <c r="AX630" s="13" t="s">
        <v>73</v>
      </c>
      <c r="AY630" s="248" t="s">
        <v>161</v>
      </c>
    </row>
    <row r="631" s="13" customFormat="1">
      <c r="B631" s="238"/>
      <c r="C631" s="239"/>
      <c r="D631" s="225" t="s">
        <v>176</v>
      </c>
      <c r="E631" s="240" t="s">
        <v>19</v>
      </c>
      <c r="F631" s="241" t="s">
        <v>796</v>
      </c>
      <c r="G631" s="239"/>
      <c r="H631" s="242">
        <v>-16.739000000000001</v>
      </c>
      <c r="I631" s="243"/>
      <c r="J631" s="239"/>
      <c r="K631" s="239"/>
      <c r="L631" s="244"/>
      <c r="M631" s="245"/>
      <c r="N631" s="246"/>
      <c r="O631" s="246"/>
      <c r="P631" s="246"/>
      <c r="Q631" s="246"/>
      <c r="R631" s="246"/>
      <c r="S631" s="246"/>
      <c r="T631" s="247"/>
      <c r="AT631" s="248" t="s">
        <v>176</v>
      </c>
      <c r="AU631" s="248" t="s">
        <v>83</v>
      </c>
      <c r="AV631" s="13" t="s">
        <v>83</v>
      </c>
      <c r="AW631" s="13" t="s">
        <v>34</v>
      </c>
      <c r="AX631" s="13" t="s">
        <v>73</v>
      </c>
      <c r="AY631" s="248" t="s">
        <v>161</v>
      </c>
    </row>
    <row r="632" s="13" customFormat="1">
      <c r="B632" s="238"/>
      <c r="C632" s="239"/>
      <c r="D632" s="225" t="s">
        <v>176</v>
      </c>
      <c r="E632" s="240" t="s">
        <v>19</v>
      </c>
      <c r="F632" s="241" t="s">
        <v>797</v>
      </c>
      <c r="G632" s="239"/>
      <c r="H632" s="242">
        <v>-6.2240000000000002</v>
      </c>
      <c r="I632" s="243"/>
      <c r="J632" s="239"/>
      <c r="K632" s="239"/>
      <c r="L632" s="244"/>
      <c r="M632" s="245"/>
      <c r="N632" s="246"/>
      <c r="O632" s="246"/>
      <c r="P632" s="246"/>
      <c r="Q632" s="246"/>
      <c r="R632" s="246"/>
      <c r="S632" s="246"/>
      <c r="T632" s="247"/>
      <c r="AT632" s="248" t="s">
        <v>176</v>
      </c>
      <c r="AU632" s="248" t="s">
        <v>83</v>
      </c>
      <c r="AV632" s="13" t="s">
        <v>83</v>
      </c>
      <c r="AW632" s="13" t="s">
        <v>34</v>
      </c>
      <c r="AX632" s="13" t="s">
        <v>73</v>
      </c>
      <c r="AY632" s="248" t="s">
        <v>161</v>
      </c>
    </row>
    <row r="633" s="13" customFormat="1">
      <c r="B633" s="238"/>
      <c r="C633" s="239"/>
      <c r="D633" s="225" t="s">
        <v>176</v>
      </c>
      <c r="E633" s="240" t="s">
        <v>19</v>
      </c>
      <c r="F633" s="241" t="s">
        <v>798</v>
      </c>
      <c r="G633" s="239"/>
      <c r="H633" s="242">
        <v>5</v>
      </c>
      <c r="I633" s="243"/>
      <c r="J633" s="239"/>
      <c r="K633" s="239"/>
      <c r="L633" s="244"/>
      <c r="M633" s="245"/>
      <c r="N633" s="246"/>
      <c r="O633" s="246"/>
      <c r="P633" s="246"/>
      <c r="Q633" s="246"/>
      <c r="R633" s="246"/>
      <c r="S633" s="246"/>
      <c r="T633" s="247"/>
      <c r="AT633" s="248" t="s">
        <v>176</v>
      </c>
      <c r="AU633" s="248" t="s">
        <v>83</v>
      </c>
      <c r="AV633" s="13" t="s">
        <v>83</v>
      </c>
      <c r="AW633" s="13" t="s">
        <v>34</v>
      </c>
      <c r="AX633" s="13" t="s">
        <v>73</v>
      </c>
      <c r="AY633" s="248" t="s">
        <v>161</v>
      </c>
    </row>
    <row r="634" s="12" customFormat="1">
      <c r="B634" s="228"/>
      <c r="C634" s="229"/>
      <c r="D634" s="225" t="s">
        <v>176</v>
      </c>
      <c r="E634" s="230" t="s">
        <v>19</v>
      </c>
      <c r="F634" s="231" t="s">
        <v>799</v>
      </c>
      <c r="G634" s="229"/>
      <c r="H634" s="230" t="s">
        <v>19</v>
      </c>
      <c r="I634" s="232"/>
      <c r="J634" s="229"/>
      <c r="K634" s="229"/>
      <c r="L634" s="233"/>
      <c r="M634" s="234"/>
      <c r="N634" s="235"/>
      <c r="O634" s="235"/>
      <c r="P634" s="235"/>
      <c r="Q634" s="235"/>
      <c r="R634" s="235"/>
      <c r="S634" s="235"/>
      <c r="T634" s="236"/>
      <c r="AT634" s="237" t="s">
        <v>176</v>
      </c>
      <c r="AU634" s="237" t="s">
        <v>83</v>
      </c>
      <c r="AV634" s="12" t="s">
        <v>81</v>
      </c>
      <c r="AW634" s="12" t="s">
        <v>34</v>
      </c>
      <c r="AX634" s="12" t="s">
        <v>73</v>
      </c>
      <c r="AY634" s="237" t="s">
        <v>161</v>
      </c>
    </row>
    <row r="635" s="13" customFormat="1">
      <c r="B635" s="238"/>
      <c r="C635" s="239"/>
      <c r="D635" s="225" t="s">
        <v>176</v>
      </c>
      <c r="E635" s="240" t="s">
        <v>19</v>
      </c>
      <c r="F635" s="241" t="s">
        <v>800</v>
      </c>
      <c r="G635" s="239"/>
      <c r="H635" s="242">
        <v>25</v>
      </c>
      <c r="I635" s="243"/>
      <c r="J635" s="239"/>
      <c r="K635" s="239"/>
      <c r="L635" s="244"/>
      <c r="M635" s="245"/>
      <c r="N635" s="246"/>
      <c r="O635" s="246"/>
      <c r="P635" s="246"/>
      <c r="Q635" s="246"/>
      <c r="R635" s="246"/>
      <c r="S635" s="246"/>
      <c r="T635" s="247"/>
      <c r="AT635" s="248" t="s">
        <v>176</v>
      </c>
      <c r="AU635" s="248" t="s">
        <v>83</v>
      </c>
      <c r="AV635" s="13" t="s">
        <v>83</v>
      </c>
      <c r="AW635" s="13" t="s">
        <v>34</v>
      </c>
      <c r="AX635" s="13" t="s">
        <v>73</v>
      </c>
      <c r="AY635" s="248" t="s">
        <v>161</v>
      </c>
    </row>
    <row r="636" s="12" customFormat="1">
      <c r="B636" s="228"/>
      <c r="C636" s="229"/>
      <c r="D636" s="225" t="s">
        <v>176</v>
      </c>
      <c r="E636" s="230" t="s">
        <v>19</v>
      </c>
      <c r="F636" s="231" t="s">
        <v>398</v>
      </c>
      <c r="G636" s="229"/>
      <c r="H636" s="230" t="s">
        <v>19</v>
      </c>
      <c r="I636" s="232"/>
      <c r="J636" s="229"/>
      <c r="K636" s="229"/>
      <c r="L636" s="233"/>
      <c r="M636" s="234"/>
      <c r="N636" s="235"/>
      <c r="O636" s="235"/>
      <c r="P636" s="235"/>
      <c r="Q636" s="235"/>
      <c r="R636" s="235"/>
      <c r="S636" s="235"/>
      <c r="T636" s="236"/>
      <c r="AT636" s="237" t="s">
        <v>176</v>
      </c>
      <c r="AU636" s="237" t="s">
        <v>83</v>
      </c>
      <c r="AV636" s="12" t="s">
        <v>81</v>
      </c>
      <c r="AW636" s="12" t="s">
        <v>34</v>
      </c>
      <c r="AX636" s="12" t="s">
        <v>73</v>
      </c>
      <c r="AY636" s="237" t="s">
        <v>161</v>
      </c>
    </row>
    <row r="637" s="12" customFormat="1">
      <c r="B637" s="228"/>
      <c r="C637" s="229"/>
      <c r="D637" s="225" t="s">
        <v>176</v>
      </c>
      <c r="E637" s="230" t="s">
        <v>19</v>
      </c>
      <c r="F637" s="231" t="s">
        <v>801</v>
      </c>
      <c r="G637" s="229"/>
      <c r="H637" s="230" t="s">
        <v>19</v>
      </c>
      <c r="I637" s="232"/>
      <c r="J637" s="229"/>
      <c r="K637" s="229"/>
      <c r="L637" s="233"/>
      <c r="M637" s="234"/>
      <c r="N637" s="235"/>
      <c r="O637" s="235"/>
      <c r="P637" s="235"/>
      <c r="Q637" s="235"/>
      <c r="R637" s="235"/>
      <c r="S637" s="235"/>
      <c r="T637" s="236"/>
      <c r="AT637" s="237" t="s">
        <v>176</v>
      </c>
      <c r="AU637" s="237" t="s">
        <v>83</v>
      </c>
      <c r="AV637" s="12" t="s">
        <v>81</v>
      </c>
      <c r="AW637" s="12" t="s">
        <v>34</v>
      </c>
      <c r="AX637" s="12" t="s">
        <v>73</v>
      </c>
      <c r="AY637" s="237" t="s">
        <v>161</v>
      </c>
    </row>
    <row r="638" s="13" customFormat="1">
      <c r="B638" s="238"/>
      <c r="C638" s="239"/>
      <c r="D638" s="225" t="s">
        <v>176</v>
      </c>
      <c r="E638" s="240" t="s">
        <v>19</v>
      </c>
      <c r="F638" s="241" t="s">
        <v>802</v>
      </c>
      <c r="G638" s="239"/>
      <c r="H638" s="242">
        <v>63</v>
      </c>
      <c r="I638" s="243"/>
      <c r="J638" s="239"/>
      <c r="K638" s="239"/>
      <c r="L638" s="244"/>
      <c r="M638" s="245"/>
      <c r="N638" s="246"/>
      <c r="O638" s="246"/>
      <c r="P638" s="246"/>
      <c r="Q638" s="246"/>
      <c r="R638" s="246"/>
      <c r="S638" s="246"/>
      <c r="T638" s="247"/>
      <c r="AT638" s="248" t="s">
        <v>176</v>
      </c>
      <c r="AU638" s="248" t="s">
        <v>83</v>
      </c>
      <c r="AV638" s="13" t="s">
        <v>83</v>
      </c>
      <c r="AW638" s="13" t="s">
        <v>34</v>
      </c>
      <c r="AX638" s="13" t="s">
        <v>73</v>
      </c>
      <c r="AY638" s="248" t="s">
        <v>161</v>
      </c>
    </row>
    <row r="639" s="13" customFormat="1">
      <c r="B639" s="238"/>
      <c r="C639" s="239"/>
      <c r="D639" s="225" t="s">
        <v>176</v>
      </c>
      <c r="E639" s="240" t="s">
        <v>19</v>
      </c>
      <c r="F639" s="241" t="s">
        <v>803</v>
      </c>
      <c r="G639" s="239"/>
      <c r="H639" s="242">
        <v>-8.1280000000000001</v>
      </c>
      <c r="I639" s="243"/>
      <c r="J639" s="239"/>
      <c r="K639" s="239"/>
      <c r="L639" s="244"/>
      <c r="M639" s="245"/>
      <c r="N639" s="246"/>
      <c r="O639" s="246"/>
      <c r="P639" s="246"/>
      <c r="Q639" s="246"/>
      <c r="R639" s="246"/>
      <c r="S639" s="246"/>
      <c r="T639" s="247"/>
      <c r="AT639" s="248" t="s">
        <v>176</v>
      </c>
      <c r="AU639" s="248" t="s">
        <v>83</v>
      </c>
      <c r="AV639" s="13" t="s">
        <v>83</v>
      </c>
      <c r="AW639" s="13" t="s">
        <v>34</v>
      </c>
      <c r="AX639" s="13" t="s">
        <v>73</v>
      </c>
      <c r="AY639" s="248" t="s">
        <v>161</v>
      </c>
    </row>
    <row r="640" s="13" customFormat="1">
      <c r="B640" s="238"/>
      <c r="C640" s="239"/>
      <c r="D640" s="225" t="s">
        <v>176</v>
      </c>
      <c r="E640" s="240" t="s">
        <v>19</v>
      </c>
      <c r="F640" s="241" t="s">
        <v>804</v>
      </c>
      <c r="G640" s="239"/>
      <c r="H640" s="242">
        <v>-7.2240000000000002</v>
      </c>
      <c r="I640" s="243"/>
      <c r="J640" s="239"/>
      <c r="K640" s="239"/>
      <c r="L640" s="244"/>
      <c r="M640" s="245"/>
      <c r="N640" s="246"/>
      <c r="O640" s="246"/>
      <c r="P640" s="246"/>
      <c r="Q640" s="246"/>
      <c r="R640" s="246"/>
      <c r="S640" s="246"/>
      <c r="T640" s="247"/>
      <c r="AT640" s="248" t="s">
        <v>176</v>
      </c>
      <c r="AU640" s="248" t="s">
        <v>83</v>
      </c>
      <c r="AV640" s="13" t="s">
        <v>83</v>
      </c>
      <c r="AW640" s="13" t="s">
        <v>34</v>
      </c>
      <c r="AX640" s="13" t="s">
        <v>73</v>
      </c>
      <c r="AY640" s="248" t="s">
        <v>161</v>
      </c>
    </row>
    <row r="641" s="13" customFormat="1">
      <c r="B641" s="238"/>
      <c r="C641" s="239"/>
      <c r="D641" s="225" t="s">
        <v>176</v>
      </c>
      <c r="E641" s="240" t="s">
        <v>19</v>
      </c>
      <c r="F641" s="241" t="s">
        <v>805</v>
      </c>
      <c r="G641" s="239"/>
      <c r="H641" s="242">
        <v>2</v>
      </c>
      <c r="I641" s="243"/>
      <c r="J641" s="239"/>
      <c r="K641" s="239"/>
      <c r="L641" s="244"/>
      <c r="M641" s="245"/>
      <c r="N641" s="246"/>
      <c r="O641" s="246"/>
      <c r="P641" s="246"/>
      <c r="Q641" s="246"/>
      <c r="R641" s="246"/>
      <c r="S641" s="246"/>
      <c r="T641" s="247"/>
      <c r="AT641" s="248" t="s">
        <v>176</v>
      </c>
      <c r="AU641" s="248" t="s">
        <v>83</v>
      </c>
      <c r="AV641" s="13" t="s">
        <v>83</v>
      </c>
      <c r="AW641" s="13" t="s">
        <v>34</v>
      </c>
      <c r="AX641" s="13" t="s">
        <v>73</v>
      </c>
      <c r="AY641" s="248" t="s">
        <v>161</v>
      </c>
    </row>
    <row r="642" s="12" customFormat="1">
      <c r="B642" s="228"/>
      <c r="C642" s="229"/>
      <c r="D642" s="225" t="s">
        <v>176</v>
      </c>
      <c r="E642" s="230" t="s">
        <v>19</v>
      </c>
      <c r="F642" s="231" t="s">
        <v>806</v>
      </c>
      <c r="G642" s="229"/>
      <c r="H642" s="230" t="s">
        <v>19</v>
      </c>
      <c r="I642" s="232"/>
      <c r="J642" s="229"/>
      <c r="K642" s="229"/>
      <c r="L642" s="233"/>
      <c r="M642" s="234"/>
      <c r="N642" s="235"/>
      <c r="O642" s="235"/>
      <c r="P642" s="235"/>
      <c r="Q642" s="235"/>
      <c r="R642" s="235"/>
      <c r="S642" s="235"/>
      <c r="T642" s="236"/>
      <c r="AT642" s="237" t="s">
        <v>176</v>
      </c>
      <c r="AU642" s="237" t="s">
        <v>83</v>
      </c>
      <c r="AV642" s="12" t="s">
        <v>81</v>
      </c>
      <c r="AW642" s="12" t="s">
        <v>34</v>
      </c>
      <c r="AX642" s="12" t="s">
        <v>73</v>
      </c>
      <c r="AY642" s="237" t="s">
        <v>161</v>
      </c>
    </row>
    <row r="643" s="13" customFormat="1">
      <c r="B643" s="238"/>
      <c r="C643" s="239"/>
      <c r="D643" s="225" t="s">
        <v>176</v>
      </c>
      <c r="E643" s="240" t="s">
        <v>19</v>
      </c>
      <c r="F643" s="241" t="s">
        <v>807</v>
      </c>
      <c r="G643" s="239"/>
      <c r="H643" s="242">
        <v>90.019999999999996</v>
      </c>
      <c r="I643" s="243"/>
      <c r="J643" s="239"/>
      <c r="K643" s="239"/>
      <c r="L643" s="244"/>
      <c r="M643" s="245"/>
      <c r="N643" s="246"/>
      <c r="O643" s="246"/>
      <c r="P643" s="246"/>
      <c r="Q643" s="246"/>
      <c r="R643" s="246"/>
      <c r="S643" s="246"/>
      <c r="T643" s="247"/>
      <c r="AT643" s="248" t="s">
        <v>176</v>
      </c>
      <c r="AU643" s="248" t="s">
        <v>83</v>
      </c>
      <c r="AV643" s="13" t="s">
        <v>83</v>
      </c>
      <c r="AW643" s="13" t="s">
        <v>34</v>
      </c>
      <c r="AX643" s="13" t="s">
        <v>73</v>
      </c>
      <c r="AY643" s="248" t="s">
        <v>161</v>
      </c>
    </row>
    <row r="644" s="13" customFormat="1">
      <c r="B644" s="238"/>
      <c r="C644" s="239"/>
      <c r="D644" s="225" t="s">
        <v>176</v>
      </c>
      <c r="E644" s="240" t="s">
        <v>19</v>
      </c>
      <c r="F644" s="241" t="s">
        <v>808</v>
      </c>
      <c r="G644" s="239"/>
      <c r="H644" s="242">
        <v>-36.976999999999997</v>
      </c>
      <c r="I644" s="243"/>
      <c r="J644" s="239"/>
      <c r="K644" s="239"/>
      <c r="L644" s="244"/>
      <c r="M644" s="245"/>
      <c r="N644" s="246"/>
      <c r="O644" s="246"/>
      <c r="P644" s="246"/>
      <c r="Q644" s="246"/>
      <c r="R644" s="246"/>
      <c r="S644" s="246"/>
      <c r="T644" s="247"/>
      <c r="AT644" s="248" t="s">
        <v>176</v>
      </c>
      <c r="AU644" s="248" t="s">
        <v>83</v>
      </c>
      <c r="AV644" s="13" t="s">
        <v>83</v>
      </c>
      <c r="AW644" s="13" t="s">
        <v>34</v>
      </c>
      <c r="AX644" s="13" t="s">
        <v>73</v>
      </c>
      <c r="AY644" s="248" t="s">
        <v>161</v>
      </c>
    </row>
    <row r="645" s="13" customFormat="1">
      <c r="B645" s="238"/>
      <c r="C645" s="239"/>
      <c r="D645" s="225" t="s">
        <v>176</v>
      </c>
      <c r="E645" s="240" t="s">
        <v>19</v>
      </c>
      <c r="F645" s="241" t="s">
        <v>809</v>
      </c>
      <c r="G645" s="239"/>
      <c r="H645" s="242">
        <v>17</v>
      </c>
      <c r="I645" s="243"/>
      <c r="J645" s="239"/>
      <c r="K645" s="239"/>
      <c r="L645" s="244"/>
      <c r="M645" s="245"/>
      <c r="N645" s="246"/>
      <c r="O645" s="246"/>
      <c r="P645" s="246"/>
      <c r="Q645" s="246"/>
      <c r="R645" s="246"/>
      <c r="S645" s="246"/>
      <c r="T645" s="247"/>
      <c r="AT645" s="248" t="s">
        <v>176</v>
      </c>
      <c r="AU645" s="248" t="s">
        <v>83</v>
      </c>
      <c r="AV645" s="13" t="s">
        <v>83</v>
      </c>
      <c r="AW645" s="13" t="s">
        <v>34</v>
      </c>
      <c r="AX645" s="13" t="s">
        <v>73</v>
      </c>
      <c r="AY645" s="248" t="s">
        <v>161</v>
      </c>
    </row>
    <row r="646" s="12" customFormat="1">
      <c r="B646" s="228"/>
      <c r="C646" s="229"/>
      <c r="D646" s="225" t="s">
        <v>176</v>
      </c>
      <c r="E646" s="230" t="s">
        <v>19</v>
      </c>
      <c r="F646" s="231" t="s">
        <v>410</v>
      </c>
      <c r="G646" s="229"/>
      <c r="H646" s="230" t="s">
        <v>19</v>
      </c>
      <c r="I646" s="232"/>
      <c r="J646" s="229"/>
      <c r="K646" s="229"/>
      <c r="L646" s="233"/>
      <c r="M646" s="234"/>
      <c r="N646" s="235"/>
      <c r="O646" s="235"/>
      <c r="P646" s="235"/>
      <c r="Q646" s="235"/>
      <c r="R646" s="235"/>
      <c r="S646" s="235"/>
      <c r="T646" s="236"/>
      <c r="AT646" s="237" t="s">
        <v>176</v>
      </c>
      <c r="AU646" s="237" t="s">
        <v>83</v>
      </c>
      <c r="AV646" s="12" t="s">
        <v>81</v>
      </c>
      <c r="AW646" s="12" t="s">
        <v>34</v>
      </c>
      <c r="AX646" s="12" t="s">
        <v>73</v>
      </c>
      <c r="AY646" s="237" t="s">
        <v>161</v>
      </c>
    </row>
    <row r="647" s="13" customFormat="1">
      <c r="B647" s="238"/>
      <c r="C647" s="239"/>
      <c r="D647" s="225" t="s">
        <v>176</v>
      </c>
      <c r="E647" s="240" t="s">
        <v>19</v>
      </c>
      <c r="F647" s="241" t="s">
        <v>810</v>
      </c>
      <c r="G647" s="239"/>
      <c r="H647" s="242">
        <v>115</v>
      </c>
      <c r="I647" s="243"/>
      <c r="J647" s="239"/>
      <c r="K647" s="239"/>
      <c r="L647" s="244"/>
      <c r="M647" s="245"/>
      <c r="N647" s="246"/>
      <c r="O647" s="246"/>
      <c r="P647" s="246"/>
      <c r="Q647" s="246"/>
      <c r="R647" s="246"/>
      <c r="S647" s="246"/>
      <c r="T647" s="247"/>
      <c r="AT647" s="248" t="s">
        <v>176</v>
      </c>
      <c r="AU647" s="248" t="s">
        <v>83</v>
      </c>
      <c r="AV647" s="13" t="s">
        <v>83</v>
      </c>
      <c r="AW647" s="13" t="s">
        <v>34</v>
      </c>
      <c r="AX647" s="13" t="s">
        <v>73</v>
      </c>
      <c r="AY647" s="248" t="s">
        <v>161</v>
      </c>
    </row>
    <row r="648" s="14" customFormat="1">
      <c r="B648" s="249"/>
      <c r="C648" s="250"/>
      <c r="D648" s="225" t="s">
        <v>176</v>
      </c>
      <c r="E648" s="251" t="s">
        <v>19</v>
      </c>
      <c r="F648" s="252" t="s">
        <v>201</v>
      </c>
      <c r="G648" s="250"/>
      <c r="H648" s="253">
        <v>318.452</v>
      </c>
      <c r="I648" s="254"/>
      <c r="J648" s="250"/>
      <c r="K648" s="250"/>
      <c r="L648" s="255"/>
      <c r="M648" s="256"/>
      <c r="N648" s="257"/>
      <c r="O648" s="257"/>
      <c r="P648" s="257"/>
      <c r="Q648" s="257"/>
      <c r="R648" s="257"/>
      <c r="S648" s="257"/>
      <c r="T648" s="258"/>
      <c r="AT648" s="259" t="s">
        <v>176</v>
      </c>
      <c r="AU648" s="259" t="s">
        <v>83</v>
      </c>
      <c r="AV648" s="14" t="s">
        <v>167</v>
      </c>
      <c r="AW648" s="14" t="s">
        <v>34</v>
      </c>
      <c r="AX648" s="14" t="s">
        <v>81</v>
      </c>
      <c r="AY648" s="259" t="s">
        <v>161</v>
      </c>
    </row>
    <row r="649" s="1" customFormat="1" ht="16.5" customHeight="1">
      <c r="B649" s="39"/>
      <c r="C649" s="212" t="s">
        <v>811</v>
      </c>
      <c r="D649" s="212" t="s">
        <v>163</v>
      </c>
      <c r="E649" s="213" t="s">
        <v>812</v>
      </c>
      <c r="F649" s="214" t="s">
        <v>813</v>
      </c>
      <c r="G649" s="215" t="s">
        <v>210</v>
      </c>
      <c r="H649" s="216">
        <v>318.452</v>
      </c>
      <c r="I649" s="217"/>
      <c r="J649" s="218">
        <f>ROUND(I649*H649,2)</f>
        <v>0</v>
      </c>
      <c r="K649" s="214" t="s">
        <v>173</v>
      </c>
      <c r="L649" s="44"/>
      <c r="M649" s="219" t="s">
        <v>19</v>
      </c>
      <c r="N649" s="220" t="s">
        <v>44</v>
      </c>
      <c r="O649" s="84"/>
      <c r="P649" s="221">
        <f>O649*H649</f>
        <v>0</v>
      </c>
      <c r="Q649" s="221">
        <v>0.0064999999999999997</v>
      </c>
      <c r="R649" s="221">
        <f>Q649*H649</f>
        <v>2.0699380000000001</v>
      </c>
      <c r="S649" s="221">
        <v>0</v>
      </c>
      <c r="T649" s="222">
        <f>S649*H649</f>
        <v>0</v>
      </c>
      <c r="AR649" s="223" t="s">
        <v>167</v>
      </c>
      <c r="AT649" s="223" t="s">
        <v>163</v>
      </c>
      <c r="AU649" s="223" t="s">
        <v>83</v>
      </c>
      <c r="AY649" s="18" t="s">
        <v>161</v>
      </c>
      <c r="BE649" s="224">
        <f>IF(N649="základní",J649,0)</f>
        <v>0</v>
      </c>
      <c r="BF649" s="224">
        <f>IF(N649="snížená",J649,0)</f>
        <v>0</v>
      </c>
      <c r="BG649" s="224">
        <f>IF(N649="zákl. přenesená",J649,0)</f>
        <v>0</v>
      </c>
      <c r="BH649" s="224">
        <f>IF(N649="sníž. přenesená",J649,0)</f>
        <v>0</v>
      </c>
      <c r="BI649" s="224">
        <f>IF(N649="nulová",J649,0)</f>
        <v>0</v>
      </c>
      <c r="BJ649" s="18" t="s">
        <v>81</v>
      </c>
      <c r="BK649" s="224">
        <f>ROUND(I649*H649,2)</f>
        <v>0</v>
      </c>
      <c r="BL649" s="18" t="s">
        <v>167</v>
      </c>
      <c r="BM649" s="223" t="s">
        <v>814</v>
      </c>
    </row>
    <row r="650" s="1" customFormat="1">
      <c r="B650" s="39"/>
      <c r="C650" s="40"/>
      <c r="D650" s="225" t="s">
        <v>169</v>
      </c>
      <c r="E650" s="40"/>
      <c r="F650" s="226" t="s">
        <v>815</v>
      </c>
      <c r="G650" s="40"/>
      <c r="H650" s="40"/>
      <c r="I650" s="136"/>
      <c r="J650" s="40"/>
      <c r="K650" s="40"/>
      <c r="L650" s="44"/>
      <c r="M650" s="227"/>
      <c r="N650" s="84"/>
      <c r="O650" s="84"/>
      <c r="P650" s="84"/>
      <c r="Q650" s="84"/>
      <c r="R650" s="84"/>
      <c r="S650" s="84"/>
      <c r="T650" s="85"/>
      <c r="AT650" s="18" t="s">
        <v>169</v>
      </c>
      <c r="AU650" s="18" t="s">
        <v>83</v>
      </c>
    </row>
    <row r="651" s="1" customFormat="1" ht="16.5" customHeight="1">
      <c r="B651" s="39"/>
      <c r="C651" s="212" t="s">
        <v>816</v>
      </c>
      <c r="D651" s="212" t="s">
        <v>163</v>
      </c>
      <c r="E651" s="213" t="s">
        <v>817</v>
      </c>
      <c r="F651" s="214" t="s">
        <v>818</v>
      </c>
      <c r="G651" s="215" t="s">
        <v>210</v>
      </c>
      <c r="H651" s="216">
        <v>28</v>
      </c>
      <c r="I651" s="217"/>
      <c r="J651" s="218">
        <f>ROUND(I651*H651,2)</f>
        <v>0</v>
      </c>
      <c r="K651" s="214" t="s">
        <v>173</v>
      </c>
      <c r="L651" s="44"/>
      <c r="M651" s="219" t="s">
        <v>19</v>
      </c>
      <c r="N651" s="220" t="s">
        <v>44</v>
      </c>
      <c r="O651" s="84"/>
      <c r="P651" s="221">
        <f>O651*H651</f>
        <v>0</v>
      </c>
      <c r="Q651" s="221">
        <v>0.01103</v>
      </c>
      <c r="R651" s="221">
        <f>Q651*H651</f>
        <v>0.30884</v>
      </c>
      <c r="S651" s="221">
        <v>0</v>
      </c>
      <c r="T651" s="222">
        <f>S651*H651</f>
        <v>0</v>
      </c>
      <c r="AR651" s="223" t="s">
        <v>167</v>
      </c>
      <c r="AT651" s="223" t="s">
        <v>163</v>
      </c>
      <c r="AU651" s="223" t="s">
        <v>83</v>
      </c>
      <c r="AY651" s="18" t="s">
        <v>161</v>
      </c>
      <c r="BE651" s="224">
        <f>IF(N651="základní",J651,0)</f>
        <v>0</v>
      </c>
      <c r="BF651" s="224">
        <f>IF(N651="snížená",J651,0)</f>
        <v>0</v>
      </c>
      <c r="BG651" s="224">
        <f>IF(N651="zákl. přenesená",J651,0)</f>
        <v>0</v>
      </c>
      <c r="BH651" s="224">
        <f>IF(N651="sníž. přenesená",J651,0)</f>
        <v>0</v>
      </c>
      <c r="BI651" s="224">
        <f>IF(N651="nulová",J651,0)</f>
        <v>0</v>
      </c>
      <c r="BJ651" s="18" t="s">
        <v>81</v>
      </c>
      <c r="BK651" s="224">
        <f>ROUND(I651*H651,2)</f>
        <v>0</v>
      </c>
      <c r="BL651" s="18" t="s">
        <v>167</v>
      </c>
      <c r="BM651" s="223" t="s">
        <v>819</v>
      </c>
    </row>
    <row r="652" s="1" customFormat="1">
      <c r="B652" s="39"/>
      <c r="C652" s="40"/>
      <c r="D652" s="225" t="s">
        <v>169</v>
      </c>
      <c r="E652" s="40"/>
      <c r="F652" s="226" t="s">
        <v>820</v>
      </c>
      <c r="G652" s="40"/>
      <c r="H652" s="40"/>
      <c r="I652" s="136"/>
      <c r="J652" s="40"/>
      <c r="K652" s="40"/>
      <c r="L652" s="44"/>
      <c r="M652" s="227"/>
      <c r="N652" s="84"/>
      <c r="O652" s="84"/>
      <c r="P652" s="84"/>
      <c r="Q652" s="84"/>
      <c r="R652" s="84"/>
      <c r="S652" s="84"/>
      <c r="T652" s="85"/>
      <c r="AT652" s="18" t="s">
        <v>169</v>
      </c>
      <c r="AU652" s="18" t="s">
        <v>83</v>
      </c>
    </row>
    <row r="653" s="12" customFormat="1">
      <c r="B653" s="228"/>
      <c r="C653" s="229"/>
      <c r="D653" s="225" t="s">
        <v>176</v>
      </c>
      <c r="E653" s="230" t="s">
        <v>19</v>
      </c>
      <c r="F653" s="231" t="s">
        <v>394</v>
      </c>
      <c r="G653" s="229"/>
      <c r="H653" s="230" t="s">
        <v>19</v>
      </c>
      <c r="I653" s="232"/>
      <c r="J653" s="229"/>
      <c r="K653" s="229"/>
      <c r="L653" s="233"/>
      <c r="M653" s="234"/>
      <c r="N653" s="235"/>
      <c r="O653" s="235"/>
      <c r="P653" s="235"/>
      <c r="Q653" s="235"/>
      <c r="R653" s="235"/>
      <c r="S653" s="235"/>
      <c r="T653" s="236"/>
      <c r="AT653" s="237" t="s">
        <v>176</v>
      </c>
      <c r="AU653" s="237" t="s">
        <v>83</v>
      </c>
      <c r="AV653" s="12" t="s">
        <v>81</v>
      </c>
      <c r="AW653" s="12" t="s">
        <v>34</v>
      </c>
      <c r="AX653" s="12" t="s">
        <v>73</v>
      </c>
      <c r="AY653" s="237" t="s">
        <v>161</v>
      </c>
    </row>
    <row r="654" s="13" customFormat="1">
      <c r="B654" s="238"/>
      <c r="C654" s="239"/>
      <c r="D654" s="225" t="s">
        <v>176</v>
      </c>
      <c r="E654" s="240" t="s">
        <v>19</v>
      </c>
      <c r="F654" s="241" t="s">
        <v>821</v>
      </c>
      <c r="G654" s="239"/>
      <c r="H654" s="242">
        <v>11</v>
      </c>
      <c r="I654" s="243"/>
      <c r="J654" s="239"/>
      <c r="K654" s="239"/>
      <c r="L654" s="244"/>
      <c r="M654" s="245"/>
      <c r="N654" s="246"/>
      <c r="O654" s="246"/>
      <c r="P654" s="246"/>
      <c r="Q654" s="246"/>
      <c r="R654" s="246"/>
      <c r="S654" s="246"/>
      <c r="T654" s="247"/>
      <c r="AT654" s="248" t="s">
        <v>176</v>
      </c>
      <c r="AU654" s="248" t="s">
        <v>83</v>
      </c>
      <c r="AV654" s="13" t="s">
        <v>83</v>
      </c>
      <c r="AW654" s="13" t="s">
        <v>34</v>
      </c>
      <c r="AX654" s="13" t="s">
        <v>73</v>
      </c>
      <c r="AY654" s="248" t="s">
        <v>161</v>
      </c>
    </row>
    <row r="655" s="12" customFormat="1">
      <c r="B655" s="228"/>
      <c r="C655" s="229"/>
      <c r="D655" s="225" t="s">
        <v>176</v>
      </c>
      <c r="E655" s="230" t="s">
        <v>19</v>
      </c>
      <c r="F655" s="231" t="s">
        <v>398</v>
      </c>
      <c r="G655" s="229"/>
      <c r="H655" s="230" t="s">
        <v>19</v>
      </c>
      <c r="I655" s="232"/>
      <c r="J655" s="229"/>
      <c r="K655" s="229"/>
      <c r="L655" s="233"/>
      <c r="M655" s="234"/>
      <c r="N655" s="235"/>
      <c r="O655" s="235"/>
      <c r="P655" s="235"/>
      <c r="Q655" s="235"/>
      <c r="R655" s="235"/>
      <c r="S655" s="235"/>
      <c r="T655" s="236"/>
      <c r="AT655" s="237" t="s">
        <v>176</v>
      </c>
      <c r="AU655" s="237" t="s">
        <v>83</v>
      </c>
      <c r="AV655" s="12" t="s">
        <v>81</v>
      </c>
      <c r="AW655" s="12" t="s">
        <v>34</v>
      </c>
      <c r="AX655" s="12" t="s">
        <v>73</v>
      </c>
      <c r="AY655" s="237" t="s">
        <v>161</v>
      </c>
    </row>
    <row r="656" s="13" customFormat="1">
      <c r="B656" s="238"/>
      <c r="C656" s="239"/>
      <c r="D656" s="225" t="s">
        <v>176</v>
      </c>
      <c r="E656" s="240" t="s">
        <v>19</v>
      </c>
      <c r="F656" s="241" t="s">
        <v>822</v>
      </c>
      <c r="G656" s="239"/>
      <c r="H656" s="242">
        <v>17</v>
      </c>
      <c r="I656" s="243"/>
      <c r="J656" s="239"/>
      <c r="K656" s="239"/>
      <c r="L656" s="244"/>
      <c r="M656" s="245"/>
      <c r="N656" s="246"/>
      <c r="O656" s="246"/>
      <c r="P656" s="246"/>
      <c r="Q656" s="246"/>
      <c r="R656" s="246"/>
      <c r="S656" s="246"/>
      <c r="T656" s="247"/>
      <c r="AT656" s="248" t="s">
        <v>176</v>
      </c>
      <c r="AU656" s="248" t="s">
        <v>83</v>
      </c>
      <c r="AV656" s="13" t="s">
        <v>83</v>
      </c>
      <c r="AW656" s="13" t="s">
        <v>34</v>
      </c>
      <c r="AX656" s="13" t="s">
        <v>73</v>
      </c>
      <c r="AY656" s="248" t="s">
        <v>161</v>
      </c>
    </row>
    <row r="657" s="14" customFormat="1">
      <c r="B657" s="249"/>
      <c r="C657" s="250"/>
      <c r="D657" s="225" t="s">
        <v>176</v>
      </c>
      <c r="E657" s="251" t="s">
        <v>19</v>
      </c>
      <c r="F657" s="252" t="s">
        <v>201</v>
      </c>
      <c r="G657" s="250"/>
      <c r="H657" s="253">
        <v>28</v>
      </c>
      <c r="I657" s="254"/>
      <c r="J657" s="250"/>
      <c r="K657" s="250"/>
      <c r="L657" s="255"/>
      <c r="M657" s="256"/>
      <c r="N657" s="257"/>
      <c r="O657" s="257"/>
      <c r="P657" s="257"/>
      <c r="Q657" s="257"/>
      <c r="R657" s="257"/>
      <c r="S657" s="257"/>
      <c r="T657" s="258"/>
      <c r="AT657" s="259" t="s">
        <v>176</v>
      </c>
      <c r="AU657" s="259" t="s">
        <v>83</v>
      </c>
      <c r="AV657" s="14" t="s">
        <v>167</v>
      </c>
      <c r="AW657" s="14" t="s">
        <v>34</v>
      </c>
      <c r="AX657" s="14" t="s">
        <v>81</v>
      </c>
      <c r="AY657" s="259" t="s">
        <v>161</v>
      </c>
    </row>
    <row r="658" s="1" customFormat="1" ht="16.5" customHeight="1">
      <c r="B658" s="39"/>
      <c r="C658" s="212" t="s">
        <v>823</v>
      </c>
      <c r="D658" s="212" t="s">
        <v>163</v>
      </c>
      <c r="E658" s="213" t="s">
        <v>824</v>
      </c>
      <c r="F658" s="214" t="s">
        <v>825</v>
      </c>
      <c r="G658" s="215" t="s">
        <v>210</v>
      </c>
      <c r="H658" s="216">
        <v>28</v>
      </c>
      <c r="I658" s="217"/>
      <c r="J658" s="218">
        <f>ROUND(I658*H658,2)</f>
        <v>0</v>
      </c>
      <c r="K658" s="214" t="s">
        <v>173</v>
      </c>
      <c r="L658" s="44"/>
      <c r="M658" s="219" t="s">
        <v>19</v>
      </c>
      <c r="N658" s="220" t="s">
        <v>44</v>
      </c>
      <c r="O658" s="84"/>
      <c r="P658" s="221">
        <f>O658*H658</f>
        <v>0</v>
      </c>
      <c r="Q658" s="221">
        <v>0.0064999999999999997</v>
      </c>
      <c r="R658" s="221">
        <f>Q658*H658</f>
        <v>0.182</v>
      </c>
      <c r="S658" s="221">
        <v>0</v>
      </c>
      <c r="T658" s="222">
        <f>S658*H658</f>
        <v>0</v>
      </c>
      <c r="AR658" s="223" t="s">
        <v>167</v>
      </c>
      <c r="AT658" s="223" t="s">
        <v>163</v>
      </c>
      <c r="AU658" s="223" t="s">
        <v>83</v>
      </c>
      <c r="AY658" s="18" t="s">
        <v>161</v>
      </c>
      <c r="BE658" s="224">
        <f>IF(N658="základní",J658,0)</f>
        <v>0</v>
      </c>
      <c r="BF658" s="224">
        <f>IF(N658="snížená",J658,0)</f>
        <v>0</v>
      </c>
      <c r="BG658" s="224">
        <f>IF(N658="zákl. přenesená",J658,0)</f>
        <v>0</v>
      </c>
      <c r="BH658" s="224">
        <f>IF(N658="sníž. přenesená",J658,0)</f>
        <v>0</v>
      </c>
      <c r="BI658" s="224">
        <f>IF(N658="nulová",J658,0)</f>
        <v>0</v>
      </c>
      <c r="BJ658" s="18" t="s">
        <v>81</v>
      </c>
      <c r="BK658" s="224">
        <f>ROUND(I658*H658,2)</f>
        <v>0</v>
      </c>
      <c r="BL658" s="18" t="s">
        <v>167</v>
      </c>
      <c r="BM658" s="223" t="s">
        <v>826</v>
      </c>
    </row>
    <row r="659" s="1" customFormat="1">
      <c r="B659" s="39"/>
      <c r="C659" s="40"/>
      <c r="D659" s="225" t="s">
        <v>169</v>
      </c>
      <c r="E659" s="40"/>
      <c r="F659" s="226" t="s">
        <v>827</v>
      </c>
      <c r="G659" s="40"/>
      <c r="H659" s="40"/>
      <c r="I659" s="136"/>
      <c r="J659" s="40"/>
      <c r="K659" s="40"/>
      <c r="L659" s="44"/>
      <c r="M659" s="227"/>
      <c r="N659" s="84"/>
      <c r="O659" s="84"/>
      <c r="P659" s="84"/>
      <c r="Q659" s="84"/>
      <c r="R659" s="84"/>
      <c r="S659" s="84"/>
      <c r="T659" s="85"/>
      <c r="AT659" s="18" t="s">
        <v>169</v>
      </c>
      <c r="AU659" s="18" t="s">
        <v>83</v>
      </c>
    </row>
    <row r="660" s="1" customFormat="1" ht="16.5" customHeight="1">
      <c r="B660" s="39"/>
      <c r="C660" s="212" t="s">
        <v>828</v>
      </c>
      <c r="D660" s="212" t="s">
        <v>163</v>
      </c>
      <c r="E660" s="213" t="s">
        <v>829</v>
      </c>
      <c r="F660" s="214" t="s">
        <v>830</v>
      </c>
      <c r="G660" s="215" t="s">
        <v>210</v>
      </c>
      <c r="H660" s="216">
        <v>95.117000000000004</v>
      </c>
      <c r="I660" s="217"/>
      <c r="J660" s="218">
        <f>ROUND(I660*H660,2)</f>
        <v>0</v>
      </c>
      <c r="K660" s="214" t="s">
        <v>173</v>
      </c>
      <c r="L660" s="44"/>
      <c r="M660" s="219" t="s">
        <v>19</v>
      </c>
      <c r="N660" s="220" t="s">
        <v>44</v>
      </c>
      <c r="O660" s="84"/>
      <c r="P660" s="221">
        <f>O660*H660</f>
        <v>0</v>
      </c>
      <c r="Q660" s="221">
        <v>0.0085000000000000006</v>
      </c>
      <c r="R660" s="221">
        <f>Q660*H660</f>
        <v>0.80849450000000012</v>
      </c>
      <c r="S660" s="221">
        <v>0</v>
      </c>
      <c r="T660" s="222">
        <f>S660*H660</f>
        <v>0</v>
      </c>
      <c r="AR660" s="223" t="s">
        <v>167</v>
      </c>
      <c r="AT660" s="223" t="s">
        <v>163</v>
      </c>
      <c r="AU660" s="223" t="s">
        <v>83</v>
      </c>
      <c r="AY660" s="18" t="s">
        <v>161</v>
      </c>
      <c r="BE660" s="224">
        <f>IF(N660="základní",J660,0)</f>
        <v>0</v>
      </c>
      <c r="BF660" s="224">
        <f>IF(N660="snížená",J660,0)</f>
        <v>0</v>
      </c>
      <c r="BG660" s="224">
        <f>IF(N660="zákl. přenesená",J660,0)</f>
        <v>0</v>
      </c>
      <c r="BH660" s="224">
        <f>IF(N660="sníž. přenesená",J660,0)</f>
        <v>0</v>
      </c>
      <c r="BI660" s="224">
        <f>IF(N660="nulová",J660,0)</f>
        <v>0</v>
      </c>
      <c r="BJ660" s="18" t="s">
        <v>81</v>
      </c>
      <c r="BK660" s="224">
        <f>ROUND(I660*H660,2)</f>
        <v>0</v>
      </c>
      <c r="BL660" s="18" t="s">
        <v>167</v>
      </c>
      <c r="BM660" s="223" t="s">
        <v>831</v>
      </c>
    </row>
    <row r="661" s="1" customFormat="1">
      <c r="B661" s="39"/>
      <c r="C661" s="40"/>
      <c r="D661" s="225" t="s">
        <v>169</v>
      </c>
      <c r="E661" s="40"/>
      <c r="F661" s="226" t="s">
        <v>832</v>
      </c>
      <c r="G661" s="40"/>
      <c r="H661" s="40"/>
      <c r="I661" s="136"/>
      <c r="J661" s="40"/>
      <c r="K661" s="40"/>
      <c r="L661" s="44"/>
      <c r="M661" s="227"/>
      <c r="N661" s="84"/>
      <c r="O661" s="84"/>
      <c r="P661" s="84"/>
      <c r="Q661" s="84"/>
      <c r="R661" s="84"/>
      <c r="S661" s="84"/>
      <c r="T661" s="85"/>
      <c r="AT661" s="18" t="s">
        <v>169</v>
      </c>
      <c r="AU661" s="18" t="s">
        <v>83</v>
      </c>
    </row>
    <row r="662" s="12" customFormat="1">
      <c r="B662" s="228"/>
      <c r="C662" s="229"/>
      <c r="D662" s="225" t="s">
        <v>176</v>
      </c>
      <c r="E662" s="230" t="s">
        <v>19</v>
      </c>
      <c r="F662" s="231" t="s">
        <v>394</v>
      </c>
      <c r="G662" s="229"/>
      <c r="H662" s="230" t="s">
        <v>19</v>
      </c>
      <c r="I662" s="232"/>
      <c r="J662" s="229"/>
      <c r="K662" s="229"/>
      <c r="L662" s="233"/>
      <c r="M662" s="234"/>
      <c r="N662" s="235"/>
      <c r="O662" s="235"/>
      <c r="P662" s="235"/>
      <c r="Q662" s="235"/>
      <c r="R662" s="235"/>
      <c r="S662" s="235"/>
      <c r="T662" s="236"/>
      <c r="AT662" s="237" t="s">
        <v>176</v>
      </c>
      <c r="AU662" s="237" t="s">
        <v>83</v>
      </c>
      <c r="AV662" s="12" t="s">
        <v>81</v>
      </c>
      <c r="AW662" s="12" t="s">
        <v>34</v>
      </c>
      <c r="AX662" s="12" t="s">
        <v>73</v>
      </c>
      <c r="AY662" s="237" t="s">
        <v>161</v>
      </c>
    </row>
    <row r="663" s="12" customFormat="1">
      <c r="B663" s="228"/>
      <c r="C663" s="229"/>
      <c r="D663" s="225" t="s">
        <v>176</v>
      </c>
      <c r="E663" s="230" t="s">
        <v>19</v>
      </c>
      <c r="F663" s="231" t="s">
        <v>833</v>
      </c>
      <c r="G663" s="229"/>
      <c r="H663" s="230" t="s">
        <v>19</v>
      </c>
      <c r="I663" s="232"/>
      <c r="J663" s="229"/>
      <c r="K663" s="229"/>
      <c r="L663" s="233"/>
      <c r="M663" s="234"/>
      <c r="N663" s="235"/>
      <c r="O663" s="235"/>
      <c r="P663" s="235"/>
      <c r="Q663" s="235"/>
      <c r="R663" s="235"/>
      <c r="S663" s="235"/>
      <c r="T663" s="236"/>
      <c r="AT663" s="237" t="s">
        <v>176</v>
      </c>
      <c r="AU663" s="237" t="s">
        <v>83</v>
      </c>
      <c r="AV663" s="12" t="s">
        <v>81</v>
      </c>
      <c r="AW663" s="12" t="s">
        <v>34</v>
      </c>
      <c r="AX663" s="12" t="s">
        <v>73</v>
      </c>
      <c r="AY663" s="237" t="s">
        <v>161</v>
      </c>
    </row>
    <row r="664" s="13" customFormat="1">
      <c r="B664" s="238"/>
      <c r="C664" s="239"/>
      <c r="D664" s="225" t="s">
        <v>176</v>
      </c>
      <c r="E664" s="240" t="s">
        <v>19</v>
      </c>
      <c r="F664" s="241" t="s">
        <v>834</v>
      </c>
      <c r="G664" s="239"/>
      <c r="H664" s="242">
        <v>4.2000000000000002</v>
      </c>
      <c r="I664" s="243"/>
      <c r="J664" s="239"/>
      <c r="K664" s="239"/>
      <c r="L664" s="244"/>
      <c r="M664" s="245"/>
      <c r="N664" s="246"/>
      <c r="O664" s="246"/>
      <c r="P664" s="246"/>
      <c r="Q664" s="246"/>
      <c r="R664" s="246"/>
      <c r="S664" s="246"/>
      <c r="T664" s="247"/>
      <c r="AT664" s="248" t="s">
        <v>176</v>
      </c>
      <c r="AU664" s="248" t="s">
        <v>83</v>
      </c>
      <c r="AV664" s="13" t="s">
        <v>83</v>
      </c>
      <c r="AW664" s="13" t="s">
        <v>34</v>
      </c>
      <c r="AX664" s="13" t="s">
        <v>73</v>
      </c>
      <c r="AY664" s="248" t="s">
        <v>161</v>
      </c>
    </row>
    <row r="665" s="12" customFormat="1">
      <c r="B665" s="228"/>
      <c r="C665" s="229"/>
      <c r="D665" s="225" t="s">
        <v>176</v>
      </c>
      <c r="E665" s="230" t="s">
        <v>19</v>
      </c>
      <c r="F665" s="231" t="s">
        <v>398</v>
      </c>
      <c r="G665" s="229"/>
      <c r="H665" s="230" t="s">
        <v>19</v>
      </c>
      <c r="I665" s="232"/>
      <c r="J665" s="229"/>
      <c r="K665" s="229"/>
      <c r="L665" s="233"/>
      <c r="M665" s="234"/>
      <c r="N665" s="235"/>
      <c r="O665" s="235"/>
      <c r="P665" s="235"/>
      <c r="Q665" s="235"/>
      <c r="R665" s="235"/>
      <c r="S665" s="235"/>
      <c r="T665" s="236"/>
      <c r="AT665" s="237" t="s">
        <v>176</v>
      </c>
      <c r="AU665" s="237" t="s">
        <v>83</v>
      </c>
      <c r="AV665" s="12" t="s">
        <v>81</v>
      </c>
      <c r="AW665" s="12" t="s">
        <v>34</v>
      </c>
      <c r="AX665" s="12" t="s">
        <v>73</v>
      </c>
      <c r="AY665" s="237" t="s">
        <v>161</v>
      </c>
    </row>
    <row r="666" s="12" customFormat="1">
      <c r="B666" s="228"/>
      <c r="C666" s="229"/>
      <c r="D666" s="225" t="s">
        <v>176</v>
      </c>
      <c r="E666" s="230" t="s">
        <v>19</v>
      </c>
      <c r="F666" s="231" t="s">
        <v>835</v>
      </c>
      <c r="G666" s="229"/>
      <c r="H666" s="230" t="s">
        <v>19</v>
      </c>
      <c r="I666" s="232"/>
      <c r="J666" s="229"/>
      <c r="K666" s="229"/>
      <c r="L666" s="233"/>
      <c r="M666" s="234"/>
      <c r="N666" s="235"/>
      <c r="O666" s="235"/>
      <c r="P666" s="235"/>
      <c r="Q666" s="235"/>
      <c r="R666" s="235"/>
      <c r="S666" s="235"/>
      <c r="T666" s="236"/>
      <c r="AT666" s="237" t="s">
        <v>176</v>
      </c>
      <c r="AU666" s="237" t="s">
        <v>83</v>
      </c>
      <c r="AV666" s="12" t="s">
        <v>81</v>
      </c>
      <c r="AW666" s="12" t="s">
        <v>34</v>
      </c>
      <c r="AX666" s="12" t="s">
        <v>73</v>
      </c>
      <c r="AY666" s="237" t="s">
        <v>161</v>
      </c>
    </row>
    <row r="667" s="13" customFormat="1">
      <c r="B667" s="238"/>
      <c r="C667" s="239"/>
      <c r="D667" s="225" t="s">
        <v>176</v>
      </c>
      <c r="E667" s="240" t="s">
        <v>19</v>
      </c>
      <c r="F667" s="241" t="s">
        <v>836</v>
      </c>
      <c r="G667" s="239"/>
      <c r="H667" s="242">
        <v>52.560000000000002</v>
      </c>
      <c r="I667" s="243"/>
      <c r="J667" s="239"/>
      <c r="K667" s="239"/>
      <c r="L667" s="244"/>
      <c r="M667" s="245"/>
      <c r="N667" s="246"/>
      <c r="O667" s="246"/>
      <c r="P667" s="246"/>
      <c r="Q667" s="246"/>
      <c r="R667" s="246"/>
      <c r="S667" s="246"/>
      <c r="T667" s="247"/>
      <c r="AT667" s="248" t="s">
        <v>176</v>
      </c>
      <c r="AU667" s="248" t="s">
        <v>83</v>
      </c>
      <c r="AV667" s="13" t="s">
        <v>83</v>
      </c>
      <c r="AW667" s="13" t="s">
        <v>34</v>
      </c>
      <c r="AX667" s="13" t="s">
        <v>73</v>
      </c>
      <c r="AY667" s="248" t="s">
        <v>161</v>
      </c>
    </row>
    <row r="668" s="13" customFormat="1">
      <c r="B668" s="238"/>
      <c r="C668" s="239"/>
      <c r="D668" s="225" t="s">
        <v>176</v>
      </c>
      <c r="E668" s="240" t="s">
        <v>19</v>
      </c>
      <c r="F668" s="241" t="s">
        <v>837</v>
      </c>
      <c r="G668" s="239"/>
      <c r="H668" s="242">
        <v>-9.0619999999999994</v>
      </c>
      <c r="I668" s="243"/>
      <c r="J668" s="239"/>
      <c r="K668" s="239"/>
      <c r="L668" s="244"/>
      <c r="M668" s="245"/>
      <c r="N668" s="246"/>
      <c r="O668" s="246"/>
      <c r="P668" s="246"/>
      <c r="Q668" s="246"/>
      <c r="R668" s="246"/>
      <c r="S668" s="246"/>
      <c r="T668" s="247"/>
      <c r="AT668" s="248" t="s">
        <v>176</v>
      </c>
      <c r="AU668" s="248" t="s">
        <v>83</v>
      </c>
      <c r="AV668" s="13" t="s">
        <v>83</v>
      </c>
      <c r="AW668" s="13" t="s">
        <v>34</v>
      </c>
      <c r="AX668" s="13" t="s">
        <v>73</v>
      </c>
      <c r="AY668" s="248" t="s">
        <v>161</v>
      </c>
    </row>
    <row r="669" s="12" customFormat="1">
      <c r="B669" s="228"/>
      <c r="C669" s="229"/>
      <c r="D669" s="225" t="s">
        <v>176</v>
      </c>
      <c r="E669" s="230" t="s">
        <v>19</v>
      </c>
      <c r="F669" s="231" t="s">
        <v>838</v>
      </c>
      <c r="G669" s="229"/>
      <c r="H669" s="230" t="s">
        <v>19</v>
      </c>
      <c r="I669" s="232"/>
      <c r="J669" s="229"/>
      <c r="K669" s="229"/>
      <c r="L669" s="233"/>
      <c r="M669" s="234"/>
      <c r="N669" s="235"/>
      <c r="O669" s="235"/>
      <c r="P669" s="235"/>
      <c r="Q669" s="235"/>
      <c r="R669" s="235"/>
      <c r="S669" s="235"/>
      <c r="T669" s="236"/>
      <c r="AT669" s="237" t="s">
        <v>176</v>
      </c>
      <c r="AU669" s="237" t="s">
        <v>83</v>
      </c>
      <c r="AV669" s="12" t="s">
        <v>81</v>
      </c>
      <c r="AW669" s="12" t="s">
        <v>34</v>
      </c>
      <c r="AX669" s="12" t="s">
        <v>73</v>
      </c>
      <c r="AY669" s="237" t="s">
        <v>161</v>
      </c>
    </row>
    <row r="670" s="13" customFormat="1">
      <c r="B670" s="238"/>
      <c r="C670" s="239"/>
      <c r="D670" s="225" t="s">
        <v>176</v>
      </c>
      <c r="E670" s="240" t="s">
        <v>19</v>
      </c>
      <c r="F670" s="241" t="s">
        <v>839</v>
      </c>
      <c r="G670" s="239"/>
      <c r="H670" s="242">
        <v>9.7200000000000006</v>
      </c>
      <c r="I670" s="243"/>
      <c r="J670" s="239"/>
      <c r="K670" s="239"/>
      <c r="L670" s="244"/>
      <c r="M670" s="245"/>
      <c r="N670" s="246"/>
      <c r="O670" s="246"/>
      <c r="P670" s="246"/>
      <c r="Q670" s="246"/>
      <c r="R670" s="246"/>
      <c r="S670" s="246"/>
      <c r="T670" s="247"/>
      <c r="AT670" s="248" t="s">
        <v>176</v>
      </c>
      <c r="AU670" s="248" t="s">
        <v>83</v>
      </c>
      <c r="AV670" s="13" t="s">
        <v>83</v>
      </c>
      <c r="AW670" s="13" t="s">
        <v>34</v>
      </c>
      <c r="AX670" s="13" t="s">
        <v>73</v>
      </c>
      <c r="AY670" s="248" t="s">
        <v>161</v>
      </c>
    </row>
    <row r="671" s="13" customFormat="1">
      <c r="B671" s="238"/>
      <c r="C671" s="239"/>
      <c r="D671" s="225" t="s">
        <v>176</v>
      </c>
      <c r="E671" s="240" t="s">
        <v>19</v>
      </c>
      <c r="F671" s="241" t="s">
        <v>840</v>
      </c>
      <c r="G671" s="239"/>
      <c r="H671" s="242">
        <v>-2.2759999999999998</v>
      </c>
      <c r="I671" s="243"/>
      <c r="J671" s="239"/>
      <c r="K671" s="239"/>
      <c r="L671" s="244"/>
      <c r="M671" s="245"/>
      <c r="N671" s="246"/>
      <c r="O671" s="246"/>
      <c r="P671" s="246"/>
      <c r="Q671" s="246"/>
      <c r="R671" s="246"/>
      <c r="S671" s="246"/>
      <c r="T671" s="247"/>
      <c r="AT671" s="248" t="s">
        <v>176</v>
      </c>
      <c r="AU671" s="248" t="s">
        <v>83</v>
      </c>
      <c r="AV671" s="13" t="s">
        <v>83</v>
      </c>
      <c r="AW671" s="13" t="s">
        <v>34</v>
      </c>
      <c r="AX671" s="13" t="s">
        <v>73</v>
      </c>
      <c r="AY671" s="248" t="s">
        <v>161</v>
      </c>
    </row>
    <row r="672" s="12" customFormat="1">
      <c r="B672" s="228"/>
      <c r="C672" s="229"/>
      <c r="D672" s="225" t="s">
        <v>176</v>
      </c>
      <c r="E672" s="230" t="s">
        <v>19</v>
      </c>
      <c r="F672" s="231" t="s">
        <v>841</v>
      </c>
      <c r="G672" s="229"/>
      <c r="H672" s="230" t="s">
        <v>19</v>
      </c>
      <c r="I672" s="232"/>
      <c r="J672" s="229"/>
      <c r="K672" s="229"/>
      <c r="L672" s="233"/>
      <c r="M672" s="234"/>
      <c r="N672" s="235"/>
      <c r="O672" s="235"/>
      <c r="P672" s="235"/>
      <c r="Q672" s="235"/>
      <c r="R672" s="235"/>
      <c r="S672" s="235"/>
      <c r="T672" s="236"/>
      <c r="AT672" s="237" t="s">
        <v>176</v>
      </c>
      <c r="AU672" s="237" t="s">
        <v>83</v>
      </c>
      <c r="AV672" s="12" t="s">
        <v>81</v>
      </c>
      <c r="AW672" s="12" t="s">
        <v>34</v>
      </c>
      <c r="AX672" s="12" t="s">
        <v>73</v>
      </c>
      <c r="AY672" s="237" t="s">
        <v>161</v>
      </c>
    </row>
    <row r="673" s="13" customFormat="1">
      <c r="B673" s="238"/>
      <c r="C673" s="239"/>
      <c r="D673" s="225" t="s">
        <v>176</v>
      </c>
      <c r="E673" s="240" t="s">
        <v>19</v>
      </c>
      <c r="F673" s="241" t="s">
        <v>842</v>
      </c>
      <c r="G673" s="239"/>
      <c r="H673" s="242">
        <v>20.52</v>
      </c>
      <c r="I673" s="243"/>
      <c r="J673" s="239"/>
      <c r="K673" s="239"/>
      <c r="L673" s="244"/>
      <c r="M673" s="245"/>
      <c r="N673" s="246"/>
      <c r="O673" s="246"/>
      <c r="P673" s="246"/>
      <c r="Q673" s="246"/>
      <c r="R673" s="246"/>
      <c r="S673" s="246"/>
      <c r="T673" s="247"/>
      <c r="AT673" s="248" t="s">
        <v>176</v>
      </c>
      <c r="AU673" s="248" t="s">
        <v>83</v>
      </c>
      <c r="AV673" s="13" t="s">
        <v>83</v>
      </c>
      <c r="AW673" s="13" t="s">
        <v>34</v>
      </c>
      <c r="AX673" s="13" t="s">
        <v>73</v>
      </c>
      <c r="AY673" s="248" t="s">
        <v>161</v>
      </c>
    </row>
    <row r="674" s="13" customFormat="1">
      <c r="B674" s="238"/>
      <c r="C674" s="239"/>
      <c r="D674" s="225" t="s">
        <v>176</v>
      </c>
      <c r="E674" s="240" t="s">
        <v>19</v>
      </c>
      <c r="F674" s="241" t="s">
        <v>843</v>
      </c>
      <c r="G674" s="239"/>
      <c r="H674" s="242">
        <v>-3.54</v>
      </c>
      <c r="I674" s="243"/>
      <c r="J674" s="239"/>
      <c r="K674" s="239"/>
      <c r="L674" s="244"/>
      <c r="M674" s="245"/>
      <c r="N674" s="246"/>
      <c r="O674" s="246"/>
      <c r="P674" s="246"/>
      <c r="Q674" s="246"/>
      <c r="R674" s="246"/>
      <c r="S674" s="246"/>
      <c r="T674" s="247"/>
      <c r="AT674" s="248" t="s">
        <v>176</v>
      </c>
      <c r="AU674" s="248" t="s">
        <v>83</v>
      </c>
      <c r="AV674" s="13" t="s">
        <v>83</v>
      </c>
      <c r="AW674" s="13" t="s">
        <v>34</v>
      </c>
      <c r="AX674" s="13" t="s">
        <v>73</v>
      </c>
      <c r="AY674" s="248" t="s">
        <v>161</v>
      </c>
    </row>
    <row r="675" s="12" customFormat="1">
      <c r="B675" s="228"/>
      <c r="C675" s="229"/>
      <c r="D675" s="225" t="s">
        <v>176</v>
      </c>
      <c r="E675" s="230" t="s">
        <v>19</v>
      </c>
      <c r="F675" s="231" t="s">
        <v>844</v>
      </c>
      <c r="G675" s="229"/>
      <c r="H675" s="230" t="s">
        <v>19</v>
      </c>
      <c r="I675" s="232"/>
      <c r="J675" s="229"/>
      <c r="K675" s="229"/>
      <c r="L675" s="233"/>
      <c r="M675" s="234"/>
      <c r="N675" s="235"/>
      <c r="O675" s="235"/>
      <c r="P675" s="235"/>
      <c r="Q675" s="235"/>
      <c r="R675" s="235"/>
      <c r="S675" s="235"/>
      <c r="T675" s="236"/>
      <c r="AT675" s="237" t="s">
        <v>176</v>
      </c>
      <c r="AU675" s="237" t="s">
        <v>83</v>
      </c>
      <c r="AV675" s="12" t="s">
        <v>81</v>
      </c>
      <c r="AW675" s="12" t="s">
        <v>34</v>
      </c>
      <c r="AX675" s="12" t="s">
        <v>73</v>
      </c>
      <c r="AY675" s="237" t="s">
        <v>161</v>
      </c>
    </row>
    <row r="676" s="13" customFormat="1">
      <c r="B676" s="238"/>
      <c r="C676" s="239"/>
      <c r="D676" s="225" t="s">
        <v>176</v>
      </c>
      <c r="E676" s="240" t="s">
        <v>19</v>
      </c>
      <c r="F676" s="241" t="s">
        <v>845</v>
      </c>
      <c r="G676" s="239"/>
      <c r="H676" s="242">
        <v>25.379999999999999</v>
      </c>
      <c r="I676" s="243"/>
      <c r="J676" s="239"/>
      <c r="K676" s="239"/>
      <c r="L676" s="244"/>
      <c r="M676" s="245"/>
      <c r="N676" s="246"/>
      <c r="O676" s="246"/>
      <c r="P676" s="246"/>
      <c r="Q676" s="246"/>
      <c r="R676" s="246"/>
      <c r="S676" s="246"/>
      <c r="T676" s="247"/>
      <c r="AT676" s="248" t="s">
        <v>176</v>
      </c>
      <c r="AU676" s="248" t="s">
        <v>83</v>
      </c>
      <c r="AV676" s="13" t="s">
        <v>83</v>
      </c>
      <c r="AW676" s="13" t="s">
        <v>34</v>
      </c>
      <c r="AX676" s="13" t="s">
        <v>73</v>
      </c>
      <c r="AY676" s="248" t="s">
        <v>161</v>
      </c>
    </row>
    <row r="677" s="13" customFormat="1">
      <c r="B677" s="238"/>
      <c r="C677" s="239"/>
      <c r="D677" s="225" t="s">
        <v>176</v>
      </c>
      <c r="E677" s="240" t="s">
        <v>19</v>
      </c>
      <c r="F677" s="241" t="s">
        <v>846</v>
      </c>
      <c r="G677" s="239"/>
      <c r="H677" s="242">
        <v>-2.3849999999999998</v>
      </c>
      <c r="I677" s="243"/>
      <c r="J677" s="239"/>
      <c r="K677" s="239"/>
      <c r="L677" s="244"/>
      <c r="M677" s="245"/>
      <c r="N677" s="246"/>
      <c r="O677" s="246"/>
      <c r="P677" s="246"/>
      <c r="Q677" s="246"/>
      <c r="R677" s="246"/>
      <c r="S677" s="246"/>
      <c r="T677" s="247"/>
      <c r="AT677" s="248" t="s">
        <v>176</v>
      </c>
      <c r="AU677" s="248" t="s">
        <v>83</v>
      </c>
      <c r="AV677" s="13" t="s">
        <v>83</v>
      </c>
      <c r="AW677" s="13" t="s">
        <v>34</v>
      </c>
      <c r="AX677" s="13" t="s">
        <v>73</v>
      </c>
      <c r="AY677" s="248" t="s">
        <v>161</v>
      </c>
    </row>
    <row r="678" s="14" customFormat="1">
      <c r="B678" s="249"/>
      <c r="C678" s="250"/>
      <c r="D678" s="225" t="s">
        <v>176</v>
      </c>
      <c r="E678" s="251" t="s">
        <v>19</v>
      </c>
      <c r="F678" s="252" t="s">
        <v>201</v>
      </c>
      <c r="G678" s="250"/>
      <c r="H678" s="253">
        <v>95.117000000000004</v>
      </c>
      <c r="I678" s="254"/>
      <c r="J678" s="250"/>
      <c r="K678" s="250"/>
      <c r="L678" s="255"/>
      <c r="M678" s="256"/>
      <c r="N678" s="257"/>
      <c r="O678" s="257"/>
      <c r="P678" s="257"/>
      <c r="Q678" s="257"/>
      <c r="R678" s="257"/>
      <c r="S678" s="257"/>
      <c r="T678" s="258"/>
      <c r="AT678" s="259" t="s">
        <v>176</v>
      </c>
      <c r="AU678" s="259" t="s">
        <v>83</v>
      </c>
      <c r="AV678" s="14" t="s">
        <v>167</v>
      </c>
      <c r="AW678" s="14" t="s">
        <v>34</v>
      </c>
      <c r="AX678" s="14" t="s">
        <v>81</v>
      </c>
      <c r="AY678" s="259" t="s">
        <v>161</v>
      </c>
    </row>
    <row r="679" s="1" customFormat="1" ht="16.5" customHeight="1">
      <c r="B679" s="39"/>
      <c r="C679" s="260" t="s">
        <v>847</v>
      </c>
      <c r="D679" s="260" t="s">
        <v>252</v>
      </c>
      <c r="E679" s="261" t="s">
        <v>848</v>
      </c>
      <c r="F679" s="262" t="s">
        <v>849</v>
      </c>
      <c r="G679" s="263" t="s">
        <v>210</v>
      </c>
      <c r="H679" s="264">
        <v>97.019000000000005</v>
      </c>
      <c r="I679" s="265"/>
      <c r="J679" s="266">
        <f>ROUND(I679*H679,2)</f>
        <v>0</v>
      </c>
      <c r="K679" s="262" t="s">
        <v>19</v>
      </c>
      <c r="L679" s="267"/>
      <c r="M679" s="268" t="s">
        <v>19</v>
      </c>
      <c r="N679" s="269" t="s">
        <v>44</v>
      </c>
      <c r="O679" s="84"/>
      <c r="P679" s="221">
        <f>O679*H679</f>
        <v>0</v>
      </c>
      <c r="Q679" s="221">
        <v>0.023</v>
      </c>
      <c r="R679" s="221">
        <f>Q679*H679</f>
        <v>2.2314370000000001</v>
      </c>
      <c r="S679" s="221">
        <v>0</v>
      </c>
      <c r="T679" s="222">
        <f>S679*H679</f>
        <v>0</v>
      </c>
      <c r="AR679" s="223" t="s">
        <v>207</v>
      </c>
      <c r="AT679" s="223" t="s">
        <v>252</v>
      </c>
      <c r="AU679" s="223" t="s">
        <v>83</v>
      </c>
      <c r="AY679" s="18" t="s">
        <v>161</v>
      </c>
      <c r="BE679" s="224">
        <f>IF(N679="základní",J679,0)</f>
        <v>0</v>
      </c>
      <c r="BF679" s="224">
        <f>IF(N679="snížená",J679,0)</f>
        <v>0</v>
      </c>
      <c r="BG679" s="224">
        <f>IF(N679="zákl. přenesená",J679,0)</f>
        <v>0</v>
      </c>
      <c r="BH679" s="224">
        <f>IF(N679="sníž. přenesená",J679,0)</f>
        <v>0</v>
      </c>
      <c r="BI679" s="224">
        <f>IF(N679="nulová",J679,0)</f>
        <v>0</v>
      </c>
      <c r="BJ679" s="18" t="s">
        <v>81</v>
      </c>
      <c r="BK679" s="224">
        <f>ROUND(I679*H679,2)</f>
        <v>0</v>
      </c>
      <c r="BL679" s="18" t="s">
        <v>167</v>
      </c>
      <c r="BM679" s="223" t="s">
        <v>850</v>
      </c>
    </row>
    <row r="680" s="1" customFormat="1">
      <c r="B680" s="39"/>
      <c r="C680" s="40"/>
      <c r="D680" s="225" t="s">
        <v>169</v>
      </c>
      <c r="E680" s="40"/>
      <c r="F680" s="226" t="s">
        <v>849</v>
      </c>
      <c r="G680" s="40"/>
      <c r="H680" s="40"/>
      <c r="I680" s="136"/>
      <c r="J680" s="40"/>
      <c r="K680" s="40"/>
      <c r="L680" s="44"/>
      <c r="M680" s="227"/>
      <c r="N680" s="84"/>
      <c r="O680" s="84"/>
      <c r="P680" s="84"/>
      <c r="Q680" s="84"/>
      <c r="R680" s="84"/>
      <c r="S680" s="84"/>
      <c r="T680" s="85"/>
      <c r="AT680" s="18" t="s">
        <v>169</v>
      </c>
      <c r="AU680" s="18" t="s">
        <v>83</v>
      </c>
    </row>
    <row r="681" s="13" customFormat="1">
      <c r="B681" s="238"/>
      <c r="C681" s="239"/>
      <c r="D681" s="225" t="s">
        <v>176</v>
      </c>
      <c r="E681" s="240" t="s">
        <v>19</v>
      </c>
      <c r="F681" s="241" t="s">
        <v>851</v>
      </c>
      <c r="G681" s="239"/>
      <c r="H681" s="242">
        <v>97.019000000000005</v>
      </c>
      <c r="I681" s="243"/>
      <c r="J681" s="239"/>
      <c r="K681" s="239"/>
      <c r="L681" s="244"/>
      <c r="M681" s="245"/>
      <c r="N681" s="246"/>
      <c r="O681" s="246"/>
      <c r="P681" s="246"/>
      <c r="Q681" s="246"/>
      <c r="R681" s="246"/>
      <c r="S681" s="246"/>
      <c r="T681" s="247"/>
      <c r="AT681" s="248" t="s">
        <v>176</v>
      </c>
      <c r="AU681" s="248" t="s">
        <v>83</v>
      </c>
      <c r="AV681" s="13" t="s">
        <v>83</v>
      </c>
      <c r="AW681" s="13" t="s">
        <v>34</v>
      </c>
      <c r="AX681" s="13" t="s">
        <v>81</v>
      </c>
      <c r="AY681" s="248" t="s">
        <v>161</v>
      </c>
    </row>
    <row r="682" s="1" customFormat="1" ht="16.5" customHeight="1">
      <c r="B682" s="39"/>
      <c r="C682" s="212" t="s">
        <v>852</v>
      </c>
      <c r="D682" s="212" t="s">
        <v>163</v>
      </c>
      <c r="E682" s="213" t="s">
        <v>853</v>
      </c>
      <c r="F682" s="214" t="s">
        <v>854</v>
      </c>
      <c r="G682" s="215" t="s">
        <v>210</v>
      </c>
      <c r="H682" s="216">
        <v>70</v>
      </c>
      <c r="I682" s="217"/>
      <c r="J682" s="218">
        <f>ROUND(I682*H682,2)</f>
        <v>0</v>
      </c>
      <c r="K682" s="214" t="s">
        <v>173</v>
      </c>
      <c r="L682" s="44"/>
      <c r="M682" s="219" t="s">
        <v>19</v>
      </c>
      <c r="N682" s="220" t="s">
        <v>44</v>
      </c>
      <c r="O682" s="84"/>
      <c r="P682" s="221">
        <f>O682*H682</f>
        <v>0</v>
      </c>
      <c r="Q682" s="221">
        <v>0.0094400000000000005</v>
      </c>
      <c r="R682" s="221">
        <f>Q682*H682</f>
        <v>0.66080000000000005</v>
      </c>
      <c r="S682" s="221">
        <v>0</v>
      </c>
      <c r="T682" s="222">
        <f>S682*H682</f>
        <v>0</v>
      </c>
      <c r="AR682" s="223" t="s">
        <v>167</v>
      </c>
      <c r="AT682" s="223" t="s">
        <v>163</v>
      </c>
      <c r="AU682" s="223" t="s">
        <v>83</v>
      </c>
      <c r="AY682" s="18" t="s">
        <v>161</v>
      </c>
      <c r="BE682" s="224">
        <f>IF(N682="základní",J682,0)</f>
        <v>0</v>
      </c>
      <c r="BF682" s="224">
        <f>IF(N682="snížená",J682,0)</f>
        <v>0</v>
      </c>
      <c r="BG682" s="224">
        <f>IF(N682="zákl. přenesená",J682,0)</f>
        <v>0</v>
      </c>
      <c r="BH682" s="224">
        <f>IF(N682="sníž. přenesená",J682,0)</f>
        <v>0</v>
      </c>
      <c r="BI682" s="224">
        <f>IF(N682="nulová",J682,0)</f>
        <v>0</v>
      </c>
      <c r="BJ682" s="18" t="s">
        <v>81</v>
      </c>
      <c r="BK682" s="224">
        <f>ROUND(I682*H682,2)</f>
        <v>0</v>
      </c>
      <c r="BL682" s="18" t="s">
        <v>167</v>
      </c>
      <c r="BM682" s="223" t="s">
        <v>855</v>
      </c>
    </row>
    <row r="683" s="1" customFormat="1">
      <c r="B683" s="39"/>
      <c r="C683" s="40"/>
      <c r="D683" s="225" t="s">
        <v>169</v>
      </c>
      <c r="E683" s="40"/>
      <c r="F683" s="226" t="s">
        <v>856</v>
      </c>
      <c r="G683" s="40"/>
      <c r="H683" s="40"/>
      <c r="I683" s="136"/>
      <c r="J683" s="40"/>
      <c r="K683" s="40"/>
      <c r="L683" s="44"/>
      <c r="M683" s="227"/>
      <c r="N683" s="84"/>
      <c r="O683" s="84"/>
      <c r="P683" s="84"/>
      <c r="Q683" s="84"/>
      <c r="R683" s="84"/>
      <c r="S683" s="84"/>
      <c r="T683" s="85"/>
      <c r="AT683" s="18" t="s">
        <v>169</v>
      </c>
      <c r="AU683" s="18" t="s">
        <v>83</v>
      </c>
    </row>
    <row r="684" s="12" customFormat="1">
      <c r="B684" s="228"/>
      <c r="C684" s="229"/>
      <c r="D684" s="225" t="s">
        <v>176</v>
      </c>
      <c r="E684" s="230" t="s">
        <v>19</v>
      </c>
      <c r="F684" s="231" t="s">
        <v>328</v>
      </c>
      <c r="G684" s="229"/>
      <c r="H684" s="230" t="s">
        <v>19</v>
      </c>
      <c r="I684" s="232"/>
      <c r="J684" s="229"/>
      <c r="K684" s="229"/>
      <c r="L684" s="233"/>
      <c r="M684" s="234"/>
      <c r="N684" s="235"/>
      <c r="O684" s="235"/>
      <c r="P684" s="235"/>
      <c r="Q684" s="235"/>
      <c r="R684" s="235"/>
      <c r="S684" s="235"/>
      <c r="T684" s="236"/>
      <c r="AT684" s="237" t="s">
        <v>176</v>
      </c>
      <c r="AU684" s="237" t="s">
        <v>83</v>
      </c>
      <c r="AV684" s="12" t="s">
        <v>81</v>
      </c>
      <c r="AW684" s="12" t="s">
        <v>34</v>
      </c>
      <c r="AX684" s="12" t="s">
        <v>73</v>
      </c>
      <c r="AY684" s="237" t="s">
        <v>161</v>
      </c>
    </row>
    <row r="685" s="13" customFormat="1">
      <c r="B685" s="238"/>
      <c r="C685" s="239"/>
      <c r="D685" s="225" t="s">
        <v>176</v>
      </c>
      <c r="E685" s="240" t="s">
        <v>19</v>
      </c>
      <c r="F685" s="241" t="s">
        <v>857</v>
      </c>
      <c r="G685" s="239"/>
      <c r="H685" s="242">
        <v>70</v>
      </c>
      <c r="I685" s="243"/>
      <c r="J685" s="239"/>
      <c r="K685" s="239"/>
      <c r="L685" s="244"/>
      <c r="M685" s="245"/>
      <c r="N685" s="246"/>
      <c r="O685" s="246"/>
      <c r="P685" s="246"/>
      <c r="Q685" s="246"/>
      <c r="R685" s="246"/>
      <c r="S685" s="246"/>
      <c r="T685" s="247"/>
      <c r="AT685" s="248" t="s">
        <v>176</v>
      </c>
      <c r="AU685" s="248" t="s">
        <v>83</v>
      </c>
      <c r="AV685" s="13" t="s">
        <v>83</v>
      </c>
      <c r="AW685" s="13" t="s">
        <v>34</v>
      </c>
      <c r="AX685" s="13" t="s">
        <v>81</v>
      </c>
      <c r="AY685" s="248" t="s">
        <v>161</v>
      </c>
    </row>
    <row r="686" s="1" customFormat="1" ht="16.5" customHeight="1">
      <c r="B686" s="39"/>
      <c r="C686" s="260" t="s">
        <v>858</v>
      </c>
      <c r="D686" s="260" t="s">
        <v>252</v>
      </c>
      <c r="E686" s="261" t="s">
        <v>859</v>
      </c>
      <c r="F686" s="262" t="s">
        <v>860</v>
      </c>
      <c r="G686" s="263" t="s">
        <v>210</v>
      </c>
      <c r="H686" s="264">
        <v>71.400000000000006</v>
      </c>
      <c r="I686" s="265"/>
      <c r="J686" s="266">
        <f>ROUND(I686*H686,2)</f>
        <v>0</v>
      </c>
      <c r="K686" s="262" t="s">
        <v>173</v>
      </c>
      <c r="L686" s="267"/>
      <c r="M686" s="268" t="s">
        <v>19</v>
      </c>
      <c r="N686" s="269" t="s">
        <v>44</v>
      </c>
      <c r="O686" s="84"/>
      <c r="P686" s="221">
        <f>O686*H686</f>
        <v>0</v>
      </c>
      <c r="Q686" s="221">
        <v>0.017999999999999999</v>
      </c>
      <c r="R686" s="221">
        <f>Q686*H686</f>
        <v>1.2851999999999999</v>
      </c>
      <c r="S686" s="221">
        <v>0</v>
      </c>
      <c r="T686" s="222">
        <f>S686*H686</f>
        <v>0</v>
      </c>
      <c r="AR686" s="223" t="s">
        <v>207</v>
      </c>
      <c r="AT686" s="223" t="s">
        <v>252</v>
      </c>
      <c r="AU686" s="223" t="s">
        <v>83</v>
      </c>
      <c r="AY686" s="18" t="s">
        <v>161</v>
      </c>
      <c r="BE686" s="224">
        <f>IF(N686="základní",J686,0)</f>
        <v>0</v>
      </c>
      <c r="BF686" s="224">
        <f>IF(N686="snížená",J686,0)</f>
        <v>0</v>
      </c>
      <c r="BG686" s="224">
        <f>IF(N686="zákl. přenesená",J686,0)</f>
        <v>0</v>
      </c>
      <c r="BH686" s="224">
        <f>IF(N686="sníž. přenesená",J686,0)</f>
        <v>0</v>
      </c>
      <c r="BI686" s="224">
        <f>IF(N686="nulová",J686,0)</f>
        <v>0</v>
      </c>
      <c r="BJ686" s="18" t="s">
        <v>81</v>
      </c>
      <c r="BK686" s="224">
        <f>ROUND(I686*H686,2)</f>
        <v>0</v>
      </c>
      <c r="BL686" s="18" t="s">
        <v>167</v>
      </c>
      <c r="BM686" s="223" t="s">
        <v>861</v>
      </c>
    </row>
    <row r="687" s="1" customFormat="1">
      <c r="B687" s="39"/>
      <c r="C687" s="40"/>
      <c r="D687" s="225" t="s">
        <v>169</v>
      </c>
      <c r="E687" s="40"/>
      <c r="F687" s="226" t="s">
        <v>860</v>
      </c>
      <c r="G687" s="40"/>
      <c r="H687" s="40"/>
      <c r="I687" s="136"/>
      <c r="J687" s="40"/>
      <c r="K687" s="40"/>
      <c r="L687" s="44"/>
      <c r="M687" s="227"/>
      <c r="N687" s="84"/>
      <c r="O687" s="84"/>
      <c r="P687" s="84"/>
      <c r="Q687" s="84"/>
      <c r="R687" s="84"/>
      <c r="S687" s="84"/>
      <c r="T687" s="85"/>
      <c r="AT687" s="18" t="s">
        <v>169</v>
      </c>
      <c r="AU687" s="18" t="s">
        <v>83</v>
      </c>
    </row>
    <row r="688" s="13" customFormat="1">
      <c r="B688" s="238"/>
      <c r="C688" s="239"/>
      <c r="D688" s="225" t="s">
        <v>176</v>
      </c>
      <c r="E688" s="240" t="s">
        <v>19</v>
      </c>
      <c r="F688" s="241" t="s">
        <v>862</v>
      </c>
      <c r="G688" s="239"/>
      <c r="H688" s="242">
        <v>71.400000000000006</v>
      </c>
      <c r="I688" s="243"/>
      <c r="J688" s="239"/>
      <c r="K688" s="239"/>
      <c r="L688" s="244"/>
      <c r="M688" s="245"/>
      <c r="N688" s="246"/>
      <c r="O688" s="246"/>
      <c r="P688" s="246"/>
      <c r="Q688" s="246"/>
      <c r="R688" s="246"/>
      <c r="S688" s="246"/>
      <c r="T688" s="247"/>
      <c r="AT688" s="248" t="s">
        <v>176</v>
      </c>
      <c r="AU688" s="248" t="s">
        <v>83</v>
      </c>
      <c r="AV688" s="13" t="s">
        <v>83</v>
      </c>
      <c r="AW688" s="13" t="s">
        <v>34</v>
      </c>
      <c r="AX688" s="13" t="s">
        <v>81</v>
      </c>
      <c r="AY688" s="248" t="s">
        <v>161</v>
      </c>
    </row>
    <row r="689" s="1" customFormat="1" ht="16.5" customHeight="1">
      <c r="B689" s="39"/>
      <c r="C689" s="212" t="s">
        <v>863</v>
      </c>
      <c r="D689" s="212" t="s">
        <v>163</v>
      </c>
      <c r="E689" s="213" t="s">
        <v>864</v>
      </c>
      <c r="F689" s="214" t="s">
        <v>865</v>
      </c>
      <c r="G689" s="215" t="s">
        <v>210</v>
      </c>
      <c r="H689" s="216">
        <v>8.1999999999999993</v>
      </c>
      <c r="I689" s="217"/>
      <c r="J689" s="218">
        <f>ROUND(I689*H689,2)</f>
        <v>0</v>
      </c>
      <c r="K689" s="214" t="s">
        <v>173</v>
      </c>
      <c r="L689" s="44"/>
      <c r="M689" s="219" t="s">
        <v>19</v>
      </c>
      <c r="N689" s="220" t="s">
        <v>44</v>
      </c>
      <c r="O689" s="84"/>
      <c r="P689" s="221">
        <f>O689*H689</f>
        <v>0</v>
      </c>
      <c r="Q689" s="221">
        <v>0.0094699999999999993</v>
      </c>
      <c r="R689" s="221">
        <f>Q689*H689</f>
        <v>0.077653999999999987</v>
      </c>
      <c r="S689" s="221">
        <v>0</v>
      </c>
      <c r="T689" s="222">
        <f>S689*H689</f>
        <v>0</v>
      </c>
      <c r="AR689" s="223" t="s">
        <v>167</v>
      </c>
      <c r="AT689" s="223" t="s">
        <v>163</v>
      </c>
      <c r="AU689" s="223" t="s">
        <v>83</v>
      </c>
      <c r="AY689" s="18" t="s">
        <v>161</v>
      </c>
      <c r="BE689" s="224">
        <f>IF(N689="základní",J689,0)</f>
        <v>0</v>
      </c>
      <c r="BF689" s="224">
        <f>IF(N689="snížená",J689,0)</f>
        <v>0</v>
      </c>
      <c r="BG689" s="224">
        <f>IF(N689="zákl. přenesená",J689,0)</f>
        <v>0</v>
      </c>
      <c r="BH689" s="224">
        <f>IF(N689="sníž. přenesená",J689,0)</f>
        <v>0</v>
      </c>
      <c r="BI689" s="224">
        <f>IF(N689="nulová",J689,0)</f>
        <v>0</v>
      </c>
      <c r="BJ689" s="18" t="s">
        <v>81</v>
      </c>
      <c r="BK689" s="224">
        <f>ROUND(I689*H689,2)</f>
        <v>0</v>
      </c>
      <c r="BL689" s="18" t="s">
        <v>167</v>
      </c>
      <c r="BM689" s="223" t="s">
        <v>866</v>
      </c>
    </row>
    <row r="690" s="1" customFormat="1">
      <c r="B690" s="39"/>
      <c r="C690" s="40"/>
      <c r="D690" s="225" t="s">
        <v>169</v>
      </c>
      <c r="E690" s="40"/>
      <c r="F690" s="226" t="s">
        <v>867</v>
      </c>
      <c r="G690" s="40"/>
      <c r="H690" s="40"/>
      <c r="I690" s="136"/>
      <c r="J690" s="40"/>
      <c r="K690" s="40"/>
      <c r="L690" s="44"/>
      <c r="M690" s="227"/>
      <c r="N690" s="84"/>
      <c r="O690" s="84"/>
      <c r="P690" s="84"/>
      <c r="Q690" s="84"/>
      <c r="R690" s="84"/>
      <c r="S690" s="84"/>
      <c r="T690" s="85"/>
      <c r="AT690" s="18" t="s">
        <v>169</v>
      </c>
      <c r="AU690" s="18" t="s">
        <v>83</v>
      </c>
    </row>
    <row r="691" s="12" customFormat="1">
      <c r="B691" s="228"/>
      <c r="C691" s="229"/>
      <c r="D691" s="225" t="s">
        <v>176</v>
      </c>
      <c r="E691" s="230" t="s">
        <v>19</v>
      </c>
      <c r="F691" s="231" t="s">
        <v>177</v>
      </c>
      <c r="G691" s="229"/>
      <c r="H691" s="230" t="s">
        <v>19</v>
      </c>
      <c r="I691" s="232"/>
      <c r="J691" s="229"/>
      <c r="K691" s="229"/>
      <c r="L691" s="233"/>
      <c r="M691" s="234"/>
      <c r="N691" s="235"/>
      <c r="O691" s="235"/>
      <c r="P691" s="235"/>
      <c r="Q691" s="235"/>
      <c r="R691" s="235"/>
      <c r="S691" s="235"/>
      <c r="T691" s="236"/>
      <c r="AT691" s="237" t="s">
        <v>176</v>
      </c>
      <c r="AU691" s="237" t="s">
        <v>83</v>
      </c>
      <c r="AV691" s="12" t="s">
        <v>81</v>
      </c>
      <c r="AW691" s="12" t="s">
        <v>34</v>
      </c>
      <c r="AX691" s="12" t="s">
        <v>73</v>
      </c>
      <c r="AY691" s="237" t="s">
        <v>161</v>
      </c>
    </row>
    <row r="692" s="12" customFormat="1">
      <c r="B692" s="228"/>
      <c r="C692" s="229"/>
      <c r="D692" s="225" t="s">
        <v>176</v>
      </c>
      <c r="E692" s="230" t="s">
        <v>19</v>
      </c>
      <c r="F692" s="231" t="s">
        <v>394</v>
      </c>
      <c r="G692" s="229"/>
      <c r="H692" s="230" t="s">
        <v>19</v>
      </c>
      <c r="I692" s="232"/>
      <c r="J692" s="229"/>
      <c r="K692" s="229"/>
      <c r="L692" s="233"/>
      <c r="M692" s="234"/>
      <c r="N692" s="235"/>
      <c r="O692" s="235"/>
      <c r="P692" s="235"/>
      <c r="Q692" s="235"/>
      <c r="R692" s="235"/>
      <c r="S692" s="235"/>
      <c r="T692" s="236"/>
      <c r="AT692" s="237" t="s">
        <v>176</v>
      </c>
      <c r="AU692" s="237" t="s">
        <v>83</v>
      </c>
      <c r="AV692" s="12" t="s">
        <v>81</v>
      </c>
      <c r="AW692" s="12" t="s">
        <v>34</v>
      </c>
      <c r="AX692" s="12" t="s">
        <v>73</v>
      </c>
      <c r="AY692" s="237" t="s">
        <v>161</v>
      </c>
    </row>
    <row r="693" s="13" customFormat="1">
      <c r="B693" s="238"/>
      <c r="C693" s="239"/>
      <c r="D693" s="225" t="s">
        <v>176</v>
      </c>
      <c r="E693" s="240" t="s">
        <v>19</v>
      </c>
      <c r="F693" s="241" t="s">
        <v>868</v>
      </c>
      <c r="G693" s="239"/>
      <c r="H693" s="242">
        <v>8.1999999999999993</v>
      </c>
      <c r="I693" s="243"/>
      <c r="J693" s="239"/>
      <c r="K693" s="239"/>
      <c r="L693" s="244"/>
      <c r="M693" s="245"/>
      <c r="N693" s="246"/>
      <c r="O693" s="246"/>
      <c r="P693" s="246"/>
      <c r="Q693" s="246"/>
      <c r="R693" s="246"/>
      <c r="S693" s="246"/>
      <c r="T693" s="247"/>
      <c r="AT693" s="248" t="s">
        <v>176</v>
      </c>
      <c r="AU693" s="248" t="s">
        <v>83</v>
      </c>
      <c r="AV693" s="13" t="s">
        <v>83</v>
      </c>
      <c r="AW693" s="13" t="s">
        <v>34</v>
      </c>
      <c r="AX693" s="13" t="s">
        <v>81</v>
      </c>
      <c r="AY693" s="248" t="s">
        <v>161</v>
      </c>
    </row>
    <row r="694" s="1" customFormat="1" ht="24" customHeight="1">
      <c r="B694" s="39"/>
      <c r="C694" s="212" t="s">
        <v>869</v>
      </c>
      <c r="D694" s="212" t="s">
        <v>163</v>
      </c>
      <c r="E694" s="213" t="s">
        <v>870</v>
      </c>
      <c r="F694" s="214" t="s">
        <v>871</v>
      </c>
      <c r="G694" s="215" t="s">
        <v>210</v>
      </c>
      <c r="H694" s="216">
        <v>8.1999999999999993</v>
      </c>
      <c r="I694" s="217"/>
      <c r="J694" s="218">
        <f>ROUND(I694*H694,2)</f>
        <v>0</v>
      </c>
      <c r="K694" s="214" t="s">
        <v>19</v>
      </c>
      <c r="L694" s="44"/>
      <c r="M694" s="219" t="s">
        <v>19</v>
      </c>
      <c r="N694" s="220" t="s">
        <v>44</v>
      </c>
      <c r="O694" s="84"/>
      <c r="P694" s="221">
        <f>O694*H694</f>
        <v>0</v>
      </c>
      <c r="Q694" s="221">
        <v>0.0072700000000000004</v>
      </c>
      <c r="R694" s="221">
        <f>Q694*H694</f>
        <v>0.059614</v>
      </c>
      <c r="S694" s="221">
        <v>0</v>
      </c>
      <c r="T694" s="222">
        <f>S694*H694</f>
        <v>0</v>
      </c>
      <c r="AR694" s="223" t="s">
        <v>167</v>
      </c>
      <c r="AT694" s="223" t="s">
        <v>163</v>
      </c>
      <c r="AU694" s="223" t="s">
        <v>83</v>
      </c>
      <c r="AY694" s="18" t="s">
        <v>161</v>
      </c>
      <c r="BE694" s="224">
        <f>IF(N694="základní",J694,0)</f>
        <v>0</v>
      </c>
      <c r="BF694" s="224">
        <f>IF(N694="snížená",J694,0)</f>
        <v>0</v>
      </c>
      <c r="BG694" s="224">
        <f>IF(N694="zákl. přenesená",J694,0)</f>
        <v>0</v>
      </c>
      <c r="BH694" s="224">
        <f>IF(N694="sníž. přenesená",J694,0)</f>
        <v>0</v>
      </c>
      <c r="BI694" s="224">
        <f>IF(N694="nulová",J694,0)</f>
        <v>0</v>
      </c>
      <c r="BJ694" s="18" t="s">
        <v>81</v>
      </c>
      <c r="BK694" s="224">
        <f>ROUND(I694*H694,2)</f>
        <v>0</v>
      </c>
      <c r="BL694" s="18" t="s">
        <v>167</v>
      </c>
      <c r="BM694" s="223" t="s">
        <v>872</v>
      </c>
    </row>
    <row r="695" s="1" customFormat="1">
      <c r="B695" s="39"/>
      <c r="C695" s="40"/>
      <c r="D695" s="225" t="s">
        <v>169</v>
      </c>
      <c r="E695" s="40"/>
      <c r="F695" s="226" t="s">
        <v>871</v>
      </c>
      <c r="G695" s="40"/>
      <c r="H695" s="40"/>
      <c r="I695" s="136"/>
      <c r="J695" s="40"/>
      <c r="K695" s="40"/>
      <c r="L695" s="44"/>
      <c r="M695" s="227"/>
      <c r="N695" s="84"/>
      <c r="O695" s="84"/>
      <c r="P695" s="84"/>
      <c r="Q695" s="84"/>
      <c r="R695" s="84"/>
      <c r="S695" s="84"/>
      <c r="T695" s="85"/>
      <c r="AT695" s="18" t="s">
        <v>169</v>
      </c>
      <c r="AU695" s="18" t="s">
        <v>83</v>
      </c>
    </row>
    <row r="696" s="1" customFormat="1" ht="16.5" customHeight="1">
      <c r="B696" s="39"/>
      <c r="C696" s="260" t="s">
        <v>873</v>
      </c>
      <c r="D696" s="260" t="s">
        <v>252</v>
      </c>
      <c r="E696" s="261" t="s">
        <v>874</v>
      </c>
      <c r="F696" s="262" t="s">
        <v>875</v>
      </c>
      <c r="G696" s="263" t="s">
        <v>210</v>
      </c>
      <c r="H696" s="264">
        <v>16.728000000000002</v>
      </c>
      <c r="I696" s="265"/>
      <c r="J696" s="266">
        <f>ROUND(I696*H696,2)</f>
        <v>0</v>
      </c>
      <c r="K696" s="262" t="s">
        <v>173</v>
      </c>
      <c r="L696" s="267"/>
      <c r="M696" s="268" t="s">
        <v>19</v>
      </c>
      <c r="N696" s="269" t="s">
        <v>44</v>
      </c>
      <c r="O696" s="84"/>
      <c r="P696" s="221">
        <f>O696*H696</f>
        <v>0</v>
      </c>
      <c r="Q696" s="221">
        <v>0.0060000000000000001</v>
      </c>
      <c r="R696" s="221">
        <f>Q696*H696</f>
        <v>0.10036800000000001</v>
      </c>
      <c r="S696" s="221">
        <v>0</v>
      </c>
      <c r="T696" s="222">
        <f>S696*H696</f>
        <v>0</v>
      </c>
      <c r="AR696" s="223" t="s">
        <v>207</v>
      </c>
      <c r="AT696" s="223" t="s">
        <v>252</v>
      </c>
      <c r="AU696" s="223" t="s">
        <v>83</v>
      </c>
      <c r="AY696" s="18" t="s">
        <v>161</v>
      </c>
      <c r="BE696" s="224">
        <f>IF(N696="základní",J696,0)</f>
        <v>0</v>
      </c>
      <c r="BF696" s="224">
        <f>IF(N696="snížená",J696,0)</f>
        <v>0</v>
      </c>
      <c r="BG696" s="224">
        <f>IF(N696="zákl. přenesená",J696,0)</f>
        <v>0</v>
      </c>
      <c r="BH696" s="224">
        <f>IF(N696="sníž. přenesená",J696,0)</f>
        <v>0</v>
      </c>
      <c r="BI696" s="224">
        <f>IF(N696="nulová",J696,0)</f>
        <v>0</v>
      </c>
      <c r="BJ696" s="18" t="s">
        <v>81</v>
      </c>
      <c r="BK696" s="224">
        <f>ROUND(I696*H696,2)</f>
        <v>0</v>
      </c>
      <c r="BL696" s="18" t="s">
        <v>167</v>
      </c>
      <c r="BM696" s="223" t="s">
        <v>876</v>
      </c>
    </row>
    <row r="697" s="1" customFormat="1">
      <c r="B697" s="39"/>
      <c r="C697" s="40"/>
      <c r="D697" s="225" t="s">
        <v>169</v>
      </c>
      <c r="E697" s="40"/>
      <c r="F697" s="226" t="s">
        <v>875</v>
      </c>
      <c r="G697" s="40"/>
      <c r="H697" s="40"/>
      <c r="I697" s="136"/>
      <c r="J697" s="40"/>
      <c r="K697" s="40"/>
      <c r="L697" s="44"/>
      <c r="M697" s="227"/>
      <c r="N697" s="84"/>
      <c r="O697" s="84"/>
      <c r="P697" s="84"/>
      <c r="Q697" s="84"/>
      <c r="R697" s="84"/>
      <c r="S697" s="84"/>
      <c r="T697" s="85"/>
      <c r="AT697" s="18" t="s">
        <v>169</v>
      </c>
      <c r="AU697" s="18" t="s">
        <v>83</v>
      </c>
    </row>
    <row r="698" s="13" customFormat="1">
      <c r="B698" s="238"/>
      <c r="C698" s="239"/>
      <c r="D698" s="225" t="s">
        <v>176</v>
      </c>
      <c r="E698" s="240" t="s">
        <v>19</v>
      </c>
      <c r="F698" s="241" t="s">
        <v>877</v>
      </c>
      <c r="G698" s="239"/>
      <c r="H698" s="242">
        <v>16.728000000000002</v>
      </c>
      <c r="I698" s="243"/>
      <c r="J698" s="239"/>
      <c r="K698" s="239"/>
      <c r="L698" s="244"/>
      <c r="M698" s="245"/>
      <c r="N698" s="246"/>
      <c r="O698" s="246"/>
      <c r="P698" s="246"/>
      <c r="Q698" s="246"/>
      <c r="R698" s="246"/>
      <c r="S698" s="246"/>
      <c r="T698" s="247"/>
      <c r="AT698" s="248" t="s">
        <v>176</v>
      </c>
      <c r="AU698" s="248" t="s">
        <v>83</v>
      </c>
      <c r="AV698" s="13" t="s">
        <v>83</v>
      </c>
      <c r="AW698" s="13" t="s">
        <v>34</v>
      </c>
      <c r="AX698" s="13" t="s">
        <v>81</v>
      </c>
      <c r="AY698" s="248" t="s">
        <v>161</v>
      </c>
    </row>
    <row r="699" s="1" customFormat="1" ht="16.5" customHeight="1">
      <c r="B699" s="39"/>
      <c r="C699" s="212" t="s">
        <v>878</v>
      </c>
      <c r="D699" s="212" t="s">
        <v>163</v>
      </c>
      <c r="E699" s="213" t="s">
        <v>879</v>
      </c>
      <c r="F699" s="214" t="s">
        <v>880</v>
      </c>
      <c r="G699" s="215" t="s">
        <v>210</v>
      </c>
      <c r="H699" s="216">
        <v>20</v>
      </c>
      <c r="I699" s="217"/>
      <c r="J699" s="218">
        <f>ROUND(I699*H699,2)</f>
        <v>0</v>
      </c>
      <c r="K699" s="214" t="s">
        <v>173</v>
      </c>
      <c r="L699" s="44"/>
      <c r="M699" s="219" t="s">
        <v>19</v>
      </c>
      <c r="N699" s="220" t="s">
        <v>44</v>
      </c>
      <c r="O699" s="84"/>
      <c r="P699" s="221">
        <f>O699*H699</f>
        <v>0</v>
      </c>
      <c r="Q699" s="221">
        <v>0.0083800000000000003</v>
      </c>
      <c r="R699" s="221">
        <f>Q699*H699</f>
        <v>0.1676</v>
      </c>
      <c r="S699" s="221">
        <v>0</v>
      </c>
      <c r="T699" s="222">
        <f>S699*H699</f>
        <v>0</v>
      </c>
      <c r="AR699" s="223" t="s">
        <v>167</v>
      </c>
      <c r="AT699" s="223" t="s">
        <v>163</v>
      </c>
      <c r="AU699" s="223" t="s">
        <v>83</v>
      </c>
      <c r="AY699" s="18" t="s">
        <v>161</v>
      </c>
      <c r="BE699" s="224">
        <f>IF(N699="základní",J699,0)</f>
        <v>0</v>
      </c>
      <c r="BF699" s="224">
        <f>IF(N699="snížená",J699,0)</f>
        <v>0</v>
      </c>
      <c r="BG699" s="224">
        <f>IF(N699="zákl. přenesená",J699,0)</f>
        <v>0</v>
      </c>
      <c r="BH699" s="224">
        <f>IF(N699="sníž. přenesená",J699,0)</f>
        <v>0</v>
      </c>
      <c r="BI699" s="224">
        <f>IF(N699="nulová",J699,0)</f>
        <v>0</v>
      </c>
      <c r="BJ699" s="18" t="s">
        <v>81</v>
      </c>
      <c r="BK699" s="224">
        <f>ROUND(I699*H699,2)</f>
        <v>0</v>
      </c>
      <c r="BL699" s="18" t="s">
        <v>167</v>
      </c>
      <c r="BM699" s="223" t="s">
        <v>881</v>
      </c>
    </row>
    <row r="700" s="1" customFormat="1">
      <c r="B700" s="39"/>
      <c r="C700" s="40"/>
      <c r="D700" s="225" t="s">
        <v>169</v>
      </c>
      <c r="E700" s="40"/>
      <c r="F700" s="226" t="s">
        <v>882</v>
      </c>
      <c r="G700" s="40"/>
      <c r="H700" s="40"/>
      <c r="I700" s="136"/>
      <c r="J700" s="40"/>
      <c r="K700" s="40"/>
      <c r="L700" s="44"/>
      <c r="M700" s="227"/>
      <c r="N700" s="84"/>
      <c r="O700" s="84"/>
      <c r="P700" s="84"/>
      <c r="Q700" s="84"/>
      <c r="R700" s="84"/>
      <c r="S700" s="84"/>
      <c r="T700" s="85"/>
      <c r="AT700" s="18" t="s">
        <v>169</v>
      </c>
      <c r="AU700" s="18" t="s">
        <v>83</v>
      </c>
    </row>
    <row r="701" s="13" customFormat="1">
      <c r="B701" s="238"/>
      <c r="C701" s="239"/>
      <c r="D701" s="225" t="s">
        <v>176</v>
      </c>
      <c r="E701" s="240" t="s">
        <v>19</v>
      </c>
      <c r="F701" s="241" t="s">
        <v>883</v>
      </c>
      <c r="G701" s="239"/>
      <c r="H701" s="242">
        <v>20</v>
      </c>
      <c r="I701" s="243"/>
      <c r="J701" s="239"/>
      <c r="K701" s="239"/>
      <c r="L701" s="244"/>
      <c r="M701" s="245"/>
      <c r="N701" s="246"/>
      <c r="O701" s="246"/>
      <c r="P701" s="246"/>
      <c r="Q701" s="246"/>
      <c r="R701" s="246"/>
      <c r="S701" s="246"/>
      <c r="T701" s="247"/>
      <c r="AT701" s="248" t="s">
        <v>176</v>
      </c>
      <c r="AU701" s="248" t="s">
        <v>83</v>
      </c>
      <c r="AV701" s="13" t="s">
        <v>83</v>
      </c>
      <c r="AW701" s="13" t="s">
        <v>34</v>
      </c>
      <c r="AX701" s="13" t="s">
        <v>81</v>
      </c>
      <c r="AY701" s="248" t="s">
        <v>161</v>
      </c>
    </row>
    <row r="702" s="1" customFormat="1" ht="16.5" customHeight="1">
      <c r="B702" s="39"/>
      <c r="C702" s="260" t="s">
        <v>884</v>
      </c>
      <c r="D702" s="260" t="s">
        <v>252</v>
      </c>
      <c r="E702" s="261" t="s">
        <v>885</v>
      </c>
      <c r="F702" s="262" t="s">
        <v>886</v>
      </c>
      <c r="G702" s="263" t="s">
        <v>210</v>
      </c>
      <c r="H702" s="264">
        <v>20.399999999999999</v>
      </c>
      <c r="I702" s="265"/>
      <c r="J702" s="266">
        <f>ROUND(I702*H702,2)</f>
        <v>0</v>
      </c>
      <c r="K702" s="262" t="s">
        <v>173</v>
      </c>
      <c r="L702" s="267"/>
      <c r="M702" s="268" t="s">
        <v>19</v>
      </c>
      <c r="N702" s="269" t="s">
        <v>44</v>
      </c>
      <c r="O702" s="84"/>
      <c r="P702" s="221">
        <f>O702*H702</f>
        <v>0</v>
      </c>
      <c r="Q702" s="221">
        <v>0.0035999999999999999</v>
      </c>
      <c r="R702" s="221">
        <f>Q702*H702</f>
        <v>0.073439999999999991</v>
      </c>
      <c r="S702" s="221">
        <v>0</v>
      </c>
      <c r="T702" s="222">
        <f>S702*H702</f>
        <v>0</v>
      </c>
      <c r="AR702" s="223" t="s">
        <v>207</v>
      </c>
      <c r="AT702" s="223" t="s">
        <v>252</v>
      </c>
      <c r="AU702" s="223" t="s">
        <v>83</v>
      </c>
      <c r="AY702" s="18" t="s">
        <v>161</v>
      </c>
      <c r="BE702" s="224">
        <f>IF(N702="základní",J702,0)</f>
        <v>0</v>
      </c>
      <c r="BF702" s="224">
        <f>IF(N702="snížená",J702,0)</f>
        <v>0</v>
      </c>
      <c r="BG702" s="224">
        <f>IF(N702="zákl. přenesená",J702,0)</f>
        <v>0</v>
      </c>
      <c r="BH702" s="224">
        <f>IF(N702="sníž. přenesená",J702,0)</f>
        <v>0</v>
      </c>
      <c r="BI702" s="224">
        <f>IF(N702="nulová",J702,0)</f>
        <v>0</v>
      </c>
      <c r="BJ702" s="18" t="s">
        <v>81</v>
      </c>
      <c r="BK702" s="224">
        <f>ROUND(I702*H702,2)</f>
        <v>0</v>
      </c>
      <c r="BL702" s="18" t="s">
        <v>167</v>
      </c>
      <c r="BM702" s="223" t="s">
        <v>887</v>
      </c>
    </row>
    <row r="703" s="1" customFormat="1">
      <c r="B703" s="39"/>
      <c r="C703" s="40"/>
      <c r="D703" s="225" t="s">
        <v>169</v>
      </c>
      <c r="E703" s="40"/>
      <c r="F703" s="226" t="s">
        <v>886</v>
      </c>
      <c r="G703" s="40"/>
      <c r="H703" s="40"/>
      <c r="I703" s="136"/>
      <c r="J703" s="40"/>
      <c r="K703" s="40"/>
      <c r="L703" s="44"/>
      <c r="M703" s="227"/>
      <c r="N703" s="84"/>
      <c r="O703" s="84"/>
      <c r="P703" s="84"/>
      <c r="Q703" s="84"/>
      <c r="R703" s="84"/>
      <c r="S703" s="84"/>
      <c r="T703" s="85"/>
      <c r="AT703" s="18" t="s">
        <v>169</v>
      </c>
      <c r="AU703" s="18" t="s">
        <v>83</v>
      </c>
    </row>
    <row r="704" s="13" customFormat="1">
      <c r="B704" s="238"/>
      <c r="C704" s="239"/>
      <c r="D704" s="225" t="s">
        <v>176</v>
      </c>
      <c r="E704" s="240" t="s">
        <v>19</v>
      </c>
      <c r="F704" s="241" t="s">
        <v>888</v>
      </c>
      <c r="G704" s="239"/>
      <c r="H704" s="242">
        <v>20.399999999999999</v>
      </c>
      <c r="I704" s="243"/>
      <c r="J704" s="239"/>
      <c r="K704" s="239"/>
      <c r="L704" s="244"/>
      <c r="M704" s="245"/>
      <c r="N704" s="246"/>
      <c r="O704" s="246"/>
      <c r="P704" s="246"/>
      <c r="Q704" s="246"/>
      <c r="R704" s="246"/>
      <c r="S704" s="246"/>
      <c r="T704" s="247"/>
      <c r="AT704" s="248" t="s">
        <v>176</v>
      </c>
      <c r="AU704" s="248" t="s">
        <v>83</v>
      </c>
      <c r="AV704" s="13" t="s">
        <v>83</v>
      </c>
      <c r="AW704" s="13" t="s">
        <v>34</v>
      </c>
      <c r="AX704" s="13" t="s">
        <v>81</v>
      </c>
      <c r="AY704" s="248" t="s">
        <v>161</v>
      </c>
    </row>
    <row r="705" s="1" customFormat="1" ht="16.5" customHeight="1">
      <c r="B705" s="39"/>
      <c r="C705" s="212" t="s">
        <v>889</v>
      </c>
      <c r="D705" s="212" t="s">
        <v>163</v>
      </c>
      <c r="E705" s="213" t="s">
        <v>890</v>
      </c>
      <c r="F705" s="214" t="s">
        <v>891</v>
      </c>
      <c r="G705" s="215" t="s">
        <v>210</v>
      </c>
      <c r="H705" s="216">
        <v>24.966999999999999</v>
      </c>
      <c r="I705" s="217"/>
      <c r="J705" s="218">
        <f>ROUND(I705*H705,2)</f>
        <v>0</v>
      </c>
      <c r="K705" s="214" t="s">
        <v>173</v>
      </c>
      <c r="L705" s="44"/>
      <c r="M705" s="219" t="s">
        <v>19</v>
      </c>
      <c r="N705" s="220" t="s">
        <v>44</v>
      </c>
      <c r="O705" s="84"/>
      <c r="P705" s="221">
        <f>O705*H705</f>
        <v>0</v>
      </c>
      <c r="Q705" s="221">
        <v>0.023099999999999999</v>
      </c>
      <c r="R705" s="221">
        <f>Q705*H705</f>
        <v>0.57673769999999991</v>
      </c>
      <c r="S705" s="221">
        <v>0</v>
      </c>
      <c r="T705" s="222">
        <f>S705*H705</f>
        <v>0</v>
      </c>
      <c r="AR705" s="223" t="s">
        <v>167</v>
      </c>
      <c r="AT705" s="223" t="s">
        <v>163</v>
      </c>
      <c r="AU705" s="223" t="s">
        <v>83</v>
      </c>
      <c r="AY705" s="18" t="s">
        <v>161</v>
      </c>
      <c r="BE705" s="224">
        <f>IF(N705="základní",J705,0)</f>
        <v>0</v>
      </c>
      <c r="BF705" s="224">
        <f>IF(N705="snížená",J705,0)</f>
        <v>0</v>
      </c>
      <c r="BG705" s="224">
        <f>IF(N705="zákl. přenesená",J705,0)</f>
        <v>0</v>
      </c>
      <c r="BH705" s="224">
        <f>IF(N705="sníž. přenesená",J705,0)</f>
        <v>0</v>
      </c>
      <c r="BI705" s="224">
        <f>IF(N705="nulová",J705,0)</f>
        <v>0</v>
      </c>
      <c r="BJ705" s="18" t="s">
        <v>81</v>
      </c>
      <c r="BK705" s="224">
        <f>ROUND(I705*H705,2)</f>
        <v>0</v>
      </c>
      <c r="BL705" s="18" t="s">
        <v>167</v>
      </c>
      <c r="BM705" s="223" t="s">
        <v>892</v>
      </c>
    </row>
    <row r="706" s="1" customFormat="1">
      <c r="B706" s="39"/>
      <c r="C706" s="40"/>
      <c r="D706" s="225" t="s">
        <v>169</v>
      </c>
      <c r="E706" s="40"/>
      <c r="F706" s="226" t="s">
        <v>893</v>
      </c>
      <c r="G706" s="40"/>
      <c r="H706" s="40"/>
      <c r="I706" s="136"/>
      <c r="J706" s="40"/>
      <c r="K706" s="40"/>
      <c r="L706" s="44"/>
      <c r="M706" s="227"/>
      <c r="N706" s="84"/>
      <c r="O706" s="84"/>
      <c r="P706" s="84"/>
      <c r="Q706" s="84"/>
      <c r="R706" s="84"/>
      <c r="S706" s="84"/>
      <c r="T706" s="85"/>
      <c r="AT706" s="18" t="s">
        <v>169</v>
      </c>
      <c r="AU706" s="18" t="s">
        <v>83</v>
      </c>
    </row>
    <row r="707" s="12" customFormat="1">
      <c r="B707" s="228"/>
      <c r="C707" s="229"/>
      <c r="D707" s="225" t="s">
        <v>176</v>
      </c>
      <c r="E707" s="230" t="s">
        <v>19</v>
      </c>
      <c r="F707" s="231" t="s">
        <v>894</v>
      </c>
      <c r="G707" s="229"/>
      <c r="H707" s="230" t="s">
        <v>19</v>
      </c>
      <c r="I707" s="232"/>
      <c r="J707" s="229"/>
      <c r="K707" s="229"/>
      <c r="L707" s="233"/>
      <c r="M707" s="234"/>
      <c r="N707" s="235"/>
      <c r="O707" s="235"/>
      <c r="P707" s="235"/>
      <c r="Q707" s="235"/>
      <c r="R707" s="235"/>
      <c r="S707" s="235"/>
      <c r="T707" s="236"/>
      <c r="AT707" s="237" t="s">
        <v>176</v>
      </c>
      <c r="AU707" s="237" t="s">
        <v>83</v>
      </c>
      <c r="AV707" s="12" t="s">
        <v>81</v>
      </c>
      <c r="AW707" s="12" t="s">
        <v>34</v>
      </c>
      <c r="AX707" s="12" t="s">
        <v>73</v>
      </c>
      <c r="AY707" s="237" t="s">
        <v>161</v>
      </c>
    </row>
    <row r="708" s="12" customFormat="1">
      <c r="B708" s="228"/>
      <c r="C708" s="229"/>
      <c r="D708" s="225" t="s">
        <v>176</v>
      </c>
      <c r="E708" s="230" t="s">
        <v>19</v>
      </c>
      <c r="F708" s="231" t="s">
        <v>394</v>
      </c>
      <c r="G708" s="229"/>
      <c r="H708" s="230" t="s">
        <v>19</v>
      </c>
      <c r="I708" s="232"/>
      <c r="J708" s="229"/>
      <c r="K708" s="229"/>
      <c r="L708" s="233"/>
      <c r="M708" s="234"/>
      <c r="N708" s="235"/>
      <c r="O708" s="235"/>
      <c r="P708" s="235"/>
      <c r="Q708" s="235"/>
      <c r="R708" s="235"/>
      <c r="S708" s="235"/>
      <c r="T708" s="236"/>
      <c r="AT708" s="237" t="s">
        <v>176</v>
      </c>
      <c r="AU708" s="237" t="s">
        <v>83</v>
      </c>
      <c r="AV708" s="12" t="s">
        <v>81</v>
      </c>
      <c r="AW708" s="12" t="s">
        <v>34</v>
      </c>
      <c r="AX708" s="12" t="s">
        <v>73</v>
      </c>
      <c r="AY708" s="237" t="s">
        <v>161</v>
      </c>
    </row>
    <row r="709" s="12" customFormat="1">
      <c r="B709" s="228"/>
      <c r="C709" s="229"/>
      <c r="D709" s="225" t="s">
        <v>176</v>
      </c>
      <c r="E709" s="230" t="s">
        <v>19</v>
      </c>
      <c r="F709" s="231" t="s">
        <v>895</v>
      </c>
      <c r="G709" s="229"/>
      <c r="H709" s="230" t="s">
        <v>19</v>
      </c>
      <c r="I709" s="232"/>
      <c r="J709" s="229"/>
      <c r="K709" s="229"/>
      <c r="L709" s="233"/>
      <c r="M709" s="234"/>
      <c r="N709" s="235"/>
      <c r="O709" s="235"/>
      <c r="P709" s="235"/>
      <c r="Q709" s="235"/>
      <c r="R709" s="235"/>
      <c r="S709" s="235"/>
      <c r="T709" s="236"/>
      <c r="AT709" s="237" t="s">
        <v>176</v>
      </c>
      <c r="AU709" s="237" t="s">
        <v>83</v>
      </c>
      <c r="AV709" s="12" t="s">
        <v>81</v>
      </c>
      <c r="AW709" s="12" t="s">
        <v>34</v>
      </c>
      <c r="AX709" s="12" t="s">
        <v>73</v>
      </c>
      <c r="AY709" s="237" t="s">
        <v>161</v>
      </c>
    </row>
    <row r="710" s="13" customFormat="1">
      <c r="B710" s="238"/>
      <c r="C710" s="239"/>
      <c r="D710" s="225" t="s">
        <v>176</v>
      </c>
      <c r="E710" s="240" t="s">
        <v>19</v>
      </c>
      <c r="F710" s="241" t="s">
        <v>896</v>
      </c>
      <c r="G710" s="239"/>
      <c r="H710" s="242">
        <v>30.855</v>
      </c>
      <c r="I710" s="243"/>
      <c r="J710" s="239"/>
      <c r="K710" s="239"/>
      <c r="L710" s="244"/>
      <c r="M710" s="245"/>
      <c r="N710" s="246"/>
      <c r="O710" s="246"/>
      <c r="P710" s="246"/>
      <c r="Q710" s="246"/>
      <c r="R710" s="246"/>
      <c r="S710" s="246"/>
      <c r="T710" s="247"/>
      <c r="AT710" s="248" t="s">
        <v>176</v>
      </c>
      <c r="AU710" s="248" t="s">
        <v>83</v>
      </c>
      <c r="AV710" s="13" t="s">
        <v>83</v>
      </c>
      <c r="AW710" s="13" t="s">
        <v>34</v>
      </c>
      <c r="AX710" s="13" t="s">
        <v>73</v>
      </c>
      <c r="AY710" s="248" t="s">
        <v>161</v>
      </c>
    </row>
    <row r="711" s="13" customFormat="1">
      <c r="B711" s="238"/>
      <c r="C711" s="239"/>
      <c r="D711" s="225" t="s">
        <v>176</v>
      </c>
      <c r="E711" s="240" t="s">
        <v>19</v>
      </c>
      <c r="F711" s="241" t="s">
        <v>897</v>
      </c>
      <c r="G711" s="239"/>
      <c r="H711" s="242">
        <v>-8.3879999999999999</v>
      </c>
      <c r="I711" s="243"/>
      <c r="J711" s="239"/>
      <c r="K711" s="239"/>
      <c r="L711" s="244"/>
      <c r="M711" s="245"/>
      <c r="N711" s="246"/>
      <c r="O711" s="246"/>
      <c r="P711" s="246"/>
      <c r="Q711" s="246"/>
      <c r="R711" s="246"/>
      <c r="S711" s="246"/>
      <c r="T711" s="247"/>
      <c r="AT711" s="248" t="s">
        <v>176</v>
      </c>
      <c r="AU711" s="248" t="s">
        <v>83</v>
      </c>
      <c r="AV711" s="13" t="s">
        <v>83</v>
      </c>
      <c r="AW711" s="13" t="s">
        <v>34</v>
      </c>
      <c r="AX711" s="13" t="s">
        <v>73</v>
      </c>
      <c r="AY711" s="248" t="s">
        <v>161</v>
      </c>
    </row>
    <row r="712" s="13" customFormat="1">
      <c r="B712" s="238"/>
      <c r="C712" s="239"/>
      <c r="D712" s="225" t="s">
        <v>176</v>
      </c>
      <c r="E712" s="240" t="s">
        <v>19</v>
      </c>
      <c r="F712" s="241" t="s">
        <v>898</v>
      </c>
      <c r="G712" s="239"/>
      <c r="H712" s="242">
        <v>2.5</v>
      </c>
      <c r="I712" s="243"/>
      <c r="J712" s="239"/>
      <c r="K712" s="239"/>
      <c r="L712" s="244"/>
      <c r="M712" s="245"/>
      <c r="N712" s="246"/>
      <c r="O712" s="246"/>
      <c r="P712" s="246"/>
      <c r="Q712" s="246"/>
      <c r="R712" s="246"/>
      <c r="S712" s="246"/>
      <c r="T712" s="247"/>
      <c r="AT712" s="248" t="s">
        <v>176</v>
      </c>
      <c r="AU712" s="248" t="s">
        <v>83</v>
      </c>
      <c r="AV712" s="13" t="s">
        <v>83</v>
      </c>
      <c r="AW712" s="13" t="s">
        <v>34</v>
      </c>
      <c r="AX712" s="13" t="s">
        <v>73</v>
      </c>
      <c r="AY712" s="248" t="s">
        <v>161</v>
      </c>
    </row>
    <row r="713" s="14" customFormat="1">
      <c r="B713" s="249"/>
      <c r="C713" s="250"/>
      <c r="D713" s="225" t="s">
        <v>176</v>
      </c>
      <c r="E713" s="251" t="s">
        <v>19</v>
      </c>
      <c r="F713" s="252" t="s">
        <v>201</v>
      </c>
      <c r="G713" s="250"/>
      <c r="H713" s="253">
        <v>24.966999999999999</v>
      </c>
      <c r="I713" s="254"/>
      <c r="J713" s="250"/>
      <c r="K713" s="250"/>
      <c r="L713" s="255"/>
      <c r="M713" s="256"/>
      <c r="N713" s="257"/>
      <c r="O713" s="257"/>
      <c r="P713" s="257"/>
      <c r="Q713" s="257"/>
      <c r="R713" s="257"/>
      <c r="S713" s="257"/>
      <c r="T713" s="258"/>
      <c r="AT713" s="259" t="s">
        <v>176</v>
      </c>
      <c r="AU713" s="259" t="s">
        <v>83</v>
      </c>
      <c r="AV713" s="14" t="s">
        <v>167</v>
      </c>
      <c r="AW713" s="14" t="s">
        <v>34</v>
      </c>
      <c r="AX713" s="14" t="s">
        <v>81</v>
      </c>
      <c r="AY713" s="259" t="s">
        <v>161</v>
      </c>
    </row>
    <row r="714" s="11" customFormat="1" ht="22.8" customHeight="1">
      <c r="B714" s="196"/>
      <c r="C714" s="197"/>
      <c r="D714" s="198" t="s">
        <v>72</v>
      </c>
      <c r="E714" s="210" t="s">
        <v>571</v>
      </c>
      <c r="F714" s="210" t="s">
        <v>899</v>
      </c>
      <c r="G714" s="197"/>
      <c r="H714" s="197"/>
      <c r="I714" s="200"/>
      <c r="J714" s="211">
        <f>BK714</f>
        <v>0</v>
      </c>
      <c r="K714" s="197"/>
      <c r="L714" s="202"/>
      <c r="M714" s="203"/>
      <c r="N714" s="204"/>
      <c r="O714" s="204"/>
      <c r="P714" s="205">
        <f>SUM(P715:P851)</f>
        <v>0</v>
      </c>
      <c r="Q714" s="204"/>
      <c r="R714" s="205">
        <f>SUM(R715:R851)</f>
        <v>10.046332319999998</v>
      </c>
      <c r="S714" s="204"/>
      <c r="T714" s="206">
        <f>SUM(T715:T851)</f>
        <v>0</v>
      </c>
      <c r="AR714" s="207" t="s">
        <v>81</v>
      </c>
      <c r="AT714" s="208" t="s">
        <v>72</v>
      </c>
      <c r="AU714" s="208" t="s">
        <v>81</v>
      </c>
      <c r="AY714" s="207" t="s">
        <v>161</v>
      </c>
      <c r="BK714" s="209">
        <f>SUM(BK715:BK851)</f>
        <v>0</v>
      </c>
    </row>
    <row r="715" s="1" customFormat="1" ht="16.5" customHeight="1">
      <c r="B715" s="39"/>
      <c r="C715" s="212" t="s">
        <v>900</v>
      </c>
      <c r="D715" s="212" t="s">
        <v>163</v>
      </c>
      <c r="E715" s="213" t="s">
        <v>901</v>
      </c>
      <c r="F715" s="214" t="s">
        <v>902</v>
      </c>
      <c r="G715" s="215" t="s">
        <v>210</v>
      </c>
      <c r="H715" s="216">
        <v>0.97499999999999998</v>
      </c>
      <c r="I715" s="217"/>
      <c r="J715" s="218">
        <f>ROUND(I715*H715,2)</f>
        <v>0</v>
      </c>
      <c r="K715" s="214" t="s">
        <v>19</v>
      </c>
      <c r="L715" s="44"/>
      <c r="M715" s="219" t="s">
        <v>19</v>
      </c>
      <c r="N715" s="220" t="s">
        <v>44</v>
      </c>
      <c r="O715" s="84"/>
      <c r="P715" s="221">
        <f>O715*H715</f>
        <v>0</v>
      </c>
      <c r="Q715" s="221">
        <v>0.0030000000000000001</v>
      </c>
      <c r="R715" s="221">
        <f>Q715*H715</f>
        <v>0.0029250000000000001</v>
      </c>
      <c r="S715" s="221">
        <v>0</v>
      </c>
      <c r="T715" s="222">
        <f>S715*H715</f>
        <v>0</v>
      </c>
      <c r="AR715" s="223" t="s">
        <v>167</v>
      </c>
      <c r="AT715" s="223" t="s">
        <v>163</v>
      </c>
      <c r="AU715" s="223" t="s">
        <v>83</v>
      </c>
      <c r="AY715" s="18" t="s">
        <v>161</v>
      </c>
      <c r="BE715" s="224">
        <f>IF(N715="základní",J715,0)</f>
        <v>0</v>
      </c>
      <c r="BF715" s="224">
        <f>IF(N715="snížená",J715,0)</f>
        <v>0</v>
      </c>
      <c r="BG715" s="224">
        <f>IF(N715="zákl. přenesená",J715,0)</f>
        <v>0</v>
      </c>
      <c r="BH715" s="224">
        <f>IF(N715="sníž. přenesená",J715,0)</f>
        <v>0</v>
      </c>
      <c r="BI715" s="224">
        <f>IF(N715="nulová",J715,0)</f>
        <v>0</v>
      </c>
      <c r="BJ715" s="18" t="s">
        <v>81</v>
      </c>
      <c r="BK715" s="224">
        <f>ROUND(I715*H715,2)</f>
        <v>0</v>
      </c>
      <c r="BL715" s="18" t="s">
        <v>167</v>
      </c>
      <c r="BM715" s="223" t="s">
        <v>903</v>
      </c>
    </row>
    <row r="716" s="1" customFormat="1">
      <c r="B716" s="39"/>
      <c r="C716" s="40"/>
      <c r="D716" s="225" t="s">
        <v>169</v>
      </c>
      <c r="E716" s="40"/>
      <c r="F716" s="226" t="s">
        <v>904</v>
      </c>
      <c r="G716" s="40"/>
      <c r="H716" s="40"/>
      <c r="I716" s="136"/>
      <c r="J716" s="40"/>
      <c r="K716" s="40"/>
      <c r="L716" s="44"/>
      <c r="M716" s="227"/>
      <c r="N716" s="84"/>
      <c r="O716" s="84"/>
      <c r="P716" s="84"/>
      <c r="Q716" s="84"/>
      <c r="R716" s="84"/>
      <c r="S716" s="84"/>
      <c r="T716" s="85"/>
      <c r="AT716" s="18" t="s">
        <v>169</v>
      </c>
      <c r="AU716" s="18" t="s">
        <v>83</v>
      </c>
    </row>
    <row r="717" s="12" customFormat="1">
      <c r="B717" s="228"/>
      <c r="C717" s="229"/>
      <c r="D717" s="225" t="s">
        <v>176</v>
      </c>
      <c r="E717" s="230" t="s">
        <v>19</v>
      </c>
      <c r="F717" s="231" t="s">
        <v>177</v>
      </c>
      <c r="G717" s="229"/>
      <c r="H717" s="230" t="s">
        <v>19</v>
      </c>
      <c r="I717" s="232"/>
      <c r="J717" s="229"/>
      <c r="K717" s="229"/>
      <c r="L717" s="233"/>
      <c r="M717" s="234"/>
      <c r="N717" s="235"/>
      <c r="O717" s="235"/>
      <c r="P717" s="235"/>
      <c r="Q717" s="235"/>
      <c r="R717" s="235"/>
      <c r="S717" s="235"/>
      <c r="T717" s="236"/>
      <c r="AT717" s="237" t="s">
        <v>176</v>
      </c>
      <c r="AU717" s="237" t="s">
        <v>83</v>
      </c>
      <c r="AV717" s="12" t="s">
        <v>81</v>
      </c>
      <c r="AW717" s="12" t="s">
        <v>34</v>
      </c>
      <c r="AX717" s="12" t="s">
        <v>73</v>
      </c>
      <c r="AY717" s="237" t="s">
        <v>161</v>
      </c>
    </row>
    <row r="718" s="13" customFormat="1">
      <c r="B718" s="238"/>
      <c r="C718" s="239"/>
      <c r="D718" s="225" t="s">
        <v>176</v>
      </c>
      <c r="E718" s="240" t="s">
        <v>19</v>
      </c>
      <c r="F718" s="241" t="s">
        <v>905</v>
      </c>
      <c r="G718" s="239"/>
      <c r="H718" s="242">
        <v>0.97499999999999998</v>
      </c>
      <c r="I718" s="243"/>
      <c r="J718" s="239"/>
      <c r="K718" s="239"/>
      <c r="L718" s="244"/>
      <c r="M718" s="245"/>
      <c r="N718" s="246"/>
      <c r="O718" s="246"/>
      <c r="P718" s="246"/>
      <c r="Q718" s="246"/>
      <c r="R718" s="246"/>
      <c r="S718" s="246"/>
      <c r="T718" s="247"/>
      <c r="AT718" s="248" t="s">
        <v>176</v>
      </c>
      <c r="AU718" s="248" t="s">
        <v>83</v>
      </c>
      <c r="AV718" s="13" t="s">
        <v>83</v>
      </c>
      <c r="AW718" s="13" t="s">
        <v>34</v>
      </c>
      <c r="AX718" s="13" t="s">
        <v>81</v>
      </c>
      <c r="AY718" s="248" t="s">
        <v>161</v>
      </c>
    </row>
    <row r="719" s="1" customFormat="1" ht="16.5" customHeight="1">
      <c r="B719" s="39"/>
      <c r="C719" s="212" t="s">
        <v>906</v>
      </c>
      <c r="D719" s="212" t="s">
        <v>163</v>
      </c>
      <c r="E719" s="213" t="s">
        <v>907</v>
      </c>
      <c r="F719" s="214" t="s">
        <v>908</v>
      </c>
      <c r="G719" s="215" t="s">
        <v>210</v>
      </c>
      <c r="H719" s="216">
        <v>73</v>
      </c>
      <c r="I719" s="217"/>
      <c r="J719" s="218">
        <f>ROUND(I719*H719,2)</f>
        <v>0</v>
      </c>
      <c r="K719" s="214" t="s">
        <v>19</v>
      </c>
      <c r="L719" s="44"/>
      <c r="M719" s="219" t="s">
        <v>19</v>
      </c>
      <c r="N719" s="220" t="s">
        <v>44</v>
      </c>
      <c r="O719" s="84"/>
      <c r="P719" s="221">
        <f>O719*H719</f>
        <v>0</v>
      </c>
      <c r="Q719" s="221">
        <v>0.0060000000000000001</v>
      </c>
      <c r="R719" s="221">
        <f>Q719*H719</f>
        <v>0.438</v>
      </c>
      <c r="S719" s="221">
        <v>0</v>
      </c>
      <c r="T719" s="222">
        <f>S719*H719</f>
        <v>0</v>
      </c>
      <c r="AR719" s="223" t="s">
        <v>167</v>
      </c>
      <c r="AT719" s="223" t="s">
        <v>163</v>
      </c>
      <c r="AU719" s="223" t="s">
        <v>83</v>
      </c>
      <c r="AY719" s="18" t="s">
        <v>161</v>
      </c>
      <c r="BE719" s="224">
        <f>IF(N719="základní",J719,0)</f>
        <v>0</v>
      </c>
      <c r="BF719" s="224">
        <f>IF(N719="snížená",J719,0)</f>
        <v>0</v>
      </c>
      <c r="BG719" s="224">
        <f>IF(N719="zákl. přenesená",J719,0)</f>
        <v>0</v>
      </c>
      <c r="BH719" s="224">
        <f>IF(N719="sníž. přenesená",J719,0)</f>
        <v>0</v>
      </c>
      <c r="BI719" s="224">
        <f>IF(N719="nulová",J719,0)</f>
        <v>0</v>
      </c>
      <c r="BJ719" s="18" t="s">
        <v>81</v>
      </c>
      <c r="BK719" s="224">
        <f>ROUND(I719*H719,2)</f>
        <v>0</v>
      </c>
      <c r="BL719" s="18" t="s">
        <v>167</v>
      </c>
      <c r="BM719" s="223" t="s">
        <v>909</v>
      </c>
    </row>
    <row r="720" s="1" customFormat="1">
      <c r="B720" s="39"/>
      <c r="C720" s="40"/>
      <c r="D720" s="225" t="s">
        <v>169</v>
      </c>
      <c r="E720" s="40"/>
      <c r="F720" s="226" t="s">
        <v>904</v>
      </c>
      <c r="G720" s="40"/>
      <c r="H720" s="40"/>
      <c r="I720" s="136"/>
      <c r="J720" s="40"/>
      <c r="K720" s="40"/>
      <c r="L720" s="44"/>
      <c r="M720" s="227"/>
      <c r="N720" s="84"/>
      <c r="O720" s="84"/>
      <c r="P720" s="84"/>
      <c r="Q720" s="84"/>
      <c r="R720" s="84"/>
      <c r="S720" s="84"/>
      <c r="T720" s="85"/>
      <c r="AT720" s="18" t="s">
        <v>169</v>
      </c>
      <c r="AU720" s="18" t="s">
        <v>83</v>
      </c>
    </row>
    <row r="721" s="12" customFormat="1">
      <c r="B721" s="228"/>
      <c r="C721" s="229"/>
      <c r="D721" s="225" t="s">
        <v>176</v>
      </c>
      <c r="E721" s="230" t="s">
        <v>19</v>
      </c>
      <c r="F721" s="231" t="s">
        <v>177</v>
      </c>
      <c r="G721" s="229"/>
      <c r="H721" s="230" t="s">
        <v>19</v>
      </c>
      <c r="I721" s="232"/>
      <c r="J721" s="229"/>
      <c r="K721" s="229"/>
      <c r="L721" s="233"/>
      <c r="M721" s="234"/>
      <c r="N721" s="235"/>
      <c r="O721" s="235"/>
      <c r="P721" s="235"/>
      <c r="Q721" s="235"/>
      <c r="R721" s="235"/>
      <c r="S721" s="235"/>
      <c r="T721" s="236"/>
      <c r="AT721" s="237" t="s">
        <v>176</v>
      </c>
      <c r="AU721" s="237" t="s">
        <v>83</v>
      </c>
      <c r="AV721" s="12" t="s">
        <v>81</v>
      </c>
      <c r="AW721" s="12" t="s">
        <v>34</v>
      </c>
      <c r="AX721" s="12" t="s">
        <v>73</v>
      </c>
      <c r="AY721" s="237" t="s">
        <v>161</v>
      </c>
    </row>
    <row r="722" s="13" customFormat="1">
      <c r="B722" s="238"/>
      <c r="C722" s="239"/>
      <c r="D722" s="225" t="s">
        <v>176</v>
      </c>
      <c r="E722" s="240" t="s">
        <v>19</v>
      </c>
      <c r="F722" s="241" t="s">
        <v>755</v>
      </c>
      <c r="G722" s="239"/>
      <c r="H722" s="242">
        <v>40</v>
      </c>
      <c r="I722" s="243"/>
      <c r="J722" s="239"/>
      <c r="K722" s="239"/>
      <c r="L722" s="244"/>
      <c r="M722" s="245"/>
      <c r="N722" s="246"/>
      <c r="O722" s="246"/>
      <c r="P722" s="246"/>
      <c r="Q722" s="246"/>
      <c r="R722" s="246"/>
      <c r="S722" s="246"/>
      <c r="T722" s="247"/>
      <c r="AT722" s="248" t="s">
        <v>176</v>
      </c>
      <c r="AU722" s="248" t="s">
        <v>83</v>
      </c>
      <c r="AV722" s="13" t="s">
        <v>83</v>
      </c>
      <c r="AW722" s="13" t="s">
        <v>34</v>
      </c>
      <c r="AX722" s="13" t="s">
        <v>73</v>
      </c>
      <c r="AY722" s="248" t="s">
        <v>161</v>
      </c>
    </row>
    <row r="723" s="13" customFormat="1">
      <c r="B723" s="238"/>
      <c r="C723" s="239"/>
      <c r="D723" s="225" t="s">
        <v>176</v>
      </c>
      <c r="E723" s="240" t="s">
        <v>19</v>
      </c>
      <c r="F723" s="241" t="s">
        <v>910</v>
      </c>
      <c r="G723" s="239"/>
      <c r="H723" s="242">
        <v>33</v>
      </c>
      <c r="I723" s="243"/>
      <c r="J723" s="239"/>
      <c r="K723" s="239"/>
      <c r="L723" s="244"/>
      <c r="M723" s="245"/>
      <c r="N723" s="246"/>
      <c r="O723" s="246"/>
      <c r="P723" s="246"/>
      <c r="Q723" s="246"/>
      <c r="R723" s="246"/>
      <c r="S723" s="246"/>
      <c r="T723" s="247"/>
      <c r="AT723" s="248" t="s">
        <v>176</v>
      </c>
      <c r="AU723" s="248" t="s">
        <v>83</v>
      </c>
      <c r="AV723" s="13" t="s">
        <v>83</v>
      </c>
      <c r="AW723" s="13" t="s">
        <v>34</v>
      </c>
      <c r="AX723" s="13" t="s">
        <v>73</v>
      </c>
      <c r="AY723" s="248" t="s">
        <v>161</v>
      </c>
    </row>
    <row r="724" s="14" customFormat="1">
      <c r="B724" s="249"/>
      <c r="C724" s="250"/>
      <c r="D724" s="225" t="s">
        <v>176</v>
      </c>
      <c r="E724" s="251" t="s">
        <v>19</v>
      </c>
      <c r="F724" s="252" t="s">
        <v>201</v>
      </c>
      <c r="G724" s="250"/>
      <c r="H724" s="253">
        <v>73</v>
      </c>
      <c r="I724" s="254"/>
      <c r="J724" s="250"/>
      <c r="K724" s="250"/>
      <c r="L724" s="255"/>
      <c r="M724" s="256"/>
      <c r="N724" s="257"/>
      <c r="O724" s="257"/>
      <c r="P724" s="257"/>
      <c r="Q724" s="257"/>
      <c r="R724" s="257"/>
      <c r="S724" s="257"/>
      <c r="T724" s="258"/>
      <c r="AT724" s="259" t="s">
        <v>176</v>
      </c>
      <c r="AU724" s="259" t="s">
        <v>83</v>
      </c>
      <c r="AV724" s="14" t="s">
        <v>167</v>
      </c>
      <c r="AW724" s="14" t="s">
        <v>34</v>
      </c>
      <c r="AX724" s="14" t="s">
        <v>81</v>
      </c>
      <c r="AY724" s="259" t="s">
        <v>161</v>
      </c>
    </row>
    <row r="725" s="1" customFormat="1" ht="16.5" customHeight="1">
      <c r="B725" s="39"/>
      <c r="C725" s="212" t="s">
        <v>911</v>
      </c>
      <c r="D725" s="212" t="s">
        <v>163</v>
      </c>
      <c r="E725" s="213" t="s">
        <v>912</v>
      </c>
      <c r="F725" s="214" t="s">
        <v>913</v>
      </c>
      <c r="G725" s="215" t="s">
        <v>210</v>
      </c>
      <c r="H725" s="216">
        <v>167.63200000000001</v>
      </c>
      <c r="I725" s="217"/>
      <c r="J725" s="218">
        <f>ROUND(I725*H725,2)</f>
        <v>0</v>
      </c>
      <c r="K725" s="214" t="s">
        <v>173</v>
      </c>
      <c r="L725" s="44"/>
      <c r="M725" s="219" t="s">
        <v>19</v>
      </c>
      <c r="N725" s="220" t="s">
        <v>44</v>
      </c>
      <c r="O725" s="84"/>
      <c r="P725" s="221">
        <f>O725*H725</f>
        <v>0</v>
      </c>
      <c r="Q725" s="221">
        <v>0.014999999999999999</v>
      </c>
      <c r="R725" s="221">
        <f>Q725*H725</f>
        <v>2.5144799999999998</v>
      </c>
      <c r="S725" s="221">
        <v>0</v>
      </c>
      <c r="T725" s="222">
        <f>S725*H725</f>
        <v>0</v>
      </c>
      <c r="AR725" s="223" t="s">
        <v>167</v>
      </c>
      <c r="AT725" s="223" t="s">
        <v>163</v>
      </c>
      <c r="AU725" s="223" t="s">
        <v>83</v>
      </c>
      <c r="AY725" s="18" t="s">
        <v>161</v>
      </c>
      <c r="BE725" s="224">
        <f>IF(N725="základní",J725,0)</f>
        <v>0</v>
      </c>
      <c r="BF725" s="224">
        <f>IF(N725="snížená",J725,0)</f>
        <v>0</v>
      </c>
      <c r="BG725" s="224">
        <f>IF(N725="zákl. přenesená",J725,0)</f>
        <v>0</v>
      </c>
      <c r="BH725" s="224">
        <f>IF(N725="sníž. přenesená",J725,0)</f>
        <v>0</v>
      </c>
      <c r="BI725" s="224">
        <f>IF(N725="nulová",J725,0)</f>
        <v>0</v>
      </c>
      <c r="BJ725" s="18" t="s">
        <v>81</v>
      </c>
      <c r="BK725" s="224">
        <f>ROUND(I725*H725,2)</f>
        <v>0</v>
      </c>
      <c r="BL725" s="18" t="s">
        <v>167</v>
      </c>
      <c r="BM725" s="223" t="s">
        <v>914</v>
      </c>
    </row>
    <row r="726" s="1" customFormat="1">
      <c r="B726" s="39"/>
      <c r="C726" s="40"/>
      <c r="D726" s="225" t="s">
        <v>169</v>
      </c>
      <c r="E726" s="40"/>
      <c r="F726" s="226" t="s">
        <v>915</v>
      </c>
      <c r="G726" s="40"/>
      <c r="H726" s="40"/>
      <c r="I726" s="136"/>
      <c r="J726" s="40"/>
      <c r="K726" s="40"/>
      <c r="L726" s="44"/>
      <c r="M726" s="227"/>
      <c r="N726" s="84"/>
      <c r="O726" s="84"/>
      <c r="P726" s="84"/>
      <c r="Q726" s="84"/>
      <c r="R726" s="84"/>
      <c r="S726" s="84"/>
      <c r="T726" s="85"/>
      <c r="AT726" s="18" t="s">
        <v>169</v>
      </c>
      <c r="AU726" s="18" t="s">
        <v>83</v>
      </c>
    </row>
    <row r="727" s="12" customFormat="1">
      <c r="B727" s="228"/>
      <c r="C727" s="229"/>
      <c r="D727" s="225" t="s">
        <v>176</v>
      </c>
      <c r="E727" s="230" t="s">
        <v>19</v>
      </c>
      <c r="F727" s="231" t="s">
        <v>916</v>
      </c>
      <c r="G727" s="229"/>
      <c r="H727" s="230" t="s">
        <v>19</v>
      </c>
      <c r="I727" s="232"/>
      <c r="J727" s="229"/>
      <c r="K727" s="229"/>
      <c r="L727" s="233"/>
      <c r="M727" s="234"/>
      <c r="N727" s="235"/>
      <c r="O727" s="235"/>
      <c r="P727" s="235"/>
      <c r="Q727" s="235"/>
      <c r="R727" s="235"/>
      <c r="S727" s="235"/>
      <c r="T727" s="236"/>
      <c r="AT727" s="237" t="s">
        <v>176</v>
      </c>
      <c r="AU727" s="237" t="s">
        <v>83</v>
      </c>
      <c r="AV727" s="12" t="s">
        <v>81</v>
      </c>
      <c r="AW727" s="12" t="s">
        <v>34</v>
      </c>
      <c r="AX727" s="12" t="s">
        <v>73</v>
      </c>
      <c r="AY727" s="237" t="s">
        <v>161</v>
      </c>
    </row>
    <row r="728" s="13" customFormat="1">
      <c r="B728" s="238"/>
      <c r="C728" s="239"/>
      <c r="D728" s="225" t="s">
        <v>176</v>
      </c>
      <c r="E728" s="240" t="s">
        <v>19</v>
      </c>
      <c r="F728" s="241" t="s">
        <v>917</v>
      </c>
      <c r="G728" s="239"/>
      <c r="H728" s="242">
        <v>213.63200000000001</v>
      </c>
      <c r="I728" s="243"/>
      <c r="J728" s="239"/>
      <c r="K728" s="239"/>
      <c r="L728" s="244"/>
      <c r="M728" s="245"/>
      <c r="N728" s="246"/>
      <c r="O728" s="246"/>
      <c r="P728" s="246"/>
      <c r="Q728" s="246"/>
      <c r="R728" s="246"/>
      <c r="S728" s="246"/>
      <c r="T728" s="247"/>
      <c r="AT728" s="248" t="s">
        <v>176</v>
      </c>
      <c r="AU728" s="248" t="s">
        <v>83</v>
      </c>
      <c r="AV728" s="13" t="s">
        <v>83</v>
      </c>
      <c r="AW728" s="13" t="s">
        <v>34</v>
      </c>
      <c r="AX728" s="13" t="s">
        <v>73</v>
      </c>
      <c r="AY728" s="248" t="s">
        <v>161</v>
      </c>
    </row>
    <row r="729" s="13" customFormat="1">
      <c r="B729" s="238"/>
      <c r="C729" s="239"/>
      <c r="D729" s="225" t="s">
        <v>176</v>
      </c>
      <c r="E729" s="240" t="s">
        <v>19</v>
      </c>
      <c r="F729" s="241" t="s">
        <v>918</v>
      </c>
      <c r="G729" s="239"/>
      <c r="H729" s="242">
        <v>-75</v>
      </c>
      <c r="I729" s="243"/>
      <c r="J729" s="239"/>
      <c r="K729" s="239"/>
      <c r="L729" s="244"/>
      <c r="M729" s="245"/>
      <c r="N729" s="246"/>
      <c r="O729" s="246"/>
      <c r="P729" s="246"/>
      <c r="Q729" s="246"/>
      <c r="R729" s="246"/>
      <c r="S729" s="246"/>
      <c r="T729" s="247"/>
      <c r="AT729" s="248" t="s">
        <v>176</v>
      </c>
      <c r="AU729" s="248" t="s">
        <v>83</v>
      </c>
      <c r="AV729" s="13" t="s">
        <v>83</v>
      </c>
      <c r="AW729" s="13" t="s">
        <v>34</v>
      </c>
      <c r="AX729" s="13" t="s">
        <v>73</v>
      </c>
      <c r="AY729" s="248" t="s">
        <v>161</v>
      </c>
    </row>
    <row r="730" s="13" customFormat="1">
      <c r="B730" s="238"/>
      <c r="C730" s="239"/>
      <c r="D730" s="225" t="s">
        <v>176</v>
      </c>
      <c r="E730" s="240" t="s">
        <v>19</v>
      </c>
      <c r="F730" s="241" t="s">
        <v>919</v>
      </c>
      <c r="G730" s="239"/>
      <c r="H730" s="242">
        <v>29</v>
      </c>
      <c r="I730" s="243"/>
      <c r="J730" s="239"/>
      <c r="K730" s="239"/>
      <c r="L730" s="244"/>
      <c r="M730" s="245"/>
      <c r="N730" s="246"/>
      <c r="O730" s="246"/>
      <c r="P730" s="246"/>
      <c r="Q730" s="246"/>
      <c r="R730" s="246"/>
      <c r="S730" s="246"/>
      <c r="T730" s="247"/>
      <c r="AT730" s="248" t="s">
        <v>176</v>
      </c>
      <c r="AU730" s="248" t="s">
        <v>83</v>
      </c>
      <c r="AV730" s="13" t="s">
        <v>83</v>
      </c>
      <c r="AW730" s="13" t="s">
        <v>34</v>
      </c>
      <c r="AX730" s="13" t="s">
        <v>73</v>
      </c>
      <c r="AY730" s="248" t="s">
        <v>161</v>
      </c>
    </row>
    <row r="731" s="14" customFormat="1">
      <c r="B731" s="249"/>
      <c r="C731" s="250"/>
      <c r="D731" s="225" t="s">
        <v>176</v>
      </c>
      <c r="E731" s="251" t="s">
        <v>19</v>
      </c>
      <c r="F731" s="252" t="s">
        <v>201</v>
      </c>
      <c r="G731" s="250"/>
      <c r="H731" s="253">
        <v>167.63200000000001</v>
      </c>
      <c r="I731" s="254"/>
      <c r="J731" s="250"/>
      <c r="K731" s="250"/>
      <c r="L731" s="255"/>
      <c r="M731" s="256"/>
      <c r="N731" s="257"/>
      <c r="O731" s="257"/>
      <c r="P731" s="257"/>
      <c r="Q731" s="257"/>
      <c r="R731" s="257"/>
      <c r="S731" s="257"/>
      <c r="T731" s="258"/>
      <c r="AT731" s="259" t="s">
        <v>176</v>
      </c>
      <c r="AU731" s="259" t="s">
        <v>83</v>
      </c>
      <c r="AV731" s="14" t="s">
        <v>167</v>
      </c>
      <c r="AW731" s="14" t="s">
        <v>34</v>
      </c>
      <c r="AX731" s="14" t="s">
        <v>81</v>
      </c>
      <c r="AY731" s="259" t="s">
        <v>161</v>
      </c>
    </row>
    <row r="732" s="1" customFormat="1" ht="16.5" customHeight="1">
      <c r="B732" s="39"/>
      <c r="C732" s="212" t="s">
        <v>920</v>
      </c>
      <c r="D732" s="212" t="s">
        <v>163</v>
      </c>
      <c r="E732" s="213" t="s">
        <v>921</v>
      </c>
      <c r="F732" s="214" t="s">
        <v>922</v>
      </c>
      <c r="G732" s="215" t="s">
        <v>210</v>
      </c>
      <c r="H732" s="216">
        <v>167.63200000000001</v>
      </c>
      <c r="I732" s="217"/>
      <c r="J732" s="218">
        <f>ROUND(I732*H732,2)</f>
        <v>0</v>
      </c>
      <c r="K732" s="214" t="s">
        <v>173</v>
      </c>
      <c r="L732" s="44"/>
      <c r="M732" s="219" t="s">
        <v>19</v>
      </c>
      <c r="N732" s="220" t="s">
        <v>44</v>
      </c>
      <c r="O732" s="84"/>
      <c r="P732" s="221">
        <f>O732*H732</f>
        <v>0</v>
      </c>
      <c r="Q732" s="221">
        <v>0.0073499999999999998</v>
      </c>
      <c r="R732" s="221">
        <f>Q732*H732</f>
        <v>1.2320952000000001</v>
      </c>
      <c r="S732" s="221">
        <v>0</v>
      </c>
      <c r="T732" s="222">
        <f>S732*H732</f>
        <v>0</v>
      </c>
      <c r="AR732" s="223" t="s">
        <v>167</v>
      </c>
      <c r="AT732" s="223" t="s">
        <v>163</v>
      </c>
      <c r="AU732" s="223" t="s">
        <v>83</v>
      </c>
      <c r="AY732" s="18" t="s">
        <v>161</v>
      </c>
      <c r="BE732" s="224">
        <f>IF(N732="základní",J732,0)</f>
        <v>0</v>
      </c>
      <c r="BF732" s="224">
        <f>IF(N732="snížená",J732,0)</f>
        <v>0</v>
      </c>
      <c r="BG732" s="224">
        <f>IF(N732="zákl. přenesená",J732,0)</f>
        <v>0</v>
      </c>
      <c r="BH732" s="224">
        <f>IF(N732="sníž. přenesená",J732,0)</f>
        <v>0</v>
      </c>
      <c r="BI732" s="224">
        <f>IF(N732="nulová",J732,0)</f>
        <v>0</v>
      </c>
      <c r="BJ732" s="18" t="s">
        <v>81</v>
      </c>
      <c r="BK732" s="224">
        <f>ROUND(I732*H732,2)</f>
        <v>0</v>
      </c>
      <c r="BL732" s="18" t="s">
        <v>167</v>
      </c>
      <c r="BM732" s="223" t="s">
        <v>923</v>
      </c>
    </row>
    <row r="733" s="1" customFormat="1">
      <c r="B733" s="39"/>
      <c r="C733" s="40"/>
      <c r="D733" s="225" t="s">
        <v>169</v>
      </c>
      <c r="E733" s="40"/>
      <c r="F733" s="226" t="s">
        <v>924</v>
      </c>
      <c r="G733" s="40"/>
      <c r="H733" s="40"/>
      <c r="I733" s="136"/>
      <c r="J733" s="40"/>
      <c r="K733" s="40"/>
      <c r="L733" s="44"/>
      <c r="M733" s="227"/>
      <c r="N733" s="84"/>
      <c r="O733" s="84"/>
      <c r="P733" s="84"/>
      <c r="Q733" s="84"/>
      <c r="R733" s="84"/>
      <c r="S733" s="84"/>
      <c r="T733" s="85"/>
      <c r="AT733" s="18" t="s">
        <v>169</v>
      </c>
      <c r="AU733" s="18" t="s">
        <v>83</v>
      </c>
    </row>
    <row r="734" s="12" customFormat="1">
      <c r="B734" s="228"/>
      <c r="C734" s="229"/>
      <c r="D734" s="225" t="s">
        <v>176</v>
      </c>
      <c r="E734" s="230" t="s">
        <v>19</v>
      </c>
      <c r="F734" s="231" t="s">
        <v>916</v>
      </c>
      <c r="G734" s="229"/>
      <c r="H734" s="230" t="s">
        <v>19</v>
      </c>
      <c r="I734" s="232"/>
      <c r="J734" s="229"/>
      <c r="K734" s="229"/>
      <c r="L734" s="233"/>
      <c r="M734" s="234"/>
      <c r="N734" s="235"/>
      <c r="O734" s="235"/>
      <c r="P734" s="235"/>
      <c r="Q734" s="235"/>
      <c r="R734" s="235"/>
      <c r="S734" s="235"/>
      <c r="T734" s="236"/>
      <c r="AT734" s="237" t="s">
        <v>176</v>
      </c>
      <c r="AU734" s="237" t="s">
        <v>83</v>
      </c>
      <c r="AV734" s="12" t="s">
        <v>81</v>
      </c>
      <c r="AW734" s="12" t="s">
        <v>34</v>
      </c>
      <c r="AX734" s="12" t="s">
        <v>73</v>
      </c>
      <c r="AY734" s="237" t="s">
        <v>161</v>
      </c>
    </row>
    <row r="735" s="13" customFormat="1">
      <c r="B735" s="238"/>
      <c r="C735" s="239"/>
      <c r="D735" s="225" t="s">
        <v>176</v>
      </c>
      <c r="E735" s="240" t="s">
        <v>19</v>
      </c>
      <c r="F735" s="241" t="s">
        <v>925</v>
      </c>
      <c r="G735" s="239"/>
      <c r="H735" s="242">
        <v>167.63200000000001</v>
      </c>
      <c r="I735" s="243"/>
      <c r="J735" s="239"/>
      <c r="K735" s="239"/>
      <c r="L735" s="244"/>
      <c r="M735" s="245"/>
      <c r="N735" s="246"/>
      <c r="O735" s="246"/>
      <c r="P735" s="246"/>
      <c r="Q735" s="246"/>
      <c r="R735" s="246"/>
      <c r="S735" s="246"/>
      <c r="T735" s="247"/>
      <c r="AT735" s="248" t="s">
        <v>176</v>
      </c>
      <c r="AU735" s="248" t="s">
        <v>83</v>
      </c>
      <c r="AV735" s="13" t="s">
        <v>83</v>
      </c>
      <c r="AW735" s="13" t="s">
        <v>34</v>
      </c>
      <c r="AX735" s="13" t="s">
        <v>81</v>
      </c>
      <c r="AY735" s="248" t="s">
        <v>161</v>
      </c>
    </row>
    <row r="736" s="1" customFormat="1" ht="16.5" customHeight="1">
      <c r="B736" s="39"/>
      <c r="C736" s="212" t="s">
        <v>926</v>
      </c>
      <c r="D736" s="212" t="s">
        <v>163</v>
      </c>
      <c r="E736" s="213" t="s">
        <v>927</v>
      </c>
      <c r="F736" s="214" t="s">
        <v>928</v>
      </c>
      <c r="G736" s="215" t="s">
        <v>210</v>
      </c>
      <c r="H736" s="216">
        <v>167.63200000000001</v>
      </c>
      <c r="I736" s="217"/>
      <c r="J736" s="218">
        <f>ROUND(I736*H736,2)</f>
        <v>0</v>
      </c>
      <c r="K736" s="214" t="s">
        <v>173</v>
      </c>
      <c r="L736" s="44"/>
      <c r="M736" s="219" t="s">
        <v>19</v>
      </c>
      <c r="N736" s="220" t="s">
        <v>44</v>
      </c>
      <c r="O736" s="84"/>
      <c r="P736" s="221">
        <f>O736*H736</f>
        <v>0</v>
      </c>
      <c r="Q736" s="221">
        <v>0.0043800000000000002</v>
      </c>
      <c r="R736" s="221">
        <f>Q736*H736</f>
        <v>0.73422816000000002</v>
      </c>
      <c r="S736" s="221">
        <v>0</v>
      </c>
      <c r="T736" s="222">
        <f>S736*H736</f>
        <v>0</v>
      </c>
      <c r="AR736" s="223" t="s">
        <v>167</v>
      </c>
      <c r="AT736" s="223" t="s">
        <v>163</v>
      </c>
      <c r="AU736" s="223" t="s">
        <v>83</v>
      </c>
      <c r="AY736" s="18" t="s">
        <v>161</v>
      </c>
      <c r="BE736" s="224">
        <f>IF(N736="základní",J736,0)</f>
        <v>0</v>
      </c>
      <c r="BF736" s="224">
        <f>IF(N736="snížená",J736,0)</f>
        <v>0</v>
      </c>
      <c r="BG736" s="224">
        <f>IF(N736="zákl. přenesená",J736,0)</f>
        <v>0</v>
      </c>
      <c r="BH736" s="224">
        <f>IF(N736="sníž. přenesená",J736,0)</f>
        <v>0</v>
      </c>
      <c r="BI736" s="224">
        <f>IF(N736="nulová",J736,0)</f>
        <v>0</v>
      </c>
      <c r="BJ736" s="18" t="s">
        <v>81</v>
      </c>
      <c r="BK736" s="224">
        <f>ROUND(I736*H736,2)</f>
        <v>0</v>
      </c>
      <c r="BL736" s="18" t="s">
        <v>167</v>
      </c>
      <c r="BM736" s="223" t="s">
        <v>929</v>
      </c>
    </row>
    <row r="737" s="1" customFormat="1">
      <c r="B737" s="39"/>
      <c r="C737" s="40"/>
      <c r="D737" s="225" t="s">
        <v>169</v>
      </c>
      <c r="E737" s="40"/>
      <c r="F737" s="226" t="s">
        <v>930</v>
      </c>
      <c r="G737" s="40"/>
      <c r="H737" s="40"/>
      <c r="I737" s="136"/>
      <c r="J737" s="40"/>
      <c r="K737" s="40"/>
      <c r="L737" s="44"/>
      <c r="M737" s="227"/>
      <c r="N737" s="84"/>
      <c r="O737" s="84"/>
      <c r="P737" s="84"/>
      <c r="Q737" s="84"/>
      <c r="R737" s="84"/>
      <c r="S737" s="84"/>
      <c r="T737" s="85"/>
      <c r="AT737" s="18" t="s">
        <v>169</v>
      </c>
      <c r="AU737" s="18" t="s">
        <v>83</v>
      </c>
    </row>
    <row r="738" s="12" customFormat="1">
      <c r="B738" s="228"/>
      <c r="C738" s="229"/>
      <c r="D738" s="225" t="s">
        <v>176</v>
      </c>
      <c r="E738" s="230" t="s">
        <v>19</v>
      </c>
      <c r="F738" s="231" t="s">
        <v>916</v>
      </c>
      <c r="G738" s="229"/>
      <c r="H738" s="230" t="s">
        <v>19</v>
      </c>
      <c r="I738" s="232"/>
      <c r="J738" s="229"/>
      <c r="K738" s="229"/>
      <c r="L738" s="233"/>
      <c r="M738" s="234"/>
      <c r="N738" s="235"/>
      <c r="O738" s="235"/>
      <c r="P738" s="235"/>
      <c r="Q738" s="235"/>
      <c r="R738" s="235"/>
      <c r="S738" s="235"/>
      <c r="T738" s="236"/>
      <c r="AT738" s="237" t="s">
        <v>176</v>
      </c>
      <c r="AU738" s="237" t="s">
        <v>83</v>
      </c>
      <c r="AV738" s="12" t="s">
        <v>81</v>
      </c>
      <c r="AW738" s="12" t="s">
        <v>34</v>
      </c>
      <c r="AX738" s="12" t="s">
        <v>73</v>
      </c>
      <c r="AY738" s="237" t="s">
        <v>161</v>
      </c>
    </row>
    <row r="739" s="13" customFormat="1">
      <c r="B739" s="238"/>
      <c r="C739" s="239"/>
      <c r="D739" s="225" t="s">
        <v>176</v>
      </c>
      <c r="E739" s="240" t="s">
        <v>19</v>
      </c>
      <c r="F739" s="241" t="s">
        <v>925</v>
      </c>
      <c r="G739" s="239"/>
      <c r="H739" s="242">
        <v>167.63200000000001</v>
      </c>
      <c r="I739" s="243"/>
      <c r="J739" s="239"/>
      <c r="K739" s="239"/>
      <c r="L739" s="244"/>
      <c r="M739" s="245"/>
      <c r="N739" s="246"/>
      <c r="O739" s="246"/>
      <c r="P739" s="246"/>
      <c r="Q739" s="246"/>
      <c r="R739" s="246"/>
      <c r="S739" s="246"/>
      <c r="T739" s="247"/>
      <c r="AT739" s="248" t="s">
        <v>176</v>
      </c>
      <c r="AU739" s="248" t="s">
        <v>83</v>
      </c>
      <c r="AV739" s="13" t="s">
        <v>83</v>
      </c>
      <c r="AW739" s="13" t="s">
        <v>34</v>
      </c>
      <c r="AX739" s="13" t="s">
        <v>81</v>
      </c>
      <c r="AY739" s="248" t="s">
        <v>161</v>
      </c>
    </row>
    <row r="740" s="1" customFormat="1" ht="16.5" customHeight="1">
      <c r="B740" s="39"/>
      <c r="C740" s="212" t="s">
        <v>931</v>
      </c>
      <c r="D740" s="212" t="s">
        <v>163</v>
      </c>
      <c r="E740" s="213" t="s">
        <v>932</v>
      </c>
      <c r="F740" s="214" t="s">
        <v>933</v>
      </c>
      <c r="G740" s="215" t="s">
        <v>210</v>
      </c>
      <c r="H740" s="216">
        <v>167.63200000000001</v>
      </c>
      <c r="I740" s="217"/>
      <c r="J740" s="218">
        <f>ROUND(I740*H740,2)</f>
        <v>0</v>
      </c>
      <c r="K740" s="214" t="s">
        <v>173</v>
      </c>
      <c r="L740" s="44"/>
      <c r="M740" s="219" t="s">
        <v>19</v>
      </c>
      <c r="N740" s="220" t="s">
        <v>44</v>
      </c>
      <c r="O740" s="84"/>
      <c r="P740" s="221">
        <f>O740*H740</f>
        <v>0</v>
      </c>
      <c r="Q740" s="221">
        <v>0.00348</v>
      </c>
      <c r="R740" s="221">
        <f>Q740*H740</f>
        <v>0.58335935999999999</v>
      </c>
      <c r="S740" s="221">
        <v>0</v>
      </c>
      <c r="T740" s="222">
        <f>S740*H740</f>
        <v>0</v>
      </c>
      <c r="AR740" s="223" t="s">
        <v>167</v>
      </c>
      <c r="AT740" s="223" t="s">
        <v>163</v>
      </c>
      <c r="AU740" s="223" t="s">
        <v>83</v>
      </c>
      <c r="AY740" s="18" t="s">
        <v>161</v>
      </c>
      <c r="BE740" s="224">
        <f>IF(N740="základní",J740,0)</f>
        <v>0</v>
      </c>
      <c r="BF740" s="224">
        <f>IF(N740="snížená",J740,0)</f>
        <v>0</v>
      </c>
      <c r="BG740" s="224">
        <f>IF(N740="zákl. přenesená",J740,0)</f>
        <v>0</v>
      </c>
      <c r="BH740" s="224">
        <f>IF(N740="sníž. přenesená",J740,0)</f>
        <v>0</v>
      </c>
      <c r="BI740" s="224">
        <f>IF(N740="nulová",J740,0)</f>
        <v>0</v>
      </c>
      <c r="BJ740" s="18" t="s">
        <v>81</v>
      </c>
      <c r="BK740" s="224">
        <f>ROUND(I740*H740,2)</f>
        <v>0</v>
      </c>
      <c r="BL740" s="18" t="s">
        <v>167</v>
      </c>
      <c r="BM740" s="223" t="s">
        <v>934</v>
      </c>
    </row>
    <row r="741" s="1" customFormat="1">
      <c r="B741" s="39"/>
      <c r="C741" s="40"/>
      <c r="D741" s="225" t="s">
        <v>169</v>
      </c>
      <c r="E741" s="40"/>
      <c r="F741" s="226" t="s">
        <v>935</v>
      </c>
      <c r="G741" s="40"/>
      <c r="H741" s="40"/>
      <c r="I741" s="136"/>
      <c r="J741" s="40"/>
      <c r="K741" s="40"/>
      <c r="L741" s="44"/>
      <c r="M741" s="227"/>
      <c r="N741" s="84"/>
      <c r="O741" s="84"/>
      <c r="P741" s="84"/>
      <c r="Q741" s="84"/>
      <c r="R741" s="84"/>
      <c r="S741" s="84"/>
      <c r="T741" s="85"/>
      <c r="AT741" s="18" t="s">
        <v>169</v>
      </c>
      <c r="AU741" s="18" t="s">
        <v>83</v>
      </c>
    </row>
    <row r="742" s="12" customFormat="1">
      <c r="B742" s="228"/>
      <c r="C742" s="229"/>
      <c r="D742" s="225" t="s">
        <v>176</v>
      </c>
      <c r="E742" s="230" t="s">
        <v>19</v>
      </c>
      <c r="F742" s="231" t="s">
        <v>916</v>
      </c>
      <c r="G742" s="229"/>
      <c r="H742" s="230" t="s">
        <v>19</v>
      </c>
      <c r="I742" s="232"/>
      <c r="J742" s="229"/>
      <c r="K742" s="229"/>
      <c r="L742" s="233"/>
      <c r="M742" s="234"/>
      <c r="N742" s="235"/>
      <c r="O742" s="235"/>
      <c r="P742" s="235"/>
      <c r="Q742" s="235"/>
      <c r="R742" s="235"/>
      <c r="S742" s="235"/>
      <c r="T742" s="236"/>
      <c r="AT742" s="237" t="s">
        <v>176</v>
      </c>
      <c r="AU742" s="237" t="s">
        <v>83</v>
      </c>
      <c r="AV742" s="12" t="s">
        <v>81</v>
      </c>
      <c r="AW742" s="12" t="s">
        <v>34</v>
      </c>
      <c r="AX742" s="12" t="s">
        <v>73</v>
      </c>
      <c r="AY742" s="237" t="s">
        <v>161</v>
      </c>
    </row>
    <row r="743" s="13" customFormat="1">
      <c r="B743" s="238"/>
      <c r="C743" s="239"/>
      <c r="D743" s="225" t="s">
        <v>176</v>
      </c>
      <c r="E743" s="240" t="s">
        <v>19</v>
      </c>
      <c r="F743" s="241" t="s">
        <v>925</v>
      </c>
      <c r="G743" s="239"/>
      <c r="H743" s="242">
        <v>167.63200000000001</v>
      </c>
      <c r="I743" s="243"/>
      <c r="J743" s="239"/>
      <c r="K743" s="239"/>
      <c r="L743" s="244"/>
      <c r="M743" s="245"/>
      <c r="N743" s="246"/>
      <c r="O743" s="246"/>
      <c r="P743" s="246"/>
      <c r="Q743" s="246"/>
      <c r="R743" s="246"/>
      <c r="S743" s="246"/>
      <c r="T743" s="247"/>
      <c r="AT743" s="248" t="s">
        <v>176</v>
      </c>
      <c r="AU743" s="248" t="s">
        <v>83</v>
      </c>
      <c r="AV743" s="13" t="s">
        <v>83</v>
      </c>
      <c r="AW743" s="13" t="s">
        <v>34</v>
      </c>
      <c r="AX743" s="13" t="s">
        <v>81</v>
      </c>
      <c r="AY743" s="248" t="s">
        <v>161</v>
      </c>
    </row>
    <row r="744" s="1" customFormat="1" ht="24" customHeight="1">
      <c r="B744" s="39"/>
      <c r="C744" s="212" t="s">
        <v>936</v>
      </c>
      <c r="D744" s="212" t="s">
        <v>163</v>
      </c>
      <c r="E744" s="213" t="s">
        <v>937</v>
      </c>
      <c r="F744" s="214" t="s">
        <v>938</v>
      </c>
      <c r="G744" s="215" t="s">
        <v>210</v>
      </c>
      <c r="H744" s="216">
        <v>167.63200000000001</v>
      </c>
      <c r="I744" s="217"/>
      <c r="J744" s="218">
        <f>ROUND(I744*H744,2)</f>
        <v>0</v>
      </c>
      <c r="K744" s="214" t="s">
        <v>19</v>
      </c>
      <c r="L744" s="44"/>
      <c r="M744" s="219" t="s">
        <v>19</v>
      </c>
      <c r="N744" s="220" t="s">
        <v>44</v>
      </c>
      <c r="O744" s="84"/>
      <c r="P744" s="221">
        <f>O744*H744</f>
        <v>0</v>
      </c>
      <c r="Q744" s="221">
        <v>0</v>
      </c>
      <c r="R744" s="221">
        <f>Q744*H744</f>
        <v>0</v>
      </c>
      <c r="S744" s="221">
        <v>0</v>
      </c>
      <c r="T744" s="222">
        <f>S744*H744</f>
        <v>0</v>
      </c>
      <c r="AR744" s="223" t="s">
        <v>167</v>
      </c>
      <c r="AT744" s="223" t="s">
        <v>163</v>
      </c>
      <c r="AU744" s="223" t="s">
        <v>83</v>
      </c>
      <c r="AY744" s="18" t="s">
        <v>161</v>
      </c>
      <c r="BE744" s="224">
        <f>IF(N744="základní",J744,0)</f>
        <v>0</v>
      </c>
      <c r="BF744" s="224">
        <f>IF(N744="snížená",J744,0)</f>
        <v>0</v>
      </c>
      <c r="BG744" s="224">
        <f>IF(N744="zákl. přenesená",J744,0)</f>
        <v>0</v>
      </c>
      <c r="BH744" s="224">
        <f>IF(N744="sníž. přenesená",J744,0)</f>
        <v>0</v>
      </c>
      <c r="BI744" s="224">
        <f>IF(N744="nulová",J744,0)</f>
        <v>0</v>
      </c>
      <c r="BJ744" s="18" t="s">
        <v>81</v>
      </c>
      <c r="BK744" s="224">
        <f>ROUND(I744*H744,2)</f>
        <v>0</v>
      </c>
      <c r="BL744" s="18" t="s">
        <v>167</v>
      </c>
      <c r="BM744" s="223" t="s">
        <v>939</v>
      </c>
    </row>
    <row r="745" s="1" customFormat="1">
      <c r="B745" s="39"/>
      <c r="C745" s="40"/>
      <c r="D745" s="225" t="s">
        <v>169</v>
      </c>
      <c r="E745" s="40"/>
      <c r="F745" s="226" t="s">
        <v>938</v>
      </c>
      <c r="G745" s="40"/>
      <c r="H745" s="40"/>
      <c r="I745" s="136"/>
      <c r="J745" s="40"/>
      <c r="K745" s="40"/>
      <c r="L745" s="44"/>
      <c r="M745" s="227"/>
      <c r="N745" s="84"/>
      <c r="O745" s="84"/>
      <c r="P745" s="84"/>
      <c r="Q745" s="84"/>
      <c r="R745" s="84"/>
      <c r="S745" s="84"/>
      <c r="T745" s="85"/>
      <c r="AT745" s="18" t="s">
        <v>169</v>
      </c>
      <c r="AU745" s="18" t="s">
        <v>83</v>
      </c>
    </row>
    <row r="746" s="12" customFormat="1">
      <c r="B746" s="228"/>
      <c r="C746" s="229"/>
      <c r="D746" s="225" t="s">
        <v>176</v>
      </c>
      <c r="E746" s="230" t="s">
        <v>19</v>
      </c>
      <c r="F746" s="231" t="s">
        <v>916</v>
      </c>
      <c r="G746" s="229"/>
      <c r="H746" s="230" t="s">
        <v>19</v>
      </c>
      <c r="I746" s="232"/>
      <c r="J746" s="229"/>
      <c r="K746" s="229"/>
      <c r="L746" s="233"/>
      <c r="M746" s="234"/>
      <c r="N746" s="235"/>
      <c r="O746" s="235"/>
      <c r="P746" s="235"/>
      <c r="Q746" s="235"/>
      <c r="R746" s="235"/>
      <c r="S746" s="235"/>
      <c r="T746" s="236"/>
      <c r="AT746" s="237" t="s">
        <v>176</v>
      </c>
      <c r="AU746" s="237" t="s">
        <v>83</v>
      </c>
      <c r="AV746" s="12" t="s">
        <v>81</v>
      </c>
      <c r="AW746" s="12" t="s">
        <v>34</v>
      </c>
      <c r="AX746" s="12" t="s">
        <v>73</v>
      </c>
      <c r="AY746" s="237" t="s">
        <v>161</v>
      </c>
    </row>
    <row r="747" s="13" customFormat="1">
      <c r="B747" s="238"/>
      <c r="C747" s="239"/>
      <c r="D747" s="225" t="s">
        <v>176</v>
      </c>
      <c r="E747" s="240" t="s">
        <v>19</v>
      </c>
      <c r="F747" s="241" t="s">
        <v>925</v>
      </c>
      <c r="G747" s="239"/>
      <c r="H747" s="242">
        <v>167.63200000000001</v>
      </c>
      <c r="I747" s="243"/>
      <c r="J747" s="239"/>
      <c r="K747" s="239"/>
      <c r="L747" s="244"/>
      <c r="M747" s="245"/>
      <c r="N747" s="246"/>
      <c r="O747" s="246"/>
      <c r="P747" s="246"/>
      <c r="Q747" s="246"/>
      <c r="R747" s="246"/>
      <c r="S747" s="246"/>
      <c r="T747" s="247"/>
      <c r="AT747" s="248" t="s">
        <v>176</v>
      </c>
      <c r="AU747" s="248" t="s">
        <v>83</v>
      </c>
      <c r="AV747" s="13" t="s">
        <v>83</v>
      </c>
      <c r="AW747" s="13" t="s">
        <v>34</v>
      </c>
      <c r="AX747" s="13" t="s">
        <v>81</v>
      </c>
      <c r="AY747" s="248" t="s">
        <v>161</v>
      </c>
    </row>
    <row r="748" s="1" customFormat="1" ht="16.5" customHeight="1">
      <c r="B748" s="39"/>
      <c r="C748" s="212" t="s">
        <v>940</v>
      </c>
      <c r="D748" s="212" t="s">
        <v>163</v>
      </c>
      <c r="E748" s="213" t="s">
        <v>941</v>
      </c>
      <c r="F748" s="214" t="s">
        <v>942</v>
      </c>
      <c r="G748" s="215" t="s">
        <v>210</v>
      </c>
      <c r="H748" s="216">
        <v>167.63200000000001</v>
      </c>
      <c r="I748" s="217"/>
      <c r="J748" s="218">
        <f>ROUND(I748*H748,2)</f>
        <v>0</v>
      </c>
      <c r="K748" s="214" t="s">
        <v>19</v>
      </c>
      <c r="L748" s="44"/>
      <c r="M748" s="219" t="s">
        <v>19</v>
      </c>
      <c r="N748" s="220" t="s">
        <v>44</v>
      </c>
      <c r="O748" s="84"/>
      <c r="P748" s="221">
        <f>O748*H748</f>
        <v>0</v>
      </c>
      <c r="Q748" s="221">
        <v>0.00020000000000000001</v>
      </c>
      <c r="R748" s="221">
        <f>Q748*H748</f>
        <v>0.033526400000000005</v>
      </c>
      <c r="S748" s="221">
        <v>0</v>
      </c>
      <c r="T748" s="222">
        <f>S748*H748</f>
        <v>0</v>
      </c>
      <c r="AR748" s="223" t="s">
        <v>167</v>
      </c>
      <c r="AT748" s="223" t="s">
        <v>163</v>
      </c>
      <c r="AU748" s="223" t="s">
        <v>83</v>
      </c>
      <c r="AY748" s="18" t="s">
        <v>161</v>
      </c>
      <c r="BE748" s="224">
        <f>IF(N748="základní",J748,0)</f>
        <v>0</v>
      </c>
      <c r="BF748" s="224">
        <f>IF(N748="snížená",J748,0)</f>
        <v>0</v>
      </c>
      <c r="BG748" s="224">
        <f>IF(N748="zákl. přenesená",J748,0)</f>
        <v>0</v>
      </c>
      <c r="BH748" s="224">
        <f>IF(N748="sníž. přenesená",J748,0)</f>
        <v>0</v>
      </c>
      <c r="BI748" s="224">
        <f>IF(N748="nulová",J748,0)</f>
        <v>0</v>
      </c>
      <c r="BJ748" s="18" t="s">
        <v>81</v>
      </c>
      <c r="BK748" s="224">
        <f>ROUND(I748*H748,2)</f>
        <v>0</v>
      </c>
      <c r="BL748" s="18" t="s">
        <v>167</v>
      </c>
      <c r="BM748" s="223" t="s">
        <v>943</v>
      </c>
    </row>
    <row r="749" s="1" customFormat="1">
      <c r="B749" s="39"/>
      <c r="C749" s="40"/>
      <c r="D749" s="225" t="s">
        <v>169</v>
      </c>
      <c r="E749" s="40"/>
      <c r="F749" s="226" t="s">
        <v>942</v>
      </c>
      <c r="G749" s="40"/>
      <c r="H749" s="40"/>
      <c r="I749" s="136"/>
      <c r="J749" s="40"/>
      <c r="K749" s="40"/>
      <c r="L749" s="44"/>
      <c r="M749" s="227"/>
      <c r="N749" s="84"/>
      <c r="O749" s="84"/>
      <c r="P749" s="84"/>
      <c r="Q749" s="84"/>
      <c r="R749" s="84"/>
      <c r="S749" s="84"/>
      <c r="T749" s="85"/>
      <c r="AT749" s="18" t="s">
        <v>169</v>
      </c>
      <c r="AU749" s="18" t="s">
        <v>83</v>
      </c>
    </row>
    <row r="750" s="12" customFormat="1">
      <c r="B750" s="228"/>
      <c r="C750" s="229"/>
      <c r="D750" s="225" t="s">
        <v>176</v>
      </c>
      <c r="E750" s="230" t="s">
        <v>19</v>
      </c>
      <c r="F750" s="231" t="s">
        <v>916</v>
      </c>
      <c r="G750" s="229"/>
      <c r="H750" s="230" t="s">
        <v>19</v>
      </c>
      <c r="I750" s="232"/>
      <c r="J750" s="229"/>
      <c r="K750" s="229"/>
      <c r="L750" s="233"/>
      <c r="M750" s="234"/>
      <c r="N750" s="235"/>
      <c r="O750" s="235"/>
      <c r="P750" s="235"/>
      <c r="Q750" s="235"/>
      <c r="R750" s="235"/>
      <c r="S750" s="235"/>
      <c r="T750" s="236"/>
      <c r="AT750" s="237" t="s">
        <v>176</v>
      </c>
      <c r="AU750" s="237" t="s">
        <v>83</v>
      </c>
      <c r="AV750" s="12" t="s">
        <v>81</v>
      </c>
      <c r="AW750" s="12" t="s">
        <v>34</v>
      </c>
      <c r="AX750" s="12" t="s">
        <v>73</v>
      </c>
      <c r="AY750" s="237" t="s">
        <v>161</v>
      </c>
    </row>
    <row r="751" s="13" customFormat="1">
      <c r="B751" s="238"/>
      <c r="C751" s="239"/>
      <c r="D751" s="225" t="s">
        <v>176</v>
      </c>
      <c r="E751" s="240" t="s">
        <v>19</v>
      </c>
      <c r="F751" s="241" t="s">
        <v>925</v>
      </c>
      <c r="G751" s="239"/>
      <c r="H751" s="242">
        <v>167.63200000000001</v>
      </c>
      <c r="I751" s="243"/>
      <c r="J751" s="239"/>
      <c r="K751" s="239"/>
      <c r="L751" s="244"/>
      <c r="M751" s="245"/>
      <c r="N751" s="246"/>
      <c r="O751" s="246"/>
      <c r="P751" s="246"/>
      <c r="Q751" s="246"/>
      <c r="R751" s="246"/>
      <c r="S751" s="246"/>
      <c r="T751" s="247"/>
      <c r="AT751" s="248" t="s">
        <v>176</v>
      </c>
      <c r="AU751" s="248" t="s">
        <v>83</v>
      </c>
      <c r="AV751" s="13" t="s">
        <v>83</v>
      </c>
      <c r="AW751" s="13" t="s">
        <v>34</v>
      </c>
      <c r="AX751" s="13" t="s">
        <v>81</v>
      </c>
      <c r="AY751" s="248" t="s">
        <v>161</v>
      </c>
    </row>
    <row r="752" s="1" customFormat="1" ht="16.5" customHeight="1">
      <c r="B752" s="39"/>
      <c r="C752" s="212" t="s">
        <v>944</v>
      </c>
      <c r="D752" s="212" t="s">
        <v>163</v>
      </c>
      <c r="E752" s="213" t="s">
        <v>945</v>
      </c>
      <c r="F752" s="214" t="s">
        <v>946</v>
      </c>
      <c r="G752" s="215" t="s">
        <v>210</v>
      </c>
      <c r="H752" s="216">
        <v>16.699999999999999</v>
      </c>
      <c r="I752" s="217"/>
      <c r="J752" s="218">
        <f>ROUND(I752*H752,2)</f>
        <v>0</v>
      </c>
      <c r="K752" s="214" t="s">
        <v>173</v>
      </c>
      <c r="L752" s="44"/>
      <c r="M752" s="219" t="s">
        <v>19</v>
      </c>
      <c r="N752" s="220" t="s">
        <v>44</v>
      </c>
      <c r="O752" s="84"/>
      <c r="P752" s="221">
        <f>O752*H752</f>
        <v>0</v>
      </c>
      <c r="Q752" s="221">
        <v>0.0082500000000000004</v>
      </c>
      <c r="R752" s="221">
        <f>Q752*H752</f>
        <v>0.13777500000000001</v>
      </c>
      <c r="S752" s="221">
        <v>0</v>
      </c>
      <c r="T752" s="222">
        <f>S752*H752</f>
        <v>0</v>
      </c>
      <c r="AR752" s="223" t="s">
        <v>167</v>
      </c>
      <c r="AT752" s="223" t="s">
        <v>163</v>
      </c>
      <c r="AU752" s="223" t="s">
        <v>83</v>
      </c>
      <c r="AY752" s="18" t="s">
        <v>161</v>
      </c>
      <c r="BE752" s="224">
        <f>IF(N752="základní",J752,0)</f>
        <v>0</v>
      </c>
      <c r="BF752" s="224">
        <f>IF(N752="snížená",J752,0)</f>
        <v>0</v>
      </c>
      <c r="BG752" s="224">
        <f>IF(N752="zákl. přenesená",J752,0)</f>
        <v>0</v>
      </c>
      <c r="BH752" s="224">
        <f>IF(N752="sníž. přenesená",J752,0)</f>
        <v>0</v>
      </c>
      <c r="BI752" s="224">
        <f>IF(N752="nulová",J752,0)</f>
        <v>0</v>
      </c>
      <c r="BJ752" s="18" t="s">
        <v>81</v>
      </c>
      <c r="BK752" s="224">
        <f>ROUND(I752*H752,2)</f>
        <v>0</v>
      </c>
      <c r="BL752" s="18" t="s">
        <v>167</v>
      </c>
      <c r="BM752" s="223" t="s">
        <v>947</v>
      </c>
    </row>
    <row r="753" s="1" customFormat="1">
      <c r="B753" s="39"/>
      <c r="C753" s="40"/>
      <c r="D753" s="225" t="s">
        <v>169</v>
      </c>
      <c r="E753" s="40"/>
      <c r="F753" s="226" t="s">
        <v>948</v>
      </c>
      <c r="G753" s="40"/>
      <c r="H753" s="40"/>
      <c r="I753" s="136"/>
      <c r="J753" s="40"/>
      <c r="K753" s="40"/>
      <c r="L753" s="44"/>
      <c r="M753" s="227"/>
      <c r="N753" s="84"/>
      <c r="O753" s="84"/>
      <c r="P753" s="84"/>
      <c r="Q753" s="84"/>
      <c r="R753" s="84"/>
      <c r="S753" s="84"/>
      <c r="T753" s="85"/>
      <c r="AT753" s="18" t="s">
        <v>169</v>
      </c>
      <c r="AU753" s="18" t="s">
        <v>83</v>
      </c>
    </row>
    <row r="754" s="12" customFormat="1">
      <c r="B754" s="228"/>
      <c r="C754" s="229"/>
      <c r="D754" s="225" t="s">
        <v>176</v>
      </c>
      <c r="E754" s="230" t="s">
        <v>19</v>
      </c>
      <c r="F754" s="231" t="s">
        <v>949</v>
      </c>
      <c r="G754" s="229"/>
      <c r="H754" s="230" t="s">
        <v>19</v>
      </c>
      <c r="I754" s="232"/>
      <c r="J754" s="229"/>
      <c r="K754" s="229"/>
      <c r="L754" s="233"/>
      <c r="M754" s="234"/>
      <c r="N754" s="235"/>
      <c r="O754" s="235"/>
      <c r="P754" s="235"/>
      <c r="Q754" s="235"/>
      <c r="R754" s="235"/>
      <c r="S754" s="235"/>
      <c r="T754" s="236"/>
      <c r="AT754" s="237" t="s">
        <v>176</v>
      </c>
      <c r="AU754" s="237" t="s">
        <v>83</v>
      </c>
      <c r="AV754" s="12" t="s">
        <v>81</v>
      </c>
      <c r="AW754" s="12" t="s">
        <v>34</v>
      </c>
      <c r="AX754" s="12" t="s">
        <v>73</v>
      </c>
      <c r="AY754" s="237" t="s">
        <v>161</v>
      </c>
    </row>
    <row r="755" s="13" customFormat="1">
      <c r="B755" s="238"/>
      <c r="C755" s="239"/>
      <c r="D755" s="225" t="s">
        <v>176</v>
      </c>
      <c r="E755" s="240" t="s">
        <v>19</v>
      </c>
      <c r="F755" s="241" t="s">
        <v>950</v>
      </c>
      <c r="G755" s="239"/>
      <c r="H755" s="242">
        <v>16.699999999999999</v>
      </c>
      <c r="I755" s="243"/>
      <c r="J755" s="239"/>
      <c r="K755" s="239"/>
      <c r="L755" s="244"/>
      <c r="M755" s="245"/>
      <c r="N755" s="246"/>
      <c r="O755" s="246"/>
      <c r="P755" s="246"/>
      <c r="Q755" s="246"/>
      <c r="R755" s="246"/>
      <c r="S755" s="246"/>
      <c r="T755" s="247"/>
      <c r="AT755" s="248" t="s">
        <v>176</v>
      </c>
      <c r="AU755" s="248" t="s">
        <v>83</v>
      </c>
      <c r="AV755" s="13" t="s">
        <v>83</v>
      </c>
      <c r="AW755" s="13" t="s">
        <v>34</v>
      </c>
      <c r="AX755" s="13" t="s">
        <v>81</v>
      </c>
      <c r="AY755" s="248" t="s">
        <v>161</v>
      </c>
    </row>
    <row r="756" s="1" customFormat="1" ht="16.5" customHeight="1">
      <c r="B756" s="39"/>
      <c r="C756" s="260" t="s">
        <v>951</v>
      </c>
      <c r="D756" s="260" t="s">
        <v>252</v>
      </c>
      <c r="E756" s="261" t="s">
        <v>952</v>
      </c>
      <c r="F756" s="262" t="s">
        <v>953</v>
      </c>
      <c r="G756" s="263" t="s">
        <v>210</v>
      </c>
      <c r="H756" s="264">
        <v>17.033999999999999</v>
      </c>
      <c r="I756" s="265"/>
      <c r="J756" s="266">
        <f>ROUND(I756*H756,2)</f>
        <v>0</v>
      </c>
      <c r="K756" s="262" t="s">
        <v>173</v>
      </c>
      <c r="L756" s="267"/>
      <c r="M756" s="268" t="s">
        <v>19</v>
      </c>
      <c r="N756" s="269" t="s">
        <v>44</v>
      </c>
      <c r="O756" s="84"/>
      <c r="P756" s="221">
        <f>O756*H756</f>
        <v>0</v>
      </c>
      <c r="Q756" s="221">
        <v>0.0015</v>
      </c>
      <c r="R756" s="221">
        <f>Q756*H756</f>
        <v>0.025550999999999997</v>
      </c>
      <c r="S756" s="221">
        <v>0</v>
      </c>
      <c r="T756" s="222">
        <f>S756*H756</f>
        <v>0</v>
      </c>
      <c r="AR756" s="223" t="s">
        <v>207</v>
      </c>
      <c r="AT756" s="223" t="s">
        <v>252</v>
      </c>
      <c r="AU756" s="223" t="s">
        <v>83</v>
      </c>
      <c r="AY756" s="18" t="s">
        <v>161</v>
      </c>
      <c r="BE756" s="224">
        <f>IF(N756="základní",J756,0)</f>
        <v>0</v>
      </c>
      <c r="BF756" s="224">
        <f>IF(N756="snížená",J756,0)</f>
        <v>0</v>
      </c>
      <c r="BG756" s="224">
        <f>IF(N756="zákl. přenesená",J756,0)</f>
        <v>0</v>
      </c>
      <c r="BH756" s="224">
        <f>IF(N756="sníž. přenesená",J756,0)</f>
        <v>0</v>
      </c>
      <c r="BI756" s="224">
        <f>IF(N756="nulová",J756,0)</f>
        <v>0</v>
      </c>
      <c r="BJ756" s="18" t="s">
        <v>81</v>
      </c>
      <c r="BK756" s="224">
        <f>ROUND(I756*H756,2)</f>
        <v>0</v>
      </c>
      <c r="BL756" s="18" t="s">
        <v>167</v>
      </c>
      <c r="BM756" s="223" t="s">
        <v>954</v>
      </c>
    </row>
    <row r="757" s="1" customFormat="1">
      <c r="B757" s="39"/>
      <c r="C757" s="40"/>
      <c r="D757" s="225" t="s">
        <v>169</v>
      </c>
      <c r="E757" s="40"/>
      <c r="F757" s="226" t="s">
        <v>953</v>
      </c>
      <c r="G757" s="40"/>
      <c r="H757" s="40"/>
      <c r="I757" s="136"/>
      <c r="J757" s="40"/>
      <c r="K757" s="40"/>
      <c r="L757" s="44"/>
      <c r="M757" s="227"/>
      <c r="N757" s="84"/>
      <c r="O757" s="84"/>
      <c r="P757" s="84"/>
      <c r="Q757" s="84"/>
      <c r="R757" s="84"/>
      <c r="S757" s="84"/>
      <c r="T757" s="85"/>
      <c r="AT757" s="18" t="s">
        <v>169</v>
      </c>
      <c r="AU757" s="18" t="s">
        <v>83</v>
      </c>
    </row>
    <row r="758" s="13" customFormat="1">
      <c r="B758" s="238"/>
      <c r="C758" s="239"/>
      <c r="D758" s="225" t="s">
        <v>176</v>
      </c>
      <c r="E758" s="240" t="s">
        <v>19</v>
      </c>
      <c r="F758" s="241" t="s">
        <v>955</v>
      </c>
      <c r="G758" s="239"/>
      <c r="H758" s="242">
        <v>17.033999999999999</v>
      </c>
      <c r="I758" s="243"/>
      <c r="J758" s="239"/>
      <c r="K758" s="239"/>
      <c r="L758" s="244"/>
      <c r="M758" s="245"/>
      <c r="N758" s="246"/>
      <c r="O758" s="246"/>
      <c r="P758" s="246"/>
      <c r="Q758" s="246"/>
      <c r="R758" s="246"/>
      <c r="S758" s="246"/>
      <c r="T758" s="247"/>
      <c r="AT758" s="248" t="s">
        <v>176</v>
      </c>
      <c r="AU758" s="248" t="s">
        <v>83</v>
      </c>
      <c r="AV758" s="13" t="s">
        <v>83</v>
      </c>
      <c r="AW758" s="13" t="s">
        <v>34</v>
      </c>
      <c r="AX758" s="13" t="s">
        <v>81</v>
      </c>
      <c r="AY758" s="248" t="s">
        <v>161</v>
      </c>
    </row>
    <row r="759" s="1" customFormat="1" ht="16.5" customHeight="1">
      <c r="B759" s="39"/>
      <c r="C759" s="212" t="s">
        <v>956</v>
      </c>
      <c r="D759" s="212" t="s">
        <v>163</v>
      </c>
      <c r="E759" s="213" t="s">
        <v>932</v>
      </c>
      <c r="F759" s="214" t="s">
        <v>933</v>
      </c>
      <c r="G759" s="215" t="s">
        <v>210</v>
      </c>
      <c r="H759" s="216">
        <v>16.699999999999999</v>
      </c>
      <c r="I759" s="217"/>
      <c r="J759" s="218">
        <f>ROUND(I759*H759,2)</f>
        <v>0</v>
      </c>
      <c r="K759" s="214" t="s">
        <v>173</v>
      </c>
      <c r="L759" s="44"/>
      <c r="M759" s="219" t="s">
        <v>19</v>
      </c>
      <c r="N759" s="220" t="s">
        <v>44</v>
      </c>
      <c r="O759" s="84"/>
      <c r="P759" s="221">
        <f>O759*H759</f>
        <v>0</v>
      </c>
      <c r="Q759" s="221">
        <v>0.00348</v>
      </c>
      <c r="R759" s="221">
        <f>Q759*H759</f>
        <v>0.058116000000000001</v>
      </c>
      <c r="S759" s="221">
        <v>0</v>
      </c>
      <c r="T759" s="222">
        <f>S759*H759</f>
        <v>0</v>
      </c>
      <c r="AR759" s="223" t="s">
        <v>167</v>
      </c>
      <c r="AT759" s="223" t="s">
        <v>163</v>
      </c>
      <c r="AU759" s="223" t="s">
        <v>83</v>
      </c>
      <c r="AY759" s="18" t="s">
        <v>161</v>
      </c>
      <c r="BE759" s="224">
        <f>IF(N759="základní",J759,0)</f>
        <v>0</v>
      </c>
      <c r="BF759" s="224">
        <f>IF(N759="snížená",J759,0)</f>
        <v>0</v>
      </c>
      <c r="BG759" s="224">
        <f>IF(N759="zákl. přenesená",J759,0)</f>
        <v>0</v>
      </c>
      <c r="BH759" s="224">
        <f>IF(N759="sníž. přenesená",J759,0)</f>
        <v>0</v>
      </c>
      <c r="BI759" s="224">
        <f>IF(N759="nulová",J759,0)</f>
        <v>0</v>
      </c>
      <c r="BJ759" s="18" t="s">
        <v>81</v>
      </c>
      <c r="BK759" s="224">
        <f>ROUND(I759*H759,2)</f>
        <v>0</v>
      </c>
      <c r="BL759" s="18" t="s">
        <v>167</v>
      </c>
      <c r="BM759" s="223" t="s">
        <v>957</v>
      </c>
    </row>
    <row r="760" s="1" customFormat="1">
      <c r="B760" s="39"/>
      <c r="C760" s="40"/>
      <c r="D760" s="225" t="s">
        <v>169</v>
      </c>
      <c r="E760" s="40"/>
      <c r="F760" s="226" t="s">
        <v>935</v>
      </c>
      <c r="G760" s="40"/>
      <c r="H760" s="40"/>
      <c r="I760" s="136"/>
      <c r="J760" s="40"/>
      <c r="K760" s="40"/>
      <c r="L760" s="44"/>
      <c r="M760" s="227"/>
      <c r="N760" s="84"/>
      <c r="O760" s="84"/>
      <c r="P760" s="84"/>
      <c r="Q760" s="84"/>
      <c r="R760" s="84"/>
      <c r="S760" s="84"/>
      <c r="T760" s="85"/>
      <c r="AT760" s="18" t="s">
        <v>169</v>
      </c>
      <c r="AU760" s="18" t="s">
        <v>83</v>
      </c>
    </row>
    <row r="761" s="12" customFormat="1">
      <c r="B761" s="228"/>
      <c r="C761" s="229"/>
      <c r="D761" s="225" t="s">
        <v>176</v>
      </c>
      <c r="E761" s="230" t="s">
        <v>19</v>
      </c>
      <c r="F761" s="231" t="s">
        <v>949</v>
      </c>
      <c r="G761" s="229"/>
      <c r="H761" s="230" t="s">
        <v>19</v>
      </c>
      <c r="I761" s="232"/>
      <c r="J761" s="229"/>
      <c r="K761" s="229"/>
      <c r="L761" s="233"/>
      <c r="M761" s="234"/>
      <c r="N761" s="235"/>
      <c r="O761" s="235"/>
      <c r="P761" s="235"/>
      <c r="Q761" s="235"/>
      <c r="R761" s="235"/>
      <c r="S761" s="235"/>
      <c r="T761" s="236"/>
      <c r="AT761" s="237" t="s">
        <v>176</v>
      </c>
      <c r="AU761" s="237" t="s">
        <v>83</v>
      </c>
      <c r="AV761" s="12" t="s">
        <v>81</v>
      </c>
      <c r="AW761" s="12" t="s">
        <v>34</v>
      </c>
      <c r="AX761" s="12" t="s">
        <v>73</v>
      </c>
      <c r="AY761" s="237" t="s">
        <v>161</v>
      </c>
    </row>
    <row r="762" s="13" customFormat="1">
      <c r="B762" s="238"/>
      <c r="C762" s="239"/>
      <c r="D762" s="225" t="s">
        <v>176</v>
      </c>
      <c r="E762" s="240" t="s">
        <v>19</v>
      </c>
      <c r="F762" s="241" t="s">
        <v>950</v>
      </c>
      <c r="G762" s="239"/>
      <c r="H762" s="242">
        <v>16.699999999999999</v>
      </c>
      <c r="I762" s="243"/>
      <c r="J762" s="239"/>
      <c r="K762" s="239"/>
      <c r="L762" s="244"/>
      <c r="M762" s="245"/>
      <c r="N762" s="246"/>
      <c r="O762" s="246"/>
      <c r="P762" s="246"/>
      <c r="Q762" s="246"/>
      <c r="R762" s="246"/>
      <c r="S762" s="246"/>
      <c r="T762" s="247"/>
      <c r="AT762" s="248" t="s">
        <v>176</v>
      </c>
      <c r="AU762" s="248" t="s">
        <v>83</v>
      </c>
      <c r="AV762" s="13" t="s">
        <v>83</v>
      </c>
      <c r="AW762" s="13" t="s">
        <v>34</v>
      </c>
      <c r="AX762" s="13" t="s">
        <v>81</v>
      </c>
      <c r="AY762" s="248" t="s">
        <v>161</v>
      </c>
    </row>
    <row r="763" s="1" customFormat="1" ht="16.5" customHeight="1">
      <c r="B763" s="39"/>
      <c r="C763" s="212" t="s">
        <v>958</v>
      </c>
      <c r="D763" s="212" t="s">
        <v>163</v>
      </c>
      <c r="E763" s="213" t="s">
        <v>941</v>
      </c>
      <c r="F763" s="214" t="s">
        <v>942</v>
      </c>
      <c r="G763" s="215" t="s">
        <v>210</v>
      </c>
      <c r="H763" s="216">
        <v>16.699999999999999</v>
      </c>
      <c r="I763" s="217"/>
      <c r="J763" s="218">
        <f>ROUND(I763*H763,2)</f>
        <v>0</v>
      </c>
      <c r="K763" s="214" t="s">
        <v>19</v>
      </c>
      <c r="L763" s="44"/>
      <c r="M763" s="219" t="s">
        <v>19</v>
      </c>
      <c r="N763" s="220" t="s">
        <v>44</v>
      </c>
      <c r="O763" s="84"/>
      <c r="P763" s="221">
        <f>O763*H763</f>
        <v>0</v>
      </c>
      <c r="Q763" s="221">
        <v>0.00020000000000000001</v>
      </c>
      <c r="R763" s="221">
        <f>Q763*H763</f>
        <v>0.0033400000000000001</v>
      </c>
      <c r="S763" s="221">
        <v>0</v>
      </c>
      <c r="T763" s="222">
        <f>S763*H763</f>
        <v>0</v>
      </c>
      <c r="AR763" s="223" t="s">
        <v>167</v>
      </c>
      <c r="AT763" s="223" t="s">
        <v>163</v>
      </c>
      <c r="AU763" s="223" t="s">
        <v>83</v>
      </c>
      <c r="AY763" s="18" t="s">
        <v>161</v>
      </c>
      <c r="BE763" s="224">
        <f>IF(N763="základní",J763,0)</f>
        <v>0</v>
      </c>
      <c r="BF763" s="224">
        <f>IF(N763="snížená",J763,0)</f>
        <v>0</v>
      </c>
      <c r="BG763" s="224">
        <f>IF(N763="zákl. přenesená",J763,0)</f>
        <v>0</v>
      </c>
      <c r="BH763" s="224">
        <f>IF(N763="sníž. přenesená",J763,0)</f>
        <v>0</v>
      </c>
      <c r="BI763" s="224">
        <f>IF(N763="nulová",J763,0)</f>
        <v>0</v>
      </c>
      <c r="BJ763" s="18" t="s">
        <v>81</v>
      </c>
      <c r="BK763" s="224">
        <f>ROUND(I763*H763,2)</f>
        <v>0</v>
      </c>
      <c r="BL763" s="18" t="s">
        <v>167</v>
      </c>
      <c r="BM763" s="223" t="s">
        <v>959</v>
      </c>
    </row>
    <row r="764" s="1" customFormat="1">
      <c r="B764" s="39"/>
      <c r="C764" s="40"/>
      <c r="D764" s="225" t="s">
        <v>169</v>
      </c>
      <c r="E764" s="40"/>
      <c r="F764" s="226" t="s">
        <v>942</v>
      </c>
      <c r="G764" s="40"/>
      <c r="H764" s="40"/>
      <c r="I764" s="136"/>
      <c r="J764" s="40"/>
      <c r="K764" s="40"/>
      <c r="L764" s="44"/>
      <c r="M764" s="227"/>
      <c r="N764" s="84"/>
      <c r="O764" s="84"/>
      <c r="P764" s="84"/>
      <c r="Q764" s="84"/>
      <c r="R764" s="84"/>
      <c r="S764" s="84"/>
      <c r="T764" s="85"/>
      <c r="AT764" s="18" t="s">
        <v>169</v>
      </c>
      <c r="AU764" s="18" t="s">
        <v>83</v>
      </c>
    </row>
    <row r="765" s="12" customFormat="1">
      <c r="B765" s="228"/>
      <c r="C765" s="229"/>
      <c r="D765" s="225" t="s">
        <v>176</v>
      </c>
      <c r="E765" s="230" t="s">
        <v>19</v>
      </c>
      <c r="F765" s="231" t="s">
        <v>949</v>
      </c>
      <c r="G765" s="229"/>
      <c r="H765" s="230" t="s">
        <v>19</v>
      </c>
      <c r="I765" s="232"/>
      <c r="J765" s="229"/>
      <c r="K765" s="229"/>
      <c r="L765" s="233"/>
      <c r="M765" s="234"/>
      <c r="N765" s="235"/>
      <c r="O765" s="235"/>
      <c r="P765" s="235"/>
      <c r="Q765" s="235"/>
      <c r="R765" s="235"/>
      <c r="S765" s="235"/>
      <c r="T765" s="236"/>
      <c r="AT765" s="237" t="s">
        <v>176</v>
      </c>
      <c r="AU765" s="237" t="s">
        <v>83</v>
      </c>
      <c r="AV765" s="12" t="s">
        <v>81</v>
      </c>
      <c r="AW765" s="12" t="s">
        <v>34</v>
      </c>
      <c r="AX765" s="12" t="s">
        <v>73</v>
      </c>
      <c r="AY765" s="237" t="s">
        <v>161</v>
      </c>
    </row>
    <row r="766" s="13" customFormat="1">
      <c r="B766" s="238"/>
      <c r="C766" s="239"/>
      <c r="D766" s="225" t="s">
        <v>176</v>
      </c>
      <c r="E766" s="240" t="s">
        <v>19</v>
      </c>
      <c r="F766" s="241" t="s">
        <v>950</v>
      </c>
      <c r="G766" s="239"/>
      <c r="H766" s="242">
        <v>16.699999999999999</v>
      </c>
      <c r="I766" s="243"/>
      <c r="J766" s="239"/>
      <c r="K766" s="239"/>
      <c r="L766" s="244"/>
      <c r="M766" s="245"/>
      <c r="N766" s="246"/>
      <c r="O766" s="246"/>
      <c r="P766" s="246"/>
      <c r="Q766" s="246"/>
      <c r="R766" s="246"/>
      <c r="S766" s="246"/>
      <c r="T766" s="247"/>
      <c r="AT766" s="248" t="s">
        <v>176</v>
      </c>
      <c r="AU766" s="248" t="s">
        <v>83</v>
      </c>
      <c r="AV766" s="13" t="s">
        <v>83</v>
      </c>
      <c r="AW766" s="13" t="s">
        <v>34</v>
      </c>
      <c r="AX766" s="13" t="s">
        <v>81</v>
      </c>
      <c r="AY766" s="248" t="s">
        <v>161</v>
      </c>
    </row>
    <row r="767" s="1" customFormat="1" ht="16.5" customHeight="1">
      <c r="B767" s="39"/>
      <c r="C767" s="212" t="s">
        <v>960</v>
      </c>
      <c r="D767" s="212" t="s">
        <v>163</v>
      </c>
      <c r="E767" s="213" t="s">
        <v>961</v>
      </c>
      <c r="F767" s="214" t="s">
        <v>962</v>
      </c>
      <c r="G767" s="215" t="s">
        <v>210</v>
      </c>
      <c r="H767" s="216">
        <v>25</v>
      </c>
      <c r="I767" s="217"/>
      <c r="J767" s="218">
        <f>ROUND(I767*H767,2)</f>
        <v>0</v>
      </c>
      <c r="K767" s="214" t="s">
        <v>173</v>
      </c>
      <c r="L767" s="44"/>
      <c r="M767" s="219" t="s">
        <v>19</v>
      </c>
      <c r="N767" s="220" t="s">
        <v>44</v>
      </c>
      <c r="O767" s="84"/>
      <c r="P767" s="221">
        <f>O767*H767</f>
        <v>0</v>
      </c>
      <c r="Q767" s="221">
        <v>0.0094999999999999998</v>
      </c>
      <c r="R767" s="221">
        <f>Q767*H767</f>
        <v>0.23749999999999999</v>
      </c>
      <c r="S767" s="221">
        <v>0</v>
      </c>
      <c r="T767" s="222">
        <f>S767*H767</f>
        <v>0</v>
      </c>
      <c r="AR767" s="223" t="s">
        <v>167</v>
      </c>
      <c r="AT767" s="223" t="s">
        <v>163</v>
      </c>
      <c r="AU767" s="223" t="s">
        <v>83</v>
      </c>
      <c r="AY767" s="18" t="s">
        <v>161</v>
      </c>
      <c r="BE767" s="224">
        <f>IF(N767="základní",J767,0)</f>
        <v>0</v>
      </c>
      <c r="BF767" s="224">
        <f>IF(N767="snížená",J767,0)</f>
        <v>0</v>
      </c>
      <c r="BG767" s="224">
        <f>IF(N767="zákl. přenesená",J767,0)</f>
        <v>0</v>
      </c>
      <c r="BH767" s="224">
        <f>IF(N767="sníž. přenesená",J767,0)</f>
        <v>0</v>
      </c>
      <c r="BI767" s="224">
        <f>IF(N767="nulová",J767,0)</f>
        <v>0</v>
      </c>
      <c r="BJ767" s="18" t="s">
        <v>81</v>
      </c>
      <c r="BK767" s="224">
        <f>ROUND(I767*H767,2)</f>
        <v>0</v>
      </c>
      <c r="BL767" s="18" t="s">
        <v>167</v>
      </c>
      <c r="BM767" s="223" t="s">
        <v>963</v>
      </c>
    </row>
    <row r="768" s="1" customFormat="1">
      <c r="B768" s="39"/>
      <c r="C768" s="40"/>
      <c r="D768" s="225" t="s">
        <v>169</v>
      </c>
      <c r="E768" s="40"/>
      <c r="F768" s="226" t="s">
        <v>964</v>
      </c>
      <c r="G768" s="40"/>
      <c r="H768" s="40"/>
      <c r="I768" s="136"/>
      <c r="J768" s="40"/>
      <c r="K768" s="40"/>
      <c r="L768" s="44"/>
      <c r="M768" s="227"/>
      <c r="N768" s="84"/>
      <c r="O768" s="84"/>
      <c r="P768" s="84"/>
      <c r="Q768" s="84"/>
      <c r="R768" s="84"/>
      <c r="S768" s="84"/>
      <c r="T768" s="85"/>
      <c r="AT768" s="18" t="s">
        <v>169</v>
      </c>
      <c r="AU768" s="18" t="s">
        <v>83</v>
      </c>
    </row>
    <row r="769" s="12" customFormat="1">
      <c r="B769" s="228"/>
      <c r="C769" s="229"/>
      <c r="D769" s="225" t="s">
        <v>176</v>
      </c>
      <c r="E769" s="230" t="s">
        <v>19</v>
      </c>
      <c r="F769" s="231" t="s">
        <v>965</v>
      </c>
      <c r="G769" s="229"/>
      <c r="H769" s="230" t="s">
        <v>19</v>
      </c>
      <c r="I769" s="232"/>
      <c r="J769" s="229"/>
      <c r="K769" s="229"/>
      <c r="L769" s="233"/>
      <c r="M769" s="234"/>
      <c r="N769" s="235"/>
      <c r="O769" s="235"/>
      <c r="P769" s="235"/>
      <c r="Q769" s="235"/>
      <c r="R769" s="235"/>
      <c r="S769" s="235"/>
      <c r="T769" s="236"/>
      <c r="AT769" s="237" t="s">
        <v>176</v>
      </c>
      <c r="AU769" s="237" t="s">
        <v>83</v>
      </c>
      <c r="AV769" s="12" t="s">
        <v>81</v>
      </c>
      <c r="AW769" s="12" t="s">
        <v>34</v>
      </c>
      <c r="AX769" s="12" t="s">
        <v>73</v>
      </c>
      <c r="AY769" s="237" t="s">
        <v>161</v>
      </c>
    </row>
    <row r="770" s="13" customFormat="1">
      <c r="B770" s="238"/>
      <c r="C770" s="239"/>
      <c r="D770" s="225" t="s">
        <v>176</v>
      </c>
      <c r="E770" s="240" t="s">
        <v>19</v>
      </c>
      <c r="F770" s="241" t="s">
        <v>966</v>
      </c>
      <c r="G770" s="239"/>
      <c r="H770" s="242">
        <v>25</v>
      </c>
      <c r="I770" s="243"/>
      <c r="J770" s="239"/>
      <c r="K770" s="239"/>
      <c r="L770" s="244"/>
      <c r="M770" s="245"/>
      <c r="N770" s="246"/>
      <c r="O770" s="246"/>
      <c r="P770" s="246"/>
      <c r="Q770" s="246"/>
      <c r="R770" s="246"/>
      <c r="S770" s="246"/>
      <c r="T770" s="247"/>
      <c r="AT770" s="248" t="s">
        <v>176</v>
      </c>
      <c r="AU770" s="248" t="s">
        <v>83</v>
      </c>
      <c r="AV770" s="13" t="s">
        <v>83</v>
      </c>
      <c r="AW770" s="13" t="s">
        <v>34</v>
      </c>
      <c r="AX770" s="13" t="s">
        <v>81</v>
      </c>
      <c r="AY770" s="248" t="s">
        <v>161</v>
      </c>
    </row>
    <row r="771" s="1" customFormat="1" ht="16.5" customHeight="1">
      <c r="B771" s="39"/>
      <c r="C771" s="260" t="s">
        <v>967</v>
      </c>
      <c r="D771" s="260" t="s">
        <v>252</v>
      </c>
      <c r="E771" s="261" t="s">
        <v>968</v>
      </c>
      <c r="F771" s="262" t="s">
        <v>969</v>
      </c>
      <c r="G771" s="263" t="s">
        <v>210</v>
      </c>
      <c r="H771" s="264">
        <v>25.5</v>
      </c>
      <c r="I771" s="265"/>
      <c r="J771" s="266">
        <f>ROUND(I771*H771,2)</f>
        <v>0</v>
      </c>
      <c r="K771" s="262" t="s">
        <v>173</v>
      </c>
      <c r="L771" s="267"/>
      <c r="M771" s="268" t="s">
        <v>19</v>
      </c>
      <c r="N771" s="269" t="s">
        <v>44</v>
      </c>
      <c r="O771" s="84"/>
      <c r="P771" s="221">
        <f>O771*H771</f>
        <v>0</v>
      </c>
      <c r="Q771" s="221">
        <v>0.021000000000000001</v>
      </c>
      <c r="R771" s="221">
        <f>Q771*H771</f>
        <v>0.53550000000000009</v>
      </c>
      <c r="S771" s="221">
        <v>0</v>
      </c>
      <c r="T771" s="222">
        <f>S771*H771</f>
        <v>0</v>
      </c>
      <c r="AR771" s="223" t="s">
        <v>207</v>
      </c>
      <c r="AT771" s="223" t="s">
        <v>252</v>
      </c>
      <c r="AU771" s="223" t="s">
        <v>83</v>
      </c>
      <c r="AY771" s="18" t="s">
        <v>161</v>
      </c>
      <c r="BE771" s="224">
        <f>IF(N771="základní",J771,0)</f>
        <v>0</v>
      </c>
      <c r="BF771" s="224">
        <f>IF(N771="snížená",J771,0)</f>
        <v>0</v>
      </c>
      <c r="BG771" s="224">
        <f>IF(N771="zákl. přenesená",J771,0)</f>
        <v>0</v>
      </c>
      <c r="BH771" s="224">
        <f>IF(N771="sníž. přenesená",J771,0)</f>
        <v>0</v>
      </c>
      <c r="BI771" s="224">
        <f>IF(N771="nulová",J771,0)</f>
        <v>0</v>
      </c>
      <c r="BJ771" s="18" t="s">
        <v>81</v>
      </c>
      <c r="BK771" s="224">
        <f>ROUND(I771*H771,2)</f>
        <v>0</v>
      </c>
      <c r="BL771" s="18" t="s">
        <v>167</v>
      </c>
      <c r="BM771" s="223" t="s">
        <v>970</v>
      </c>
    </row>
    <row r="772" s="1" customFormat="1">
      <c r="B772" s="39"/>
      <c r="C772" s="40"/>
      <c r="D772" s="225" t="s">
        <v>169</v>
      </c>
      <c r="E772" s="40"/>
      <c r="F772" s="226" t="s">
        <v>969</v>
      </c>
      <c r="G772" s="40"/>
      <c r="H772" s="40"/>
      <c r="I772" s="136"/>
      <c r="J772" s="40"/>
      <c r="K772" s="40"/>
      <c r="L772" s="44"/>
      <c r="M772" s="227"/>
      <c r="N772" s="84"/>
      <c r="O772" s="84"/>
      <c r="P772" s="84"/>
      <c r="Q772" s="84"/>
      <c r="R772" s="84"/>
      <c r="S772" s="84"/>
      <c r="T772" s="85"/>
      <c r="AT772" s="18" t="s">
        <v>169</v>
      </c>
      <c r="AU772" s="18" t="s">
        <v>83</v>
      </c>
    </row>
    <row r="773" s="13" customFormat="1">
      <c r="B773" s="238"/>
      <c r="C773" s="239"/>
      <c r="D773" s="225" t="s">
        <v>176</v>
      </c>
      <c r="E773" s="240" t="s">
        <v>19</v>
      </c>
      <c r="F773" s="241" t="s">
        <v>971</v>
      </c>
      <c r="G773" s="239"/>
      <c r="H773" s="242">
        <v>25.5</v>
      </c>
      <c r="I773" s="243"/>
      <c r="J773" s="239"/>
      <c r="K773" s="239"/>
      <c r="L773" s="244"/>
      <c r="M773" s="245"/>
      <c r="N773" s="246"/>
      <c r="O773" s="246"/>
      <c r="P773" s="246"/>
      <c r="Q773" s="246"/>
      <c r="R773" s="246"/>
      <c r="S773" s="246"/>
      <c r="T773" s="247"/>
      <c r="AT773" s="248" t="s">
        <v>176</v>
      </c>
      <c r="AU773" s="248" t="s">
        <v>83</v>
      </c>
      <c r="AV773" s="13" t="s">
        <v>83</v>
      </c>
      <c r="AW773" s="13" t="s">
        <v>34</v>
      </c>
      <c r="AX773" s="13" t="s">
        <v>81</v>
      </c>
      <c r="AY773" s="248" t="s">
        <v>161</v>
      </c>
    </row>
    <row r="774" s="1" customFormat="1" ht="16.5" customHeight="1">
      <c r="B774" s="39"/>
      <c r="C774" s="212" t="s">
        <v>972</v>
      </c>
      <c r="D774" s="212" t="s">
        <v>163</v>
      </c>
      <c r="E774" s="213" t="s">
        <v>961</v>
      </c>
      <c r="F774" s="214" t="s">
        <v>962</v>
      </c>
      <c r="G774" s="215" t="s">
        <v>210</v>
      </c>
      <c r="H774" s="216">
        <v>15</v>
      </c>
      <c r="I774" s="217"/>
      <c r="J774" s="218">
        <f>ROUND(I774*H774,2)</f>
        <v>0</v>
      </c>
      <c r="K774" s="214" t="s">
        <v>173</v>
      </c>
      <c r="L774" s="44"/>
      <c r="M774" s="219" t="s">
        <v>19</v>
      </c>
      <c r="N774" s="220" t="s">
        <v>44</v>
      </c>
      <c r="O774" s="84"/>
      <c r="P774" s="221">
        <f>O774*H774</f>
        <v>0</v>
      </c>
      <c r="Q774" s="221">
        <v>0.0094999999999999998</v>
      </c>
      <c r="R774" s="221">
        <f>Q774*H774</f>
        <v>0.14249999999999999</v>
      </c>
      <c r="S774" s="221">
        <v>0</v>
      </c>
      <c r="T774" s="222">
        <f>S774*H774</f>
        <v>0</v>
      </c>
      <c r="AR774" s="223" t="s">
        <v>167</v>
      </c>
      <c r="AT774" s="223" t="s">
        <v>163</v>
      </c>
      <c r="AU774" s="223" t="s">
        <v>83</v>
      </c>
      <c r="AY774" s="18" t="s">
        <v>161</v>
      </c>
      <c r="BE774" s="224">
        <f>IF(N774="základní",J774,0)</f>
        <v>0</v>
      </c>
      <c r="BF774" s="224">
        <f>IF(N774="snížená",J774,0)</f>
        <v>0</v>
      </c>
      <c r="BG774" s="224">
        <f>IF(N774="zákl. přenesená",J774,0)</f>
        <v>0</v>
      </c>
      <c r="BH774" s="224">
        <f>IF(N774="sníž. přenesená",J774,0)</f>
        <v>0</v>
      </c>
      <c r="BI774" s="224">
        <f>IF(N774="nulová",J774,0)</f>
        <v>0</v>
      </c>
      <c r="BJ774" s="18" t="s">
        <v>81</v>
      </c>
      <c r="BK774" s="224">
        <f>ROUND(I774*H774,2)</f>
        <v>0</v>
      </c>
      <c r="BL774" s="18" t="s">
        <v>167</v>
      </c>
      <c r="BM774" s="223" t="s">
        <v>973</v>
      </c>
    </row>
    <row r="775" s="1" customFormat="1">
      <c r="B775" s="39"/>
      <c r="C775" s="40"/>
      <c r="D775" s="225" t="s">
        <v>169</v>
      </c>
      <c r="E775" s="40"/>
      <c r="F775" s="226" t="s">
        <v>964</v>
      </c>
      <c r="G775" s="40"/>
      <c r="H775" s="40"/>
      <c r="I775" s="136"/>
      <c r="J775" s="40"/>
      <c r="K775" s="40"/>
      <c r="L775" s="44"/>
      <c r="M775" s="227"/>
      <c r="N775" s="84"/>
      <c r="O775" s="84"/>
      <c r="P775" s="84"/>
      <c r="Q775" s="84"/>
      <c r="R775" s="84"/>
      <c r="S775" s="84"/>
      <c r="T775" s="85"/>
      <c r="AT775" s="18" t="s">
        <v>169</v>
      </c>
      <c r="AU775" s="18" t="s">
        <v>83</v>
      </c>
    </row>
    <row r="776" s="12" customFormat="1">
      <c r="B776" s="228"/>
      <c r="C776" s="229"/>
      <c r="D776" s="225" t="s">
        <v>176</v>
      </c>
      <c r="E776" s="230" t="s">
        <v>19</v>
      </c>
      <c r="F776" s="231" t="s">
        <v>974</v>
      </c>
      <c r="G776" s="229"/>
      <c r="H776" s="230" t="s">
        <v>19</v>
      </c>
      <c r="I776" s="232"/>
      <c r="J776" s="229"/>
      <c r="K776" s="229"/>
      <c r="L776" s="233"/>
      <c r="M776" s="234"/>
      <c r="N776" s="235"/>
      <c r="O776" s="235"/>
      <c r="P776" s="235"/>
      <c r="Q776" s="235"/>
      <c r="R776" s="235"/>
      <c r="S776" s="235"/>
      <c r="T776" s="236"/>
      <c r="AT776" s="237" t="s">
        <v>176</v>
      </c>
      <c r="AU776" s="237" t="s">
        <v>83</v>
      </c>
      <c r="AV776" s="12" t="s">
        <v>81</v>
      </c>
      <c r="AW776" s="12" t="s">
        <v>34</v>
      </c>
      <c r="AX776" s="12" t="s">
        <v>73</v>
      </c>
      <c r="AY776" s="237" t="s">
        <v>161</v>
      </c>
    </row>
    <row r="777" s="13" customFormat="1">
      <c r="B777" s="238"/>
      <c r="C777" s="239"/>
      <c r="D777" s="225" t="s">
        <v>176</v>
      </c>
      <c r="E777" s="240" t="s">
        <v>19</v>
      </c>
      <c r="F777" s="241" t="s">
        <v>975</v>
      </c>
      <c r="G777" s="239"/>
      <c r="H777" s="242">
        <v>15</v>
      </c>
      <c r="I777" s="243"/>
      <c r="J777" s="239"/>
      <c r="K777" s="239"/>
      <c r="L777" s="244"/>
      <c r="M777" s="245"/>
      <c r="N777" s="246"/>
      <c r="O777" s="246"/>
      <c r="P777" s="246"/>
      <c r="Q777" s="246"/>
      <c r="R777" s="246"/>
      <c r="S777" s="246"/>
      <c r="T777" s="247"/>
      <c r="AT777" s="248" t="s">
        <v>176</v>
      </c>
      <c r="AU777" s="248" t="s">
        <v>83</v>
      </c>
      <c r="AV777" s="13" t="s">
        <v>83</v>
      </c>
      <c r="AW777" s="13" t="s">
        <v>34</v>
      </c>
      <c r="AX777" s="13" t="s">
        <v>81</v>
      </c>
      <c r="AY777" s="248" t="s">
        <v>161</v>
      </c>
    </row>
    <row r="778" s="1" customFormat="1" ht="16.5" customHeight="1">
      <c r="B778" s="39"/>
      <c r="C778" s="260" t="s">
        <v>976</v>
      </c>
      <c r="D778" s="260" t="s">
        <v>252</v>
      </c>
      <c r="E778" s="261" t="s">
        <v>977</v>
      </c>
      <c r="F778" s="262" t="s">
        <v>978</v>
      </c>
      <c r="G778" s="263" t="s">
        <v>210</v>
      </c>
      <c r="H778" s="264">
        <v>15.300000000000001</v>
      </c>
      <c r="I778" s="265"/>
      <c r="J778" s="266">
        <f>ROUND(I778*H778,2)</f>
        <v>0</v>
      </c>
      <c r="K778" s="262" t="s">
        <v>173</v>
      </c>
      <c r="L778" s="267"/>
      <c r="M778" s="268" t="s">
        <v>19</v>
      </c>
      <c r="N778" s="269" t="s">
        <v>44</v>
      </c>
      <c r="O778" s="84"/>
      <c r="P778" s="221">
        <f>O778*H778</f>
        <v>0</v>
      </c>
      <c r="Q778" s="221">
        <v>0.028000000000000001</v>
      </c>
      <c r="R778" s="221">
        <f>Q778*H778</f>
        <v>0.4284</v>
      </c>
      <c r="S778" s="221">
        <v>0</v>
      </c>
      <c r="T778" s="222">
        <f>S778*H778</f>
        <v>0</v>
      </c>
      <c r="AR778" s="223" t="s">
        <v>207</v>
      </c>
      <c r="AT778" s="223" t="s">
        <v>252</v>
      </c>
      <c r="AU778" s="223" t="s">
        <v>83</v>
      </c>
      <c r="AY778" s="18" t="s">
        <v>161</v>
      </c>
      <c r="BE778" s="224">
        <f>IF(N778="základní",J778,0)</f>
        <v>0</v>
      </c>
      <c r="BF778" s="224">
        <f>IF(N778="snížená",J778,0)</f>
        <v>0</v>
      </c>
      <c r="BG778" s="224">
        <f>IF(N778="zákl. přenesená",J778,0)</f>
        <v>0</v>
      </c>
      <c r="BH778" s="224">
        <f>IF(N778="sníž. přenesená",J778,0)</f>
        <v>0</v>
      </c>
      <c r="BI778" s="224">
        <f>IF(N778="nulová",J778,0)</f>
        <v>0</v>
      </c>
      <c r="BJ778" s="18" t="s">
        <v>81</v>
      </c>
      <c r="BK778" s="224">
        <f>ROUND(I778*H778,2)</f>
        <v>0</v>
      </c>
      <c r="BL778" s="18" t="s">
        <v>167</v>
      </c>
      <c r="BM778" s="223" t="s">
        <v>979</v>
      </c>
    </row>
    <row r="779" s="1" customFormat="1">
      <c r="B779" s="39"/>
      <c r="C779" s="40"/>
      <c r="D779" s="225" t="s">
        <v>169</v>
      </c>
      <c r="E779" s="40"/>
      <c r="F779" s="226" t="s">
        <v>978</v>
      </c>
      <c r="G779" s="40"/>
      <c r="H779" s="40"/>
      <c r="I779" s="136"/>
      <c r="J779" s="40"/>
      <c r="K779" s="40"/>
      <c r="L779" s="44"/>
      <c r="M779" s="227"/>
      <c r="N779" s="84"/>
      <c r="O779" s="84"/>
      <c r="P779" s="84"/>
      <c r="Q779" s="84"/>
      <c r="R779" s="84"/>
      <c r="S779" s="84"/>
      <c r="T779" s="85"/>
      <c r="AT779" s="18" t="s">
        <v>169</v>
      </c>
      <c r="AU779" s="18" t="s">
        <v>83</v>
      </c>
    </row>
    <row r="780" s="13" customFormat="1">
      <c r="B780" s="238"/>
      <c r="C780" s="239"/>
      <c r="D780" s="225" t="s">
        <v>176</v>
      </c>
      <c r="E780" s="240" t="s">
        <v>19</v>
      </c>
      <c r="F780" s="241" t="s">
        <v>980</v>
      </c>
      <c r="G780" s="239"/>
      <c r="H780" s="242">
        <v>15.300000000000001</v>
      </c>
      <c r="I780" s="243"/>
      <c r="J780" s="239"/>
      <c r="K780" s="239"/>
      <c r="L780" s="244"/>
      <c r="M780" s="245"/>
      <c r="N780" s="246"/>
      <c r="O780" s="246"/>
      <c r="P780" s="246"/>
      <c r="Q780" s="246"/>
      <c r="R780" s="246"/>
      <c r="S780" s="246"/>
      <c r="T780" s="247"/>
      <c r="AT780" s="248" t="s">
        <v>176</v>
      </c>
      <c r="AU780" s="248" t="s">
        <v>83</v>
      </c>
      <c r="AV780" s="13" t="s">
        <v>83</v>
      </c>
      <c r="AW780" s="13" t="s">
        <v>34</v>
      </c>
      <c r="AX780" s="13" t="s">
        <v>81</v>
      </c>
      <c r="AY780" s="248" t="s">
        <v>161</v>
      </c>
    </row>
    <row r="781" s="1" customFormat="1" ht="16.5" customHeight="1">
      <c r="B781" s="39"/>
      <c r="C781" s="212" t="s">
        <v>981</v>
      </c>
      <c r="D781" s="212" t="s">
        <v>163</v>
      </c>
      <c r="E781" s="213" t="s">
        <v>912</v>
      </c>
      <c r="F781" s="214" t="s">
        <v>913</v>
      </c>
      <c r="G781" s="215" t="s">
        <v>210</v>
      </c>
      <c r="H781" s="216">
        <v>15</v>
      </c>
      <c r="I781" s="217"/>
      <c r="J781" s="218">
        <f>ROUND(I781*H781,2)</f>
        <v>0</v>
      </c>
      <c r="K781" s="214" t="s">
        <v>173</v>
      </c>
      <c r="L781" s="44"/>
      <c r="M781" s="219" t="s">
        <v>19</v>
      </c>
      <c r="N781" s="220" t="s">
        <v>44</v>
      </c>
      <c r="O781" s="84"/>
      <c r="P781" s="221">
        <f>O781*H781</f>
        <v>0</v>
      </c>
      <c r="Q781" s="221">
        <v>0.014999999999999999</v>
      </c>
      <c r="R781" s="221">
        <f>Q781*H781</f>
        <v>0.22499999999999998</v>
      </c>
      <c r="S781" s="221">
        <v>0</v>
      </c>
      <c r="T781" s="222">
        <f>S781*H781</f>
        <v>0</v>
      </c>
      <c r="AR781" s="223" t="s">
        <v>167</v>
      </c>
      <c r="AT781" s="223" t="s">
        <v>163</v>
      </c>
      <c r="AU781" s="223" t="s">
        <v>83</v>
      </c>
      <c r="AY781" s="18" t="s">
        <v>161</v>
      </c>
      <c r="BE781" s="224">
        <f>IF(N781="základní",J781,0)</f>
        <v>0</v>
      </c>
      <c r="BF781" s="224">
        <f>IF(N781="snížená",J781,0)</f>
        <v>0</v>
      </c>
      <c r="BG781" s="224">
        <f>IF(N781="zákl. přenesená",J781,0)</f>
        <v>0</v>
      </c>
      <c r="BH781" s="224">
        <f>IF(N781="sníž. přenesená",J781,0)</f>
        <v>0</v>
      </c>
      <c r="BI781" s="224">
        <f>IF(N781="nulová",J781,0)</f>
        <v>0</v>
      </c>
      <c r="BJ781" s="18" t="s">
        <v>81</v>
      </c>
      <c r="BK781" s="224">
        <f>ROUND(I781*H781,2)</f>
        <v>0</v>
      </c>
      <c r="BL781" s="18" t="s">
        <v>167</v>
      </c>
      <c r="BM781" s="223" t="s">
        <v>982</v>
      </c>
    </row>
    <row r="782" s="1" customFormat="1">
      <c r="B782" s="39"/>
      <c r="C782" s="40"/>
      <c r="D782" s="225" t="s">
        <v>169</v>
      </c>
      <c r="E782" s="40"/>
      <c r="F782" s="226" t="s">
        <v>915</v>
      </c>
      <c r="G782" s="40"/>
      <c r="H782" s="40"/>
      <c r="I782" s="136"/>
      <c r="J782" s="40"/>
      <c r="K782" s="40"/>
      <c r="L782" s="44"/>
      <c r="M782" s="227"/>
      <c r="N782" s="84"/>
      <c r="O782" s="84"/>
      <c r="P782" s="84"/>
      <c r="Q782" s="84"/>
      <c r="R782" s="84"/>
      <c r="S782" s="84"/>
      <c r="T782" s="85"/>
      <c r="AT782" s="18" t="s">
        <v>169</v>
      </c>
      <c r="AU782" s="18" t="s">
        <v>83</v>
      </c>
    </row>
    <row r="783" s="12" customFormat="1">
      <c r="B783" s="228"/>
      <c r="C783" s="229"/>
      <c r="D783" s="225" t="s">
        <v>176</v>
      </c>
      <c r="E783" s="230" t="s">
        <v>19</v>
      </c>
      <c r="F783" s="231" t="s">
        <v>974</v>
      </c>
      <c r="G783" s="229"/>
      <c r="H783" s="230" t="s">
        <v>19</v>
      </c>
      <c r="I783" s="232"/>
      <c r="J783" s="229"/>
      <c r="K783" s="229"/>
      <c r="L783" s="233"/>
      <c r="M783" s="234"/>
      <c r="N783" s="235"/>
      <c r="O783" s="235"/>
      <c r="P783" s="235"/>
      <c r="Q783" s="235"/>
      <c r="R783" s="235"/>
      <c r="S783" s="235"/>
      <c r="T783" s="236"/>
      <c r="AT783" s="237" t="s">
        <v>176</v>
      </c>
      <c r="AU783" s="237" t="s">
        <v>83</v>
      </c>
      <c r="AV783" s="12" t="s">
        <v>81</v>
      </c>
      <c r="AW783" s="12" t="s">
        <v>34</v>
      </c>
      <c r="AX783" s="12" t="s">
        <v>73</v>
      </c>
      <c r="AY783" s="237" t="s">
        <v>161</v>
      </c>
    </row>
    <row r="784" s="13" customFormat="1">
      <c r="B784" s="238"/>
      <c r="C784" s="239"/>
      <c r="D784" s="225" t="s">
        <v>176</v>
      </c>
      <c r="E784" s="240" t="s">
        <v>19</v>
      </c>
      <c r="F784" s="241" t="s">
        <v>975</v>
      </c>
      <c r="G784" s="239"/>
      <c r="H784" s="242">
        <v>15</v>
      </c>
      <c r="I784" s="243"/>
      <c r="J784" s="239"/>
      <c r="K784" s="239"/>
      <c r="L784" s="244"/>
      <c r="M784" s="245"/>
      <c r="N784" s="246"/>
      <c r="O784" s="246"/>
      <c r="P784" s="246"/>
      <c r="Q784" s="246"/>
      <c r="R784" s="246"/>
      <c r="S784" s="246"/>
      <c r="T784" s="247"/>
      <c r="AT784" s="248" t="s">
        <v>176</v>
      </c>
      <c r="AU784" s="248" t="s">
        <v>83</v>
      </c>
      <c r="AV784" s="13" t="s">
        <v>83</v>
      </c>
      <c r="AW784" s="13" t="s">
        <v>34</v>
      </c>
      <c r="AX784" s="13" t="s">
        <v>81</v>
      </c>
      <c r="AY784" s="248" t="s">
        <v>161</v>
      </c>
    </row>
    <row r="785" s="1" customFormat="1" ht="16.5" customHeight="1">
      <c r="B785" s="39"/>
      <c r="C785" s="212" t="s">
        <v>983</v>
      </c>
      <c r="D785" s="212" t="s">
        <v>163</v>
      </c>
      <c r="E785" s="213" t="s">
        <v>921</v>
      </c>
      <c r="F785" s="214" t="s">
        <v>922</v>
      </c>
      <c r="G785" s="215" t="s">
        <v>210</v>
      </c>
      <c r="H785" s="216">
        <v>15</v>
      </c>
      <c r="I785" s="217"/>
      <c r="J785" s="218">
        <f>ROUND(I785*H785,2)</f>
        <v>0</v>
      </c>
      <c r="K785" s="214" t="s">
        <v>173</v>
      </c>
      <c r="L785" s="44"/>
      <c r="M785" s="219" t="s">
        <v>19</v>
      </c>
      <c r="N785" s="220" t="s">
        <v>44</v>
      </c>
      <c r="O785" s="84"/>
      <c r="P785" s="221">
        <f>O785*H785</f>
        <v>0</v>
      </c>
      <c r="Q785" s="221">
        <v>0.0073499999999999998</v>
      </c>
      <c r="R785" s="221">
        <f>Q785*H785</f>
        <v>0.11025</v>
      </c>
      <c r="S785" s="221">
        <v>0</v>
      </c>
      <c r="T785" s="222">
        <f>S785*H785</f>
        <v>0</v>
      </c>
      <c r="AR785" s="223" t="s">
        <v>167</v>
      </c>
      <c r="AT785" s="223" t="s">
        <v>163</v>
      </c>
      <c r="AU785" s="223" t="s">
        <v>83</v>
      </c>
      <c r="AY785" s="18" t="s">
        <v>161</v>
      </c>
      <c r="BE785" s="224">
        <f>IF(N785="základní",J785,0)</f>
        <v>0</v>
      </c>
      <c r="BF785" s="224">
        <f>IF(N785="snížená",J785,0)</f>
        <v>0</v>
      </c>
      <c r="BG785" s="224">
        <f>IF(N785="zákl. přenesená",J785,0)</f>
        <v>0</v>
      </c>
      <c r="BH785" s="224">
        <f>IF(N785="sníž. přenesená",J785,0)</f>
        <v>0</v>
      </c>
      <c r="BI785" s="224">
        <f>IF(N785="nulová",J785,0)</f>
        <v>0</v>
      </c>
      <c r="BJ785" s="18" t="s">
        <v>81</v>
      </c>
      <c r="BK785" s="224">
        <f>ROUND(I785*H785,2)</f>
        <v>0</v>
      </c>
      <c r="BL785" s="18" t="s">
        <v>167</v>
      </c>
      <c r="BM785" s="223" t="s">
        <v>984</v>
      </c>
    </row>
    <row r="786" s="1" customFormat="1">
      <c r="B786" s="39"/>
      <c r="C786" s="40"/>
      <c r="D786" s="225" t="s">
        <v>169</v>
      </c>
      <c r="E786" s="40"/>
      <c r="F786" s="226" t="s">
        <v>924</v>
      </c>
      <c r="G786" s="40"/>
      <c r="H786" s="40"/>
      <c r="I786" s="136"/>
      <c r="J786" s="40"/>
      <c r="K786" s="40"/>
      <c r="L786" s="44"/>
      <c r="M786" s="227"/>
      <c r="N786" s="84"/>
      <c r="O786" s="84"/>
      <c r="P786" s="84"/>
      <c r="Q786" s="84"/>
      <c r="R786" s="84"/>
      <c r="S786" s="84"/>
      <c r="T786" s="85"/>
      <c r="AT786" s="18" t="s">
        <v>169</v>
      </c>
      <c r="AU786" s="18" t="s">
        <v>83</v>
      </c>
    </row>
    <row r="787" s="12" customFormat="1">
      <c r="B787" s="228"/>
      <c r="C787" s="229"/>
      <c r="D787" s="225" t="s">
        <v>176</v>
      </c>
      <c r="E787" s="230" t="s">
        <v>19</v>
      </c>
      <c r="F787" s="231" t="s">
        <v>974</v>
      </c>
      <c r="G787" s="229"/>
      <c r="H787" s="230" t="s">
        <v>19</v>
      </c>
      <c r="I787" s="232"/>
      <c r="J787" s="229"/>
      <c r="K787" s="229"/>
      <c r="L787" s="233"/>
      <c r="M787" s="234"/>
      <c r="N787" s="235"/>
      <c r="O787" s="235"/>
      <c r="P787" s="235"/>
      <c r="Q787" s="235"/>
      <c r="R787" s="235"/>
      <c r="S787" s="235"/>
      <c r="T787" s="236"/>
      <c r="AT787" s="237" t="s">
        <v>176</v>
      </c>
      <c r="AU787" s="237" t="s">
        <v>83</v>
      </c>
      <c r="AV787" s="12" t="s">
        <v>81</v>
      </c>
      <c r="AW787" s="12" t="s">
        <v>34</v>
      </c>
      <c r="AX787" s="12" t="s">
        <v>73</v>
      </c>
      <c r="AY787" s="237" t="s">
        <v>161</v>
      </c>
    </row>
    <row r="788" s="13" customFormat="1">
      <c r="B788" s="238"/>
      <c r="C788" s="239"/>
      <c r="D788" s="225" t="s">
        <v>176</v>
      </c>
      <c r="E788" s="240" t="s">
        <v>19</v>
      </c>
      <c r="F788" s="241" t="s">
        <v>975</v>
      </c>
      <c r="G788" s="239"/>
      <c r="H788" s="242">
        <v>15</v>
      </c>
      <c r="I788" s="243"/>
      <c r="J788" s="239"/>
      <c r="K788" s="239"/>
      <c r="L788" s="244"/>
      <c r="M788" s="245"/>
      <c r="N788" s="246"/>
      <c r="O788" s="246"/>
      <c r="P788" s="246"/>
      <c r="Q788" s="246"/>
      <c r="R788" s="246"/>
      <c r="S788" s="246"/>
      <c r="T788" s="247"/>
      <c r="AT788" s="248" t="s">
        <v>176</v>
      </c>
      <c r="AU788" s="248" t="s">
        <v>83</v>
      </c>
      <c r="AV788" s="13" t="s">
        <v>83</v>
      </c>
      <c r="AW788" s="13" t="s">
        <v>34</v>
      </c>
      <c r="AX788" s="13" t="s">
        <v>81</v>
      </c>
      <c r="AY788" s="248" t="s">
        <v>161</v>
      </c>
    </row>
    <row r="789" s="1" customFormat="1" ht="16.5" customHeight="1">
      <c r="B789" s="39"/>
      <c r="C789" s="212" t="s">
        <v>985</v>
      </c>
      <c r="D789" s="212" t="s">
        <v>163</v>
      </c>
      <c r="E789" s="213" t="s">
        <v>927</v>
      </c>
      <c r="F789" s="214" t="s">
        <v>928</v>
      </c>
      <c r="G789" s="215" t="s">
        <v>210</v>
      </c>
      <c r="H789" s="216">
        <v>15</v>
      </c>
      <c r="I789" s="217"/>
      <c r="J789" s="218">
        <f>ROUND(I789*H789,2)</f>
        <v>0</v>
      </c>
      <c r="K789" s="214" t="s">
        <v>173</v>
      </c>
      <c r="L789" s="44"/>
      <c r="M789" s="219" t="s">
        <v>19</v>
      </c>
      <c r="N789" s="220" t="s">
        <v>44</v>
      </c>
      <c r="O789" s="84"/>
      <c r="P789" s="221">
        <f>O789*H789</f>
        <v>0</v>
      </c>
      <c r="Q789" s="221">
        <v>0.0043800000000000002</v>
      </c>
      <c r="R789" s="221">
        <f>Q789*H789</f>
        <v>0.065700000000000008</v>
      </c>
      <c r="S789" s="221">
        <v>0</v>
      </c>
      <c r="T789" s="222">
        <f>S789*H789</f>
        <v>0</v>
      </c>
      <c r="AR789" s="223" t="s">
        <v>167</v>
      </c>
      <c r="AT789" s="223" t="s">
        <v>163</v>
      </c>
      <c r="AU789" s="223" t="s">
        <v>83</v>
      </c>
      <c r="AY789" s="18" t="s">
        <v>161</v>
      </c>
      <c r="BE789" s="224">
        <f>IF(N789="základní",J789,0)</f>
        <v>0</v>
      </c>
      <c r="BF789" s="224">
        <f>IF(N789="snížená",J789,0)</f>
        <v>0</v>
      </c>
      <c r="BG789" s="224">
        <f>IF(N789="zákl. přenesená",J789,0)</f>
        <v>0</v>
      </c>
      <c r="BH789" s="224">
        <f>IF(N789="sníž. přenesená",J789,0)</f>
        <v>0</v>
      </c>
      <c r="BI789" s="224">
        <f>IF(N789="nulová",J789,0)</f>
        <v>0</v>
      </c>
      <c r="BJ789" s="18" t="s">
        <v>81</v>
      </c>
      <c r="BK789" s="224">
        <f>ROUND(I789*H789,2)</f>
        <v>0</v>
      </c>
      <c r="BL789" s="18" t="s">
        <v>167</v>
      </c>
      <c r="BM789" s="223" t="s">
        <v>986</v>
      </c>
    </row>
    <row r="790" s="1" customFormat="1">
      <c r="B790" s="39"/>
      <c r="C790" s="40"/>
      <c r="D790" s="225" t="s">
        <v>169</v>
      </c>
      <c r="E790" s="40"/>
      <c r="F790" s="226" t="s">
        <v>930</v>
      </c>
      <c r="G790" s="40"/>
      <c r="H790" s="40"/>
      <c r="I790" s="136"/>
      <c r="J790" s="40"/>
      <c r="K790" s="40"/>
      <c r="L790" s="44"/>
      <c r="M790" s="227"/>
      <c r="N790" s="84"/>
      <c r="O790" s="84"/>
      <c r="P790" s="84"/>
      <c r="Q790" s="84"/>
      <c r="R790" s="84"/>
      <c r="S790" s="84"/>
      <c r="T790" s="85"/>
      <c r="AT790" s="18" t="s">
        <v>169</v>
      </c>
      <c r="AU790" s="18" t="s">
        <v>83</v>
      </c>
    </row>
    <row r="791" s="12" customFormat="1">
      <c r="B791" s="228"/>
      <c r="C791" s="229"/>
      <c r="D791" s="225" t="s">
        <v>176</v>
      </c>
      <c r="E791" s="230" t="s">
        <v>19</v>
      </c>
      <c r="F791" s="231" t="s">
        <v>974</v>
      </c>
      <c r="G791" s="229"/>
      <c r="H791" s="230" t="s">
        <v>19</v>
      </c>
      <c r="I791" s="232"/>
      <c r="J791" s="229"/>
      <c r="K791" s="229"/>
      <c r="L791" s="233"/>
      <c r="M791" s="234"/>
      <c r="N791" s="235"/>
      <c r="O791" s="235"/>
      <c r="P791" s="235"/>
      <c r="Q791" s="235"/>
      <c r="R791" s="235"/>
      <c r="S791" s="235"/>
      <c r="T791" s="236"/>
      <c r="AT791" s="237" t="s">
        <v>176</v>
      </c>
      <c r="AU791" s="237" t="s">
        <v>83</v>
      </c>
      <c r="AV791" s="12" t="s">
        <v>81</v>
      </c>
      <c r="AW791" s="12" t="s">
        <v>34</v>
      </c>
      <c r="AX791" s="12" t="s">
        <v>73</v>
      </c>
      <c r="AY791" s="237" t="s">
        <v>161</v>
      </c>
    </row>
    <row r="792" s="13" customFormat="1">
      <c r="B792" s="238"/>
      <c r="C792" s="239"/>
      <c r="D792" s="225" t="s">
        <v>176</v>
      </c>
      <c r="E792" s="240" t="s">
        <v>19</v>
      </c>
      <c r="F792" s="241" t="s">
        <v>975</v>
      </c>
      <c r="G792" s="239"/>
      <c r="H792" s="242">
        <v>15</v>
      </c>
      <c r="I792" s="243"/>
      <c r="J792" s="239"/>
      <c r="K792" s="239"/>
      <c r="L792" s="244"/>
      <c r="M792" s="245"/>
      <c r="N792" s="246"/>
      <c r="O792" s="246"/>
      <c r="P792" s="246"/>
      <c r="Q792" s="246"/>
      <c r="R792" s="246"/>
      <c r="S792" s="246"/>
      <c r="T792" s="247"/>
      <c r="AT792" s="248" t="s">
        <v>176</v>
      </c>
      <c r="AU792" s="248" t="s">
        <v>83</v>
      </c>
      <c r="AV792" s="13" t="s">
        <v>83</v>
      </c>
      <c r="AW792" s="13" t="s">
        <v>34</v>
      </c>
      <c r="AX792" s="13" t="s">
        <v>81</v>
      </c>
      <c r="AY792" s="248" t="s">
        <v>161</v>
      </c>
    </row>
    <row r="793" s="1" customFormat="1" ht="16.5" customHeight="1">
      <c r="B793" s="39"/>
      <c r="C793" s="212" t="s">
        <v>987</v>
      </c>
      <c r="D793" s="212" t="s">
        <v>163</v>
      </c>
      <c r="E793" s="213" t="s">
        <v>932</v>
      </c>
      <c r="F793" s="214" t="s">
        <v>933</v>
      </c>
      <c r="G793" s="215" t="s">
        <v>210</v>
      </c>
      <c r="H793" s="216">
        <v>15</v>
      </c>
      <c r="I793" s="217"/>
      <c r="J793" s="218">
        <f>ROUND(I793*H793,2)</f>
        <v>0</v>
      </c>
      <c r="K793" s="214" t="s">
        <v>173</v>
      </c>
      <c r="L793" s="44"/>
      <c r="M793" s="219" t="s">
        <v>19</v>
      </c>
      <c r="N793" s="220" t="s">
        <v>44</v>
      </c>
      <c r="O793" s="84"/>
      <c r="P793" s="221">
        <f>O793*H793</f>
        <v>0</v>
      </c>
      <c r="Q793" s="221">
        <v>0.00348</v>
      </c>
      <c r="R793" s="221">
        <f>Q793*H793</f>
        <v>0.052200000000000003</v>
      </c>
      <c r="S793" s="221">
        <v>0</v>
      </c>
      <c r="T793" s="222">
        <f>S793*H793</f>
        <v>0</v>
      </c>
      <c r="AR793" s="223" t="s">
        <v>167</v>
      </c>
      <c r="AT793" s="223" t="s">
        <v>163</v>
      </c>
      <c r="AU793" s="223" t="s">
        <v>83</v>
      </c>
      <c r="AY793" s="18" t="s">
        <v>161</v>
      </c>
      <c r="BE793" s="224">
        <f>IF(N793="základní",J793,0)</f>
        <v>0</v>
      </c>
      <c r="BF793" s="224">
        <f>IF(N793="snížená",J793,0)</f>
        <v>0</v>
      </c>
      <c r="BG793" s="224">
        <f>IF(N793="zákl. přenesená",J793,0)</f>
        <v>0</v>
      </c>
      <c r="BH793" s="224">
        <f>IF(N793="sníž. přenesená",J793,0)</f>
        <v>0</v>
      </c>
      <c r="BI793" s="224">
        <f>IF(N793="nulová",J793,0)</f>
        <v>0</v>
      </c>
      <c r="BJ793" s="18" t="s">
        <v>81</v>
      </c>
      <c r="BK793" s="224">
        <f>ROUND(I793*H793,2)</f>
        <v>0</v>
      </c>
      <c r="BL793" s="18" t="s">
        <v>167</v>
      </c>
      <c r="BM793" s="223" t="s">
        <v>988</v>
      </c>
    </row>
    <row r="794" s="1" customFormat="1">
      <c r="B794" s="39"/>
      <c r="C794" s="40"/>
      <c r="D794" s="225" t="s">
        <v>169</v>
      </c>
      <c r="E794" s="40"/>
      <c r="F794" s="226" t="s">
        <v>935</v>
      </c>
      <c r="G794" s="40"/>
      <c r="H794" s="40"/>
      <c r="I794" s="136"/>
      <c r="J794" s="40"/>
      <c r="K794" s="40"/>
      <c r="L794" s="44"/>
      <c r="M794" s="227"/>
      <c r="N794" s="84"/>
      <c r="O794" s="84"/>
      <c r="P794" s="84"/>
      <c r="Q794" s="84"/>
      <c r="R794" s="84"/>
      <c r="S794" s="84"/>
      <c r="T794" s="85"/>
      <c r="AT794" s="18" t="s">
        <v>169</v>
      </c>
      <c r="AU794" s="18" t="s">
        <v>83</v>
      </c>
    </row>
    <row r="795" s="12" customFormat="1">
      <c r="B795" s="228"/>
      <c r="C795" s="229"/>
      <c r="D795" s="225" t="s">
        <v>176</v>
      </c>
      <c r="E795" s="230" t="s">
        <v>19</v>
      </c>
      <c r="F795" s="231" t="s">
        <v>974</v>
      </c>
      <c r="G795" s="229"/>
      <c r="H795" s="230" t="s">
        <v>19</v>
      </c>
      <c r="I795" s="232"/>
      <c r="J795" s="229"/>
      <c r="K795" s="229"/>
      <c r="L795" s="233"/>
      <c r="M795" s="234"/>
      <c r="N795" s="235"/>
      <c r="O795" s="235"/>
      <c r="P795" s="235"/>
      <c r="Q795" s="235"/>
      <c r="R795" s="235"/>
      <c r="S795" s="235"/>
      <c r="T795" s="236"/>
      <c r="AT795" s="237" t="s">
        <v>176</v>
      </c>
      <c r="AU795" s="237" t="s">
        <v>83</v>
      </c>
      <c r="AV795" s="12" t="s">
        <v>81</v>
      </c>
      <c r="AW795" s="12" t="s">
        <v>34</v>
      </c>
      <c r="AX795" s="12" t="s">
        <v>73</v>
      </c>
      <c r="AY795" s="237" t="s">
        <v>161</v>
      </c>
    </row>
    <row r="796" s="13" customFormat="1">
      <c r="B796" s="238"/>
      <c r="C796" s="239"/>
      <c r="D796" s="225" t="s">
        <v>176</v>
      </c>
      <c r="E796" s="240" t="s">
        <v>19</v>
      </c>
      <c r="F796" s="241" t="s">
        <v>975</v>
      </c>
      <c r="G796" s="239"/>
      <c r="H796" s="242">
        <v>15</v>
      </c>
      <c r="I796" s="243"/>
      <c r="J796" s="239"/>
      <c r="K796" s="239"/>
      <c r="L796" s="244"/>
      <c r="M796" s="245"/>
      <c r="N796" s="246"/>
      <c r="O796" s="246"/>
      <c r="P796" s="246"/>
      <c r="Q796" s="246"/>
      <c r="R796" s="246"/>
      <c r="S796" s="246"/>
      <c r="T796" s="247"/>
      <c r="AT796" s="248" t="s">
        <v>176</v>
      </c>
      <c r="AU796" s="248" t="s">
        <v>83</v>
      </c>
      <c r="AV796" s="13" t="s">
        <v>83</v>
      </c>
      <c r="AW796" s="13" t="s">
        <v>34</v>
      </c>
      <c r="AX796" s="13" t="s">
        <v>81</v>
      </c>
      <c r="AY796" s="248" t="s">
        <v>161</v>
      </c>
    </row>
    <row r="797" s="1" customFormat="1" ht="24" customHeight="1">
      <c r="B797" s="39"/>
      <c r="C797" s="212" t="s">
        <v>989</v>
      </c>
      <c r="D797" s="212" t="s">
        <v>163</v>
      </c>
      <c r="E797" s="213" t="s">
        <v>937</v>
      </c>
      <c r="F797" s="214" t="s">
        <v>938</v>
      </c>
      <c r="G797" s="215" t="s">
        <v>210</v>
      </c>
      <c r="H797" s="216">
        <v>15</v>
      </c>
      <c r="I797" s="217"/>
      <c r="J797" s="218">
        <f>ROUND(I797*H797,2)</f>
        <v>0</v>
      </c>
      <c r="K797" s="214" t="s">
        <v>19</v>
      </c>
      <c r="L797" s="44"/>
      <c r="M797" s="219" t="s">
        <v>19</v>
      </c>
      <c r="N797" s="220" t="s">
        <v>44</v>
      </c>
      <c r="O797" s="84"/>
      <c r="P797" s="221">
        <f>O797*H797</f>
        <v>0</v>
      </c>
      <c r="Q797" s="221">
        <v>0</v>
      </c>
      <c r="R797" s="221">
        <f>Q797*H797</f>
        <v>0</v>
      </c>
      <c r="S797" s="221">
        <v>0</v>
      </c>
      <c r="T797" s="222">
        <f>S797*H797</f>
        <v>0</v>
      </c>
      <c r="AR797" s="223" t="s">
        <v>167</v>
      </c>
      <c r="AT797" s="223" t="s">
        <v>163</v>
      </c>
      <c r="AU797" s="223" t="s">
        <v>83</v>
      </c>
      <c r="AY797" s="18" t="s">
        <v>161</v>
      </c>
      <c r="BE797" s="224">
        <f>IF(N797="základní",J797,0)</f>
        <v>0</v>
      </c>
      <c r="BF797" s="224">
        <f>IF(N797="snížená",J797,0)</f>
        <v>0</v>
      </c>
      <c r="BG797" s="224">
        <f>IF(N797="zákl. přenesená",J797,0)</f>
        <v>0</v>
      </c>
      <c r="BH797" s="224">
        <f>IF(N797="sníž. přenesená",J797,0)</f>
        <v>0</v>
      </c>
      <c r="BI797" s="224">
        <f>IF(N797="nulová",J797,0)</f>
        <v>0</v>
      </c>
      <c r="BJ797" s="18" t="s">
        <v>81</v>
      </c>
      <c r="BK797" s="224">
        <f>ROUND(I797*H797,2)</f>
        <v>0</v>
      </c>
      <c r="BL797" s="18" t="s">
        <v>167</v>
      </c>
      <c r="BM797" s="223" t="s">
        <v>990</v>
      </c>
    </row>
    <row r="798" s="1" customFormat="1">
      <c r="B798" s="39"/>
      <c r="C798" s="40"/>
      <c r="D798" s="225" t="s">
        <v>169</v>
      </c>
      <c r="E798" s="40"/>
      <c r="F798" s="226" t="s">
        <v>938</v>
      </c>
      <c r="G798" s="40"/>
      <c r="H798" s="40"/>
      <c r="I798" s="136"/>
      <c r="J798" s="40"/>
      <c r="K798" s="40"/>
      <c r="L798" s="44"/>
      <c r="M798" s="227"/>
      <c r="N798" s="84"/>
      <c r="O798" s="84"/>
      <c r="P798" s="84"/>
      <c r="Q798" s="84"/>
      <c r="R798" s="84"/>
      <c r="S798" s="84"/>
      <c r="T798" s="85"/>
      <c r="AT798" s="18" t="s">
        <v>169</v>
      </c>
      <c r="AU798" s="18" t="s">
        <v>83</v>
      </c>
    </row>
    <row r="799" s="12" customFormat="1">
      <c r="B799" s="228"/>
      <c r="C799" s="229"/>
      <c r="D799" s="225" t="s">
        <v>176</v>
      </c>
      <c r="E799" s="230" t="s">
        <v>19</v>
      </c>
      <c r="F799" s="231" t="s">
        <v>974</v>
      </c>
      <c r="G799" s="229"/>
      <c r="H799" s="230" t="s">
        <v>19</v>
      </c>
      <c r="I799" s="232"/>
      <c r="J799" s="229"/>
      <c r="K799" s="229"/>
      <c r="L799" s="233"/>
      <c r="M799" s="234"/>
      <c r="N799" s="235"/>
      <c r="O799" s="235"/>
      <c r="P799" s="235"/>
      <c r="Q799" s="235"/>
      <c r="R799" s="235"/>
      <c r="S799" s="235"/>
      <c r="T799" s="236"/>
      <c r="AT799" s="237" t="s">
        <v>176</v>
      </c>
      <c r="AU799" s="237" t="s">
        <v>83</v>
      </c>
      <c r="AV799" s="12" t="s">
        <v>81</v>
      </c>
      <c r="AW799" s="12" t="s">
        <v>34</v>
      </c>
      <c r="AX799" s="12" t="s">
        <v>73</v>
      </c>
      <c r="AY799" s="237" t="s">
        <v>161</v>
      </c>
    </row>
    <row r="800" s="13" customFormat="1">
      <c r="B800" s="238"/>
      <c r="C800" s="239"/>
      <c r="D800" s="225" t="s">
        <v>176</v>
      </c>
      <c r="E800" s="240" t="s">
        <v>19</v>
      </c>
      <c r="F800" s="241" t="s">
        <v>975</v>
      </c>
      <c r="G800" s="239"/>
      <c r="H800" s="242">
        <v>15</v>
      </c>
      <c r="I800" s="243"/>
      <c r="J800" s="239"/>
      <c r="K800" s="239"/>
      <c r="L800" s="244"/>
      <c r="M800" s="245"/>
      <c r="N800" s="246"/>
      <c r="O800" s="246"/>
      <c r="P800" s="246"/>
      <c r="Q800" s="246"/>
      <c r="R800" s="246"/>
      <c r="S800" s="246"/>
      <c r="T800" s="247"/>
      <c r="AT800" s="248" t="s">
        <v>176</v>
      </c>
      <c r="AU800" s="248" t="s">
        <v>83</v>
      </c>
      <c r="AV800" s="13" t="s">
        <v>83</v>
      </c>
      <c r="AW800" s="13" t="s">
        <v>34</v>
      </c>
      <c r="AX800" s="13" t="s">
        <v>81</v>
      </c>
      <c r="AY800" s="248" t="s">
        <v>161</v>
      </c>
    </row>
    <row r="801" s="1" customFormat="1" ht="16.5" customHeight="1">
      <c r="B801" s="39"/>
      <c r="C801" s="212" t="s">
        <v>991</v>
      </c>
      <c r="D801" s="212" t="s">
        <v>163</v>
      </c>
      <c r="E801" s="213" t="s">
        <v>941</v>
      </c>
      <c r="F801" s="214" t="s">
        <v>942</v>
      </c>
      <c r="G801" s="215" t="s">
        <v>210</v>
      </c>
      <c r="H801" s="216">
        <v>15</v>
      </c>
      <c r="I801" s="217"/>
      <c r="J801" s="218">
        <f>ROUND(I801*H801,2)</f>
        <v>0</v>
      </c>
      <c r="K801" s="214" t="s">
        <v>19</v>
      </c>
      <c r="L801" s="44"/>
      <c r="M801" s="219" t="s">
        <v>19</v>
      </c>
      <c r="N801" s="220" t="s">
        <v>44</v>
      </c>
      <c r="O801" s="84"/>
      <c r="P801" s="221">
        <f>O801*H801</f>
        <v>0</v>
      </c>
      <c r="Q801" s="221">
        <v>0.00020000000000000001</v>
      </c>
      <c r="R801" s="221">
        <f>Q801*H801</f>
        <v>0.0030000000000000001</v>
      </c>
      <c r="S801" s="221">
        <v>0</v>
      </c>
      <c r="T801" s="222">
        <f>S801*H801</f>
        <v>0</v>
      </c>
      <c r="AR801" s="223" t="s">
        <v>167</v>
      </c>
      <c r="AT801" s="223" t="s">
        <v>163</v>
      </c>
      <c r="AU801" s="223" t="s">
        <v>83</v>
      </c>
      <c r="AY801" s="18" t="s">
        <v>161</v>
      </c>
      <c r="BE801" s="224">
        <f>IF(N801="základní",J801,0)</f>
        <v>0</v>
      </c>
      <c r="BF801" s="224">
        <f>IF(N801="snížená",J801,0)</f>
        <v>0</v>
      </c>
      <c r="BG801" s="224">
        <f>IF(N801="zákl. přenesená",J801,0)</f>
        <v>0</v>
      </c>
      <c r="BH801" s="224">
        <f>IF(N801="sníž. přenesená",J801,0)</f>
        <v>0</v>
      </c>
      <c r="BI801" s="224">
        <f>IF(N801="nulová",J801,0)</f>
        <v>0</v>
      </c>
      <c r="BJ801" s="18" t="s">
        <v>81</v>
      </c>
      <c r="BK801" s="224">
        <f>ROUND(I801*H801,2)</f>
        <v>0</v>
      </c>
      <c r="BL801" s="18" t="s">
        <v>167</v>
      </c>
      <c r="BM801" s="223" t="s">
        <v>992</v>
      </c>
    </row>
    <row r="802" s="1" customFormat="1">
      <c r="B802" s="39"/>
      <c r="C802" s="40"/>
      <c r="D802" s="225" t="s">
        <v>169</v>
      </c>
      <c r="E802" s="40"/>
      <c r="F802" s="226" t="s">
        <v>942</v>
      </c>
      <c r="G802" s="40"/>
      <c r="H802" s="40"/>
      <c r="I802" s="136"/>
      <c r="J802" s="40"/>
      <c r="K802" s="40"/>
      <c r="L802" s="44"/>
      <c r="M802" s="227"/>
      <c r="N802" s="84"/>
      <c r="O802" s="84"/>
      <c r="P802" s="84"/>
      <c r="Q802" s="84"/>
      <c r="R802" s="84"/>
      <c r="S802" s="84"/>
      <c r="T802" s="85"/>
      <c r="AT802" s="18" t="s">
        <v>169</v>
      </c>
      <c r="AU802" s="18" t="s">
        <v>83</v>
      </c>
    </row>
    <row r="803" s="12" customFormat="1">
      <c r="B803" s="228"/>
      <c r="C803" s="229"/>
      <c r="D803" s="225" t="s">
        <v>176</v>
      </c>
      <c r="E803" s="230" t="s">
        <v>19</v>
      </c>
      <c r="F803" s="231" t="s">
        <v>974</v>
      </c>
      <c r="G803" s="229"/>
      <c r="H803" s="230" t="s">
        <v>19</v>
      </c>
      <c r="I803" s="232"/>
      <c r="J803" s="229"/>
      <c r="K803" s="229"/>
      <c r="L803" s="233"/>
      <c r="M803" s="234"/>
      <c r="N803" s="235"/>
      <c r="O803" s="235"/>
      <c r="P803" s="235"/>
      <c r="Q803" s="235"/>
      <c r="R803" s="235"/>
      <c r="S803" s="235"/>
      <c r="T803" s="236"/>
      <c r="AT803" s="237" t="s">
        <v>176</v>
      </c>
      <c r="AU803" s="237" t="s">
        <v>83</v>
      </c>
      <c r="AV803" s="12" t="s">
        <v>81</v>
      </c>
      <c r="AW803" s="12" t="s">
        <v>34</v>
      </c>
      <c r="AX803" s="12" t="s">
        <v>73</v>
      </c>
      <c r="AY803" s="237" t="s">
        <v>161</v>
      </c>
    </row>
    <row r="804" s="13" customFormat="1">
      <c r="B804" s="238"/>
      <c r="C804" s="239"/>
      <c r="D804" s="225" t="s">
        <v>176</v>
      </c>
      <c r="E804" s="240" t="s">
        <v>19</v>
      </c>
      <c r="F804" s="241" t="s">
        <v>975</v>
      </c>
      <c r="G804" s="239"/>
      <c r="H804" s="242">
        <v>15</v>
      </c>
      <c r="I804" s="243"/>
      <c r="J804" s="239"/>
      <c r="K804" s="239"/>
      <c r="L804" s="244"/>
      <c r="M804" s="245"/>
      <c r="N804" s="246"/>
      <c r="O804" s="246"/>
      <c r="P804" s="246"/>
      <c r="Q804" s="246"/>
      <c r="R804" s="246"/>
      <c r="S804" s="246"/>
      <c r="T804" s="247"/>
      <c r="AT804" s="248" t="s">
        <v>176</v>
      </c>
      <c r="AU804" s="248" t="s">
        <v>83</v>
      </c>
      <c r="AV804" s="13" t="s">
        <v>83</v>
      </c>
      <c r="AW804" s="13" t="s">
        <v>34</v>
      </c>
      <c r="AX804" s="13" t="s">
        <v>81</v>
      </c>
      <c r="AY804" s="248" t="s">
        <v>161</v>
      </c>
    </row>
    <row r="805" s="1" customFormat="1" ht="16.5" customHeight="1">
      <c r="B805" s="39"/>
      <c r="C805" s="212" t="s">
        <v>993</v>
      </c>
      <c r="D805" s="212" t="s">
        <v>163</v>
      </c>
      <c r="E805" s="213" t="s">
        <v>961</v>
      </c>
      <c r="F805" s="214" t="s">
        <v>962</v>
      </c>
      <c r="G805" s="215" t="s">
        <v>210</v>
      </c>
      <c r="H805" s="216">
        <v>1.98</v>
      </c>
      <c r="I805" s="217"/>
      <c r="J805" s="218">
        <f>ROUND(I805*H805,2)</f>
        <v>0</v>
      </c>
      <c r="K805" s="214" t="s">
        <v>173</v>
      </c>
      <c r="L805" s="44"/>
      <c r="M805" s="219" t="s">
        <v>19</v>
      </c>
      <c r="N805" s="220" t="s">
        <v>44</v>
      </c>
      <c r="O805" s="84"/>
      <c r="P805" s="221">
        <f>O805*H805</f>
        <v>0</v>
      </c>
      <c r="Q805" s="221">
        <v>0.0094999999999999998</v>
      </c>
      <c r="R805" s="221">
        <f>Q805*H805</f>
        <v>0.01881</v>
      </c>
      <c r="S805" s="221">
        <v>0</v>
      </c>
      <c r="T805" s="222">
        <f>S805*H805</f>
        <v>0</v>
      </c>
      <c r="AR805" s="223" t="s">
        <v>167</v>
      </c>
      <c r="AT805" s="223" t="s">
        <v>163</v>
      </c>
      <c r="AU805" s="223" t="s">
        <v>83</v>
      </c>
      <c r="AY805" s="18" t="s">
        <v>161</v>
      </c>
      <c r="BE805" s="224">
        <f>IF(N805="základní",J805,0)</f>
        <v>0</v>
      </c>
      <c r="BF805" s="224">
        <f>IF(N805="snížená",J805,0)</f>
        <v>0</v>
      </c>
      <c r="BG805" s="224">
        <f>IF(N805="zákl. přenesená",J805,0)</f>
        <v>0</v>
      </c>
      <c r="BH805" s="224">
        <f>IF(N805="sníž. přenesená",J805,0)</f>
        <v>0</v>
      </c>
      <c r="BI805" s="224">
        <f>IF(N805="nulová",J805,0)</f>
        <v>0</v>
      </c>
      <c r="BJ805" s="18" t="s">
        <v>81</v>
      </c>
      <c r="BK805" s="224">
        <f>ROUND(I805*H805,2)</f>
        <v>0</v>
      </c>
      <c r="BL805" s="18" t="s">
        <v>167</v>
      </c>
      <c r="BM805" s="223" t="s">
        <v>994</v>
      </c>
    </row>
    <row r="806" s="1" customFormat="1">
      <c r="B806" s="39"/>
      <c r="C806" s="40"/>
      <c r="D806" s="225" t="s">
        <v>169</v>
      </c>
      <c r="E806" s="40"/>
      <c r="F806" s="226" t="s">
        <v>964</v>
      </c>
      <c r="G806" s="40"/>
      <c r="H806" s="40"/>
      <c r="I806" s="136"/>
      <c r="J806" s="40"/>
      <c r="K806" s="40"/>
      <c r="L806" s="44"/>
      <c r="M806" s="227"/>
      <c r="N806" s="84"/>
      <c r="O806" s="84"/>
      <c r="P806" s="84"/>
      <c r="Q806" s="84"/>
      <c r="R806" s="84"/>
      <c r="S806" s="84"/>
      <c r="T806" s="85"/>
      <c r="AT806" s="18" t="s">
        <v>169</v>
      </c>
      <c r="AU806" s="18" t="s">
        <v>83</v>
      </c>
    </row>
    <row r="807" s="12" customFormat="1">
      <c r="B807" s="228"/>
      <c r="C807" s="229"/>
      <c r="D807" s="225" t="s">
        <v>176</v>
      </c>
      <c r="E807" s="230" t="s">
        <v>19</v>
      </c>
      <c r="F807" s="231" t="s">
        <v>995</v>
      </c>
      <c r="G807" s="229"/>
      <c r="H807" s="230" t="s">
        <v>19</v>
      </c>
      <c r="I807" s="232"/>
      <c r="J807" s="229"/>
      <c r="K807" s="229"/>
      <c r="L807" s="233"/>
      <c r="M807" s="234"/>
      <c r="N807" s="235"/>
      <c r="O807" s="235"/>
      <c r="P807" s="235"/>
      <c r="Q807" s="235"/>
      <c r="R807" s="235"/>
      <c r="S807" s="235"/>
      <c r="T807" s="236"/>
      <c r="AT807" s="237" t="s">
        <v>176</v>
      </c>
      <c r="AU807" s="237" t="s">
        <v>83</v>
      </c>
      <c r="AV807" s="12" t="s">
        <v>81</v>
      </c>
      <c r="AW807" s="12" t="s">
        <v>34</v>
      </c>
      <c r="AX807" s="12" t="s">
        <v>73</v>
      </c>
      <c r="AY807" s="237" t="s">
        <v>161</v>
      </c>
    </row>
    <row r="808" s="13" customFormat="1">
      <c r="B808" s="238"/>
      <c r="C808" s="239"/>
      <c r="D808" s="225" t="s">
        <v>176</v>
      </c>
      <c r="E808" s="240" t="s">
        <v>19</v>
      </c>
      <c r="F808" s="241" t="s">
        <v>996</v>
      </c>
      <c r="G808" s="239"/>
      <c r="H808" s="242">
        <v>1.98</v>
      </c>
      <c r="I808" s="243"/>
      <c r="J808" s="239"/>
      <c r="K808" s="239"/>
      <c r="L808" s="244"/>
      <c r="M808" s="245"/>
      <c r="N808" s="246"/>
      <c r="O808" s="246"/>
      <c r="P808" s="246"/>
      <c r="Q808" s="246"/>
      <c r="R808" s="246"/>
      <c r="S808" s="246"/>
      <c r="T808" s="247"/>
      <c r="AT808" s="248" t="s">
        <v>176</v>
      </c>
      <c r="AU808" s="248" t="s">
        <v>83</v>
      </c>
      <c r="AV808" s="13" t="s">
        <v>83</v>
      </c>
      <c r="AW808" s="13" t="s">
        <v>34</v>
      </c>
      <c r="AX808" s="13" t="s">
        <v>81</v>
      </c>
      <c r="AY808" s="248" t="s">
        <v>161</v>
      </c>
    </row>
    <row r="809" s="1" customFormat="1" ht="16.5" customHeight="1">
      <c r="B809" s="39"/>
      <c r="C809" s="260" t="s">
        <v>997</v>
      </c>
      <c r="D809" s="260" t="s">
        <v>252</v>
      </c>
      <c r="E809" s="261" t="s">
        <v>998</v>
      </c>
      <c r="F809" s="262" t="s">
        <v>999</v>
      </c>
      <c r="G809" s="263" t="s">
        <v>210</v>
      </c>
      <c r="H809" s="264">
        <v>2.02</v>
      </c>
      <c r="I809" s="265"/>
      <c r="J809" s="266">
        <f>ROUND(I809*H809,2)</f>
        <v>0</v>
      </c>
      <c r="K809" s="262" t="s">
        <v>173</v>
      </c>
      <c r="L809" s="267"/>
      <c r="M809" s="268" t="s">
        <v>19</v>
      </c>
      <c r="N809" s="269" t="s">
        <v>44</v>
      </c>
      <c r="O809" s="84"/>
      <c r="P809" s="221">
        <f>O809*H809</f>
        <v>0</v>
      </c>
      <c r="Q809" s="221">
        <v>0.025000000000000001</v>
      </c>
      <c r="R809" s="221">
        <f>Q809*H809</f>
        <v>0.050500000000000003</v>
      </c>
      <c r="S809" s="221">
        <v>0</v>
      </c>
      <c r="T809" s="222">
        <f>S809*H809</f>
        <v>0</v>
      </c>
      <c r="AR809" s="223" t="s">
        <v>207</v>
      </c>
      <c r="AT809" s="223" t="s">
        <v>252</v>
      </c>
      <c r="AU809" s="223" t="s">
        <v>83</v>
      </c>
      <c r="AY809" s="18" t="s">
        <v>161</v>
      </c>
      <c r="BE809" s="224">
        <f>IF(N809="základní",J809,0)</f>
        <v>0</v>
      </c>
      <c r="BF809" s="224">
        <f>IF(N809="snížená",J809,0)</f>
        <v>0</v>
      </c>
      <c r="BG809" s="224">
        <f>IF(N809="zákl. přenesená",J809,0)</f>
        <v>0</v>
      </c>
      <c r="BH809" s="224">
        <f>IF(N809="sníž. přenesená",J809,0)</f>
        <v>0</v>
      </c>
      <c r="BI809" s="224">
        <f>IF(N809="nulová",J809,0)</f>
        <v>0</v>
      </c>
      <c r="BJ809" s="18" t="s">
        <v>81</v>
      </c>
      <c r="BK809" s="224">
        <f>ROUND(I809*H809,2)</f>
        <v>0</v>
      </c>
      <c r="BL809" s="18" t="s">
        <v>167</v>
      </c>
      <c r="BM809" s="223" t="s">
        <v>1000</v>
      </c>
    </row>
    <row r="810" s="1" customFormat="1">
      <c r="B810" s="39"/>
      <c r="C810" s="40"/>
      <c r="D810" s="225" t="s">
        <v>169</v>
      </c>
      <c r="E810" s="40"/>
      <c r="F810" s="226" t="s">
        <v>999</v>
      </c>
      <c r="G810" s="40"/>
      <c r="H810" s="40"/>
      <c r="I810" s="136"/>
      <c r="J810" s="40"/>
      <c r="K810" s="40"/>
      <c r="L810" s="44"/>
      <c r="M810" s="227"/>
      <c r="N810" s="84"/>
      <c r="O810" s="84"/>
      <c r="P810" s="84"/>
      <c r="Q810" s="84"/>
      <c r="R810" s="84"/>
      <c r="S810" s="84"/>
      <c r="T810" s="85"/>
      <c r="AT810" s="18" t="s">
        <v>169</v>
      </c>
      <c r="AU810" s="18" t="s">
        <v>83</v>
      </c>
    </row>
    <row r="811" s="13" customFormat="1">
      <c r="B811" s="238"/>
      <c r="C811" s="239"/>
      <c r="D811" s="225" t="s">
        <v>176</v>
      </c>
      <c r="E811" s="240" t="s">
        <v>19</v>
      </c>
      <c r="F811" s="241" t="s">
        <v>1001</v>
      </c>
      <c r="G811" s="239"/>
      <c r="H811" s="242">
        <v>2.02</v>
      </c>
      <c r="I811" s="243"/>
      <c r="J811" s="239"/>
      <c r="K811" s="239"/>
      <c r="L811" s="244"/>
      <c r="M811" s="245"/>
      <c r="N811" s="246"/>
      <c r="O811" s="246"/>
      <c r="P811" s="246"/>
      <c r="Q811" s="246"/>
      <c r="R811" s="246"/>
      <c r="S811" s="246"/>
      <c r="T811" s="247"/>
      <c r="AT811" s="248" t="s">
        <v>176</v>
      </c>
      <c r="AU811" s="248" t="s">
        <v>83</v>
      </c>
      <c r="AV811" s="13" t="s">
        <v>83</v>
      </c>
      <c r="AW811" s="13" t="s">
        <v>34</v>
      </c>
      <c r="AX811" s="13" t="s">
        <v>81</v>
      </c>
      <c r="AY811" s="248" t="s">
        <v>161</v>
      </c>
    </row>
    <row r="812" s="1" customFormat="1" ht="16.5" customHeight="1">
      <c r="B812" s="39"/>
      <c r="C812" s="212" t="s">
        <v>1002</v>
      </c>
      <c r="D812" s="212" t="s">
        <v>163</v>
      </c>
      <c r="E812" s="213" t="s">
        <v>912</v>
      </c>
      <c r="F812" s="214" t="s">
        <v>913</v>
      </c>
      <c r="G812" s="215" t="s">
        <v>210</v>
      </c>
      <c r="H812" s="216">
        <v>1.98</v>
      </c>
      <c r="I812" s="217"/>
      <c r="J812" s="218">
        <f>ROUND(I812*H812,2)</f>
        <v>0</v>
      </c>
      <c r="K812" s="214" t="s">
        <v>173</v>
      </c>
      <c r="L812" s="44"/>
      <c r="M812" s="219" t="s">
        <v>19</v>
      </c>
      <c r="N812" s="220" t="s">
        <v>44</v>
      </c>
      <c r="O812" s="84"/>
      <c r="P812" s="221">
        <f>O812*H812</f>
        <v>0</v>
      </c>
      <c r="Q812" s="221">
        <v>0.014999999999999999</v>
      </c>
      <c r="R812" s="221">
        <f>Q812*H812</f>
        <v>0.029699999999999997</v>
      </c>
      <c r="S812" s="221">
        <v>0</v>
      </c>
      <c r="T812" s="222">
        <f>S812*H812</f>
        <v>0</v>
      </c>
      <c r="AR812" s="223" t="s">
        <v>167</v>
      </c>
      <c r="AT812" s="223" t="s">
        <v>163</v>
      </c>
      <c r="AU812" s="223" t="s">
        <v>83</v>
      </c>
      <c r="AY812" s="18" t="s">
        <v>161</v>
      </c>
      <c r="BE812" s="224">
        <f>IF(N812="základní",J812,0)</f>
        <v>0</v>
      </c>
      <c r="BF812" s="224">
        <f>IF(N812="snížená",J812,0)</f>
        <v>0</v>
      </c>
      <c r="BG812" s="224">
        <f>IF(N812="zákl. přenesená",J812,0)</f>
        <v>0</v>
      </c>
      <c r="BH812" s="224">
        <f>IF(N812="sníž. přenesená",J812,0)</f>
        <v>0</v>
      </c>
      <c r="BI812" s="224">
        <f>IF(N812="nulová",J812,0)</f>
        <v>0</v>
      </c>
      <c r="BJ812" s="18" t="s">
        <v>81</v>
      </c>
      <c r="BK812" s="224">
        <f>ROUND(I812*H812,2)</f>
        <v>0</v>
      </c>
      <c r="BL812" s="18" t="s">
        <v>167</v>
      </c>
      <c r="BM812" s="223" t="s">
        <v>1003</v>
      </c>
    </row>
    <row r="813" s="1" customFormat="1">
      <c r="B813" s="39"/>
      <c r="C813" s="40"/>
      <c r="D813" s="225" t="s">
        <v>169</v>
      </c>
      <c r="E813" s="40"/>
      <c r="F813" s="226" t="s">
        <v>915</v>
      </c>
      <c r="G813" s="40"/>
      <c r="H813" s="40"/>
      <c r="I813" s="136"/>
      <c r="J813" s="40"/>
      <c r="K813" s="40"/>
      <c r="L813" s="44"/>
      <c r="M813" s="227"/>
      <c r="N813" s="84"/>
      <c r="O813" s="84"/>
      <c r="P813" s="84"/>
      <c r="Q813" s="84"/>
      <c r="R813" s="84"/>
      <c r="S813" s="84"/>
      <c r="T813" s="85"/>
      <c r="AT813" s="18" t="s">
        <v>169</v>
      </c>
      <c r="AU813" s="18" t="s">
        <v>83</v>
      </c>
    </row>
    <row r="814" s="12" customFormat="1">
      <c r="B814" s="228"/>
      <c r="C814" s="229"/>
      <c r="D814" s="225" t="s">
        <v>176</v>
      </c>
      <c r="E814" s="230" t="s">
        <v>19</v>
      </c>
      <c r="F814" s="231" t="s">
        <v>995</v>
      </c>
      <c r="G814" s="229"/>
      <c r="H814" s="230" t="s">
        <v>19</v>
      </c>
      <c r="I814" s="232"/>
      <c r="J814" s="229"/>
      <c r="K814" s="229"/>
      <c r="L814" s="233"/>
      <c r="M814" s="234"/>
      <c r="N814" s="235"/>
      <c r="O814" s="235"/>
      <c r="P814" s="235"/>
      <c r="Q814" s="235"/>
      <c r="R814" s="235"/>
      <c r="S814" s="235"/>
      <c r="T814" s="236"/>
      <c r="AT814" s="237" t="s">
        <v>176</v>
      </c>
      <c r="AU814" s="237" t="s">
        <v>83</v>
      </c>
      <c r="AV814" s="12" t="s">
        <v>81</v>
      </c>
      <c r="AW814" s="12" t="s">
        <v>34</v>
      </c>
      <c r="AX814" s="12" t="s">
        <v>73</v>
      </c>
      <c r="AY814" s="237" t="s">
        <v>161</v>
      </c>
    </row>
    <row r="815" s="13" customFormat="1">
      <c r="B815" s="238"/>
      <c r="C815" s="239"/>
      <c r="D815" s="225" t="s">
        <v>176</v>
      </c>
      <c r="E815" s="240" t="s">
        <v>19</v>
      </c>
      <c r="F815" s="241" t="s">
        <v>996</v>
      </c>
      <c r="G815" s="239"/>
      <c r="H815" s="242">
        <v>1.98</v>
      </c>
      <c r="I815" s="243"/>
      <c r="J815" s="239"/>
      <c r="K815" s="239"/>
      <c r="L815" s="244"/>
      <c r="M815" s="245"/>
      <c r="N815" s="246"/>
      <c r="O815" s="246"/>
      <c r="P815" s="246"/>
      <c r="Q815" s="246"/>
      <c r="R815" s="246"/>
      <c r="S815" s="246"/>
      <c r="T815" s="247"/>
      <c r="AT815" s="248" t="s">
        <v>176</v>
      </c>
      <c r="AU815" s="248" t="s">
        <v>83</v>
      </c>
      <c r="AV815" s="13" t="s">
        <v>83</v>
      </c>
      <c r="AW815" s="13" t="s">
        <v>34</v>
      </c>
      <c r="AX815" s="13" t="s">
        <v>81</v>
      </c>
      <c r="AY815" s="248" t="s">
        <v>161</v>
      </c>
    </row>
    <row r="816" s="1" customFormat="1" ht="16.5" customHeight="1">
      <c r="B816" s="39"/>
      <c r="C816" s="212" t="s">
        <v>1004</v>
      </c>
      <c r="D816" s="212" t="s">
        <v>163</v>
      </c>
      <c r="E816" s="213" t="s">
        <v>921</v>
      </c>
      <c r="F816" s="214" t="s">
        <v>922</v>
      </c>
      <c r="G816" s="215" t="s">
        <v>210</v>
      </c>
      <c r="H816" s="216">
        <v>1.98</v>
      </c>
      <c r="I816" s="217"/>
      <c r="J816" s="218">
        <f>ROUND(I816*H816,2)</f>
        <v>0</v>
      </c>
      <c r="K816" s="214" t="s">
        <v>173</v>
      </c>
      <c r="L816" s="44"/>
      <c r="M816" s="219" t="s">
        <v>19</v>
      </c>
      <c r="N816" s="220" t="s">
        <v>44</v>
      </c>
      <c r="O816" s="84"/>
      <c r="P816" s="221">
        <f>O816*H816</f>
        <v>0</v>
      </c>
      <c r="Q816" s="221">
        <v>0.0073499999999999998</v>
      </c>
      <c r="R816" s="221">
        <f>Q816*H816</f>
        <v>0.014553</v>
      </c>
      <c r="S816" s="221">
        <v>0</v>
      </c>
      <c r="T816" s="222">
        <f>S816*H816</f>
        <v>0</v>
      </c>
      <c r="AR816" s="223" t="s">
        <v>167</v>
      </c>
      <c r="AT816" s="223" t="s">
        <v>163</v>
      </c>
      <c r="AU816" s="223" t="s">
        <v>83</v>
      </c>
      <c r="AY816" s="18" t="s">
        <v>161</v>
      </c>
      <c r="BE816" s="224">
        <f>IF(N816="základní",J816,0)</f>
        <v>0</v>
      </c>
      <c r="BF816" s="224">
        <f>IF(N816="snížená",J816,0)</f>
        <v>0</v>
      </c>
      <c r="BG816" s="224">
        <f>IF(N816="zákl. přenesená",J816,0)</f>
        <v>0</v>
      </c>
      <c r="BH816" s="224">
        <f>IF(N816="sníž. přenesená",J816,0)</f>
        <v>0</v>
      </c>
      <c r="BI816" s="224">
        <f>IF(N816="nulová",J816,0)</f>
        <v>0</v>
      </c>
      <c r="BJ816" s="18" t="s">
        <v>81</v>
      </c>
      <c r="BK816" s="224">
        <f>ROUND(I816*H816,2)</f>
        <v>0</v>
      </c>
      <c r="BL816" s="18" t="s">
        <v>167</v>
      </c>
      <c r="BM816" s="223" t="s">
        <v>1005</v>
      </c>
    </row>
    <row r="817" s="1" customFormat="1">
      <c r="B817" s="39"/>
      <c r="C817" s="40"/>
      <c r="D817" s="225" t="s">
        <v>169</v>
      </c>
      <c r="E817" s="40"/>
      <c r="F817" s="226" t="s">
        <v>924</v>
      </c>
      <c r="G817" s="40"/>
      <c r="H817" s="40"/>
      <c r="I817" s="136"/>
      <c r="J817" s="40"/>
      <c r="K817" s="40"/>
      <c r="L817" s="44"/>
      <c r="M817" s="227"/>
      <c r="N817" s="84"/>
      <c r="O817" s="84"/>
      <c r="P817" s="84"/>
      <c r="Q817" s="84"/>
      <c r="R817" s="84"/>
      <c r="S817" s="84"/>
      <c r="T817" s="85"/>
      <c r="AT817" s="18" t="s">
        <v>169</v>
      </c>
      <c r="AU817" s="18" t="s">
        <v>83</v>
      </c>
    </row>
    <row r="818" s="12" customFormat="1">
      <c r="B818" s="228"/>
      <c r="C818" s="229"/>
      <c r="D818" s="225" t="s">
        <v>176</v>
      </c>
      <c r="E818" s="230" t="s">
        <v>19</v>
      </c>
      <c r="F818" s="231" t="s">
        <v>995</v>
      </c>
      <c r="G818" s="229"/>
      <c r="H818" s="230" t="s">
        <v>19</v>
      </c>
      <c r="I818" s="232"/>
      <c r="J818" s="229"/>
      <c r="K818" s="229"/>
      <c r="L818" s="233"/>
      <c r="M818" s="234"/>
      <c r="N818" s="235"/>
      <c r="O818" s="235"/>
      <c r="P818" s="235"/>
      <c r="Q818" s="235"/>
      <c r="R818" s="235"/>
      <c r="S818" s="235"/>
      <c r="T818" s="236"/>
      <c r="AT818" s="237" t="s">
        <v>176</v>
      </c>
      <c r="AU818" s="237" t="s">
        <v>83</v>
      </c>
      <c r="AV818" s="12" t="s">
        <v>81</v>
      </c>
      <c r="AW818" s="12" t="s">
        <v>34</v>
      </c>
      <c r="AX818" s="12" t="s">
        <v>73</v>
      </c>
      <c r="AY818" s="237" t="s">
        <v>161</v>
      </c>
    </row>
    <row r="819" s="13" customFormat="1">
      <c r="B819" s="238"/>
      <c r="C819" s="239"/>
      <c r="D819" s="225" t="s">
        <v>176</v>
      </c>
      <c r="E819" s="240" t="s">
        <v>19</v>
      </c>
      <c r="F819" s="241" t="s">
        <v>996</v>
      </c>
      <c r="G819" s="239"/>
      <c r="H819" s="242">
        <v>1.98</v>
      </c>
      <c r="I819" s="243"/>
      <c r="J819" s="239"/>
      <c r="K819" s="239"/>
      <c r="L819" s="244"/>
      <c r="M819" s="245"/>
      <c r="N819" s="246"/>
      <c r="O819" s="246"/>
      <c r="P819" s="246"/>
      <c r="Q819" s="246"/>
      <c r="R819" s="246"/>
      <c r="S819" s="246"/>
      <c r="T819" s="247"/>
      <c r="AT819" s="248" t="s">
        <v>176</v>
      </c>
      <c r="AU819" s="248" t="s">
        <v>83</v>
      </c>
      <c r="AV819" s="13" t="s">
        <v>83</v>
      </c>
      <c r="AW819" s="13" t="s">
        <v>34</v>
      </c>
      <c r="AX819" s="13" t="s">
        <v>81</v>
      </c>
      <c r="AY819" s="248" t="s">
        <v>161</v>
      </c>
    </row>
    <row r="820" s="1" customFormat="1" ht="16.5" customHeight="1">
      <c r="B820" s="39"/>
      <c r="C820" s="212" t="s">
        <v>1006</v>
      </c>
      <c r="D820" s="212" t="s">
        <v>163</v>
      </c>
      <c r="E820" s="213" t="s">
        <v>927</v>
      </c>
      <c r="F820" s="214" t="s">
        <v>928</v>
      </c>
      <c r="G820" s="215" t="s">
        <v>210</v>
      </c>
      <c r="H820" s="216">
        <v>1.98</v>
      </c>
      <c r="I820" s="217"/>
      <c r="J820" s="218">
        <f>ROUND(I820*H820,2)</f>
        <v>0</v>
      </c>
      <c r="K820" s="214" t="s">
        <v>173</v>
      </c>
      <c r="L820" s="44"/>
      <c r="M820" s="219" t="s">
        <v>19</v>
      </c>
      <c r="N820" s="220" t="s">
        <v>44</v>
      </c>
      <c r="O820" s="84"/>
      <c r="P820" s="221">
        <f>O820*H820</f>
        <v>0</v>
      </c>
      <c r="Q820" s="221">
        <v>0.0043800000000000002</v>
      </c>
      <c r="R820" s="221">
        <f>Q820*H820</f>
        <v>0.0086724000000000002</v>
      </c>
      <c r="S820" s="221">
        <v>0</v>
      </c>
      <c r="T820" s="222">
        <f>S820*H820</f>
        <v>0</v>
      </c>
      <c r="AR820" s="223" t="s">
        <v>167</v>
      </c>
      <c r="AT820" s="223" t="s">
        <v>163</v>
      </c>
      <c r="AU820" s="223" t="s">
        <v>83</v>
      </c>
      <c r="AY820" s="18" t="s">
        <v>161</v>
      </c>
      <c r="BE820" s="224">
        <f>IF(N820="základní",J820,0)</f>
        <v>0</v>
      </c>
      <c r="BF820" s="224">
        <f>IF(N820="snížená",J820,0)</f>
        <v>0</v>
      </c>
      <c r="BG820" s="224">
        <f>IF(N820="zákl. přenesená",J820,0)</f>
        <v>0</v>
      </c>
      <c r="BH820" s="224">
        <f>IF(N820="sníž. přenesená",J820,0)</f>
        <v>0</v>
      </c>
      <c r="BI820" s="224">
        <f>IF(N820="nulová",J820,0)</f>
        <v>0</v>
      </c>
      <c r="BJ820" s="18" t="s">
        <v>81</v>
      </c>
      <c r="BK820" s="224">
        <f>ROUND(I820*H820,2)</f>
        <v>0</v>
      </c>
      <c r="BL820" s="18" t="s">
        <v>167</v>
      </c>
      <c r="BM820" s="223" t="s">
        <v>1007</v>
      </c>
    </row>
    <row r="821" s="1" customFormat="1">
      <c r="B821" s="39"/>
      <c r="C821" s="40"/>
      <c r="D821" s="225" t="s">
        <v>169</v>
      </c>
      <c r="E821" s="40"/>
      <c r="F821" s="226" t="s">
        <v>930</v>
      </c>
      <c r="G821" s="40"/>
      <c r="H821" s="40"/>
      <c r="I821" s="136"/>
      <c r="J821" s="40"/>
      <c r="K821" s="40"/>
      <c r="L821" s="44"/>
      <c r="M821" s="227"/>
      <c r="N821" s="84"/>
      <c r="O821" s="84"/>
      <c r="P821" s="84"/>
      <c r="Q821" s="84"/>
      <c r="R821" s="84"/>
      <c r="S821" s="84"/>
      <c r="T821" s="85"/>
      <c r="AT821" s="18" t="s">
        <v>169</v>
      </c>
      <c r="AU821" s="18" t="s">
        <v>83</v>
      </c>
    </row>
    <row r="822" s="12" customFormat="1">
      <c r="B822" s="228"/>
      <c r="C822" s="229"/>
      <c r="D822" s="225" t="s">
        <v>176</v>
      </c>
      <c r="E822" s="230" t="s">
        <v>19</v>
      </c>
      <c r="F822" s="231" t="s">
        <v>995</v>
      </c>
      <c r="G822" s="229"/>
      <c r="H822" s="230" t="s">
        <v>19</v>
      </c>
      <c r="I822" s="232"/>
      <c r="J822" s="229"/>
      <c r="K822" s="229"/>
      <c r="L822" s="233"/>
      <c r="M822" s="234"/>
      <c r="N822" s="235"/>
      <c r="O822" s="235"/>
      <c r="P822" s="235"/>
      <c r="Q822" s="235"/>
      <c r="R822" s="235"/>
      <c r="S822" s="235"/>
      <c r="T822" s="236"/>
      <c r="AT822" s="237" t="s">
        <v>176</v>
      </c>
      <c r="AU822" s="237" t="s">
        <v>83</v>
      </c>
      <c r="AV822" s="12" t="s">
        <v>81</v>
      </c>
      <c r="AW822" s="12" t="s">
        <v>34</v>
      </c>
      <c r="AX822" s="12" t="s">
        <v>73</v>
      </c>
      <c r="AY822" s="237" t="s">
        <v>161</v>
      </c>
    </row>
    <row r="823" s="13" customFormat="1">
      <c r="B823" s="238"/>
      <c r="C823" s="239"/>
      <c r="D823" s="225" t="s">
        <v>176</v>
      </c>
      <c r="E823" s="240" t="s">
        <v>19</v>
      </c>
      <c r="F823" s="241" t="s">
        <v>996</v>
      </c>
      <c r="G823" s="239"/>
      <c r="H823" s="242">
        <v>1.98</v>
      </c>
      <c r="I823" s="243"/>
      <c r="J823" s="239"/>
      <c r="K823" s="239"/>
      <c r="L823" s="244"/>
      <c r="M823" s="245"/>
      <c r="N823" s="246"/>
      <c r="O823" s="246"/>
      <c r="P823" s="246"/>
      <c r="Q823" s="246"/>
      <c r="R823" s="246"/>
      <c r="S823" s="246"/>
      <c r="T823" s="247"/>
      <c r="AT823" s="248" t="s">
        <v>176</v>
      </c>
      <c r="AU823" s="248" t="s">
        <v>83</v>
      </c>
      <c r="AV823" s="13" t="s">
        <v>83</v>
      </c>
      <c r="AW823" s="13" t="s">
        <v>34</v>
      </c>
      <c r="AX823" s="13" t="s">
        <v>81</v>
      </c>
      <c r="AY823" s="248" t="s">
        <v>161</v>
      </c>
    </row>
    <row r="824" s="1" customFormat="1" ht="16.5" customHeight="1">
      <c r="B824" s="39"/>
      <c r="C824" s="212" t="s">
        <v>1008</v>
      </c>
      <c r="D824" s="212" t="s">
        <v>163</v>
      </c>
      <c r="E824" s="213" t="s">
        <v>932</v>
      </c>
      <c r="F824" s="214" t="s">
        <v>933</v>
      </c>
      <c r="G824" s="215" t="s">
        <v>210</v>
      </c>
      <c r="H824" s="216">
        <v>1.98</v>
      </c>
      <c r="I824" s="217"/>
      <c r="J824" s="218">
        <f>ROUND(I824*H824,2)</f>
        <v>0</v>
      </c>
      <c r="K824" s="214" t="s">
        <v>173</v>
      </c>
      <c r="L824" s="44"/>
      <c r="M824" s="219" t="s">
        <v>19</v>
      </c>
      <c r="N824" s="220" t="s">
        <v>44</v>
      </c>
      <c r="O824" s="84"/>
      <c r="P824" s="221">
        <f>O824*H824</f>
        <v>0</v>
      </c>
      <c r="Q824" s="221">
        <v>0.00348</v>
      </c>
      <c r="R824" s="221">
        <f>Q824*H824</f>
        <v>0.0068903999999999996</v>
      </c>
      <c r="S824" s="221">
        <v>0</v>
      </c>
      <c r="T824" s="222">
        <f>S824*H824</f>
        <v>0</v>
      </c>
      <c r="AR824" s="223" t="s">
        <v>167</v>
      </c>
      <c r="AT824" s="223" t="s">
        <v>163</v>
      </c>
      <c r="AU824" s="223" t="s">
        <v>83</v>
      </c>
      <c r="AY824" s="18" t="s">
        <v>161</v>
      </c>
      <c r="BE824" s="224">
        <f>IF(N824="základní",J824,0)</f>
        <v>0</v>
      </c>
      <c r="BF824" s="224">
        <f>IF(N824="snížená",J824,0)</f>
        <v>0</v>
      </c>
      <c r="BG824" s="224">
        <f>IF(N824="zákl. přenesená",J824,0)</f>
        <v>0</v>
      </c>
      <c r="BH824" s="224">
        <f>IF(N824="sníž. přenesená",J824,0)</f>
        <v>0</v>
      </c>
      <c r="BI824" s="224">
        <f>IF(N824="nulová",J824,0)</f>
        <v>0</v>
      </c>
      <c r="BJ824" s="18" t="s">
        <v>81</v>
      </c>
      <c r="BK824" s="224">
        <f>ROUND(I824*H824,2)</f>
        <v>0</v>
      </c>
      <c r="BL824" s="18" t="s">
        <v>167</v>
      </c>
      <c r="BM824" s="223" t="s">
        <v>1009</v>
      </c>
    </row>
    <row r="825" s="1" customFormat="1">
      <c r="B825" s="39"/>
      <c r="C825" s="40"/>
      <c r="D825" s="225" t="s">
        <v>169</v>
      </c>
      <c r="E825" s="40"/>
      <c r="F825" s="226" t="s">
        <v>935</v>
      </c>
      <c r="G825" s="40"/>
      <c r="H825" s="40"/>
      <c r="I825" s="136"/>
      <c r="J825" s="40"/>
      <c r="K825" s="40"/>
      <c r="L825" s="44"/>
      <c r="M825" s="227"/>
      <c r="N825" s="84"/>
      <c r="O825" s="84"/>
      <c r="P825" s="84"/>
      <c r="Q825" s="84"/>
      <c r="R825" s="84"/>
      <c r="S825" s="84"/>
      <c r="T825" s="85"/>
      <c r="AT825" s="18" t="s">
        <v>169</v>
      </c>
      <c r="AU825" s="18" t="s">
        <v>83</v>
      </c>
    </row>
    <row r="826" s="12" customFormat="1">
      <c r="B826" s="228"/>
      <c r="C826" s="229"/>
      <c r="D826" s="225" t="s">
        <v>176</v>
      </c>
      <c r="E826" s="230" t="s">
        <v>19</v>
      </c>
      <c r="F826" s="231" t="s">
        <v>995</v>
      </c>
      <c r="G826" s="229"/>
      <c r="H826" s="230" t="s">
        <v>19</v>
      </c>
      <c r="I826" s="232"/>
      <c r="J826" s="229"/>
      <c r="K826" s="229"/>
      <c r="L826" s="233"/>
      <c r="M826" s="234"/>
      <c r="N826" s="235"/>
      <c r="O826" s="235"/>
      <c r="P826" s="235"/>
      <c r="Q826" s="235"/>
      <c r="R826" s="235"/>
      <c r="S826" s="235"/>
      <c r="T826" s="236"/>
      <c r="AT826" s="237" t="s">
        <v>176</v>
      </c>
      <c r="AU826" s="237" t="s">
        <v>83</v>
      </c>
      <c r="AV826" s="12" t="s">
        <v>81</v>
      </c>
      <c r="AW826" s="12" t="s">
        <v>34</v>
      </c>
      <c r="AX826" s="12" t="s">
        <v>73</v>
      </c>
      <c r="AY826" s="237" t="s">
        <v>161</v>
      </c>
    </row>
    <row r="827" s="13" customFormat="1">
      <c r="B827" s="238"/>
      <c r="C827" s="239"/>
      <c r="D827" s="225" t="s">
        <v>176</v>
      </c>
      <c r="E827" s="240" t="s">
        <v>19</v>
      </c>
      <c r="F827" s="241" t="s">
        <v>996</v>
      </c>
      <c r="G827" s="239"/>
      <c r="H827" s="242">
        <v>1.98</v>
      </c>
      <c r="I827" s="243"/>
      <c r="J827" s="239"/>
      <c r="K827" s="239"/>
      <c r="L827" s="244"/>
      <c r="M827" s="245"/>
      <c r="N827" s="246"/>
      <c r="O827" s="246"/>
      <c r="P827" s="246"/>
      <c r="Q827" s="246"/>
      <c r="R827" s="246"/>
      <c r="S827" s="246"/>
      <c r="T827" s="247"/>
      <c r="AT827" s="248" t="s">
        <v>176</v>
      </c>
      <c r="AU827" s="248" t="s">
        <v>83</v>
      </c>
      <c r="AV827" s="13" t="s">
        <v>83</v>
      </c>
      <c r="AW827" s="13" t="s">
        <v>34</v>
      </c>
      <c r="AX827" s="13" t="s">
        <v>81</v>
      </c>
      <c r="AY827" s="248" t="s">
        <v>161</v>
      </c>
    </row>
    <row r="828" s="1" customFormat="1" ht="24" customHeight="1">
      <c r="B828" s="39"/>
      <c r="C828" s="212" t="s">
        <v>1010</v>
      </c>
      <c r="D828" s="212" t="s">
        <v>163</v>
      </c>
      <c r="E828" s="213" t="s">
        <v>937</v>
      </c>
      <c r="F828" s="214" t="s">
        <v>938</v>
      </c>
      <c r="G828" s="215" t="s">
        <v>210</v>
      </c>
      <c r="H828" s="216">
        <v>1.98</v>
      </c>
      <c r="I828" s="217"/>
      <c r="J828" s="218">
        <f>ROUND(I828*H828,2)</f>
        <v>0</v>
      </c>
      <c r="K828" s="214" t="s">
        <v>19</v>
      </c>
      <c r="L828" s="44"/>
      <c r="M828" s="219" t="s">
        <v>19</v>
      </c>
      <c r="N828" s="220" t="s">
        <v>44</v>
      </c>
      <c r="O828" s="84"/>
      <c r="P828" s="221">
        <f>O828*H828</f>
        <v>0</v>
      </c>
      <c r="Q828" s="221">
        <v>0</v>
      </c>
      <c r="R828" s="221">
        <f>Q828*H828</f>
        <v>0</v>
      </c>
      <c r="S828" s="221">
        <v>0</v>
      </c>
      <c r="T828" s="222">
        <f>S828*H828</f>
        <v>0</v>
      </c>
      <c r="AR828" s="223" t="s">
        <v>167</v>
      </c>
      <c r="AT828" s="223" t="s">
        <v>163</v>
      </c>
      <c r="AU828" s="223" t="s">
        <v>83</v>
      </c>
      <c r="AY828" s="18" t="s">
        <v>161</v>
      </c>
      <c r="BE828" s="224">
        <f>IF(N828="základní",J828,0)</f>
        <v>0</v>
      </c>
      <c r="BF828" s="224">
        <f>IF(N828="snížená",J828,0)</f>
        <v>0</v>
      </c>
      <c r="BG828" s="224">
        <f>IF(N828="zákl. přenesená",J828,0)</f>
        <v>0</v>
      </c>
      <c r="BH828" s="224">
        <f>IF(N828="sníž. přenesená",J828,0)</f>
        <v>0</v>
      </c>
      <c r="BI828" s="224">
        <f>IF(N828="nulová",J828,0)</f>
        <v>0</v>
      </c>
      <c r="BJ828" s="18" t="s">
        <v>81</v>
      </c>
      <c r="BK828" s="224">
        <f>ROUND(I828*H828,2)</f>
        <v>0</v>
      </c>
      <c r="BL828" s="18" t="s">
        <v>167</v>
      </c>
      <c r="BM828" s="223" t="s">
        <v>1011</v>
      </c>
    </row>
    <row r="829" s="1" customFormat="1">
      <c r="B829" s="39"/>
      <c r="C829" s="40"/>
      <c r="D829" s="225" t="s">
        <v>169</v>
      </c>
      <c r="E829" s="40"/>
      <c r="F829" s="226" t="s">
        <v>938</v>
      </c>
      <c r="G829" s="40"/>
      <c r="H829" s="40"/>
      <c r="I829" s="136"/>
      <c r="J829" s="40"/>
      <c r="K829" s="40"/>
      <c r="L829" s="44"/>
      <c r="M829" s="227"/>
      <c r="N829" s="84"/>
      <c r="O829" s="84"/>
      <c r="P829" s="84"/>
      <c r="Q829" s="84"/>
      <c r="R829" s="84"/>
      <c r="S829" s="84"/>
      <c r="T829" s="85"/>
      <c r="AT829" s="18" t="s">
        <v>169</v>
      </c>
      <c r="AU829" s="18" t="s">
        <v>83</v>
      </c>
    </row>
    <row r="830" s="12" customFormat="1">
      <c r="B830" s="228"/>
      <c r="C830" s="229"/>
      <c r="D830" s="225" t="s">
        <v>176</v>
      </c>
      <c r="E830" s="230" t="s">
        <v>19</v>
      </c>
      <c r="F830" s="231" t="s">
        <v>995</v>
      </c>
      <c r="G830" s="229"/>
      <c r="H830" s="230" t="s">
        <v>19</v>
      </c>
      <c r="I830" s="232"/>
      <c r="J830" s="229"/>
      <c r="K830" s="229"/>
      <c r="L830" s="233"/>
      <c r="M830" s="234"/>
      <c r="N830" s="235"/>
      <c r="O830" s="235"/>
      <c r="P830" s="235"/>
      <c r="Q830" s="235"/>
      <c r="R830" s="235"/>
      <c r="S830" s="235"/>
      <c r="T830" s="236"/>
      <c r="AT830" s="237" t="s">
        <v>176</v>
      </c>
      <c r="AU830" s="237" t="s">
        <v>83</v>
      </c>
      <c r="AV830" s="12" t="s">
        <v>81</v>
      </c>
      <c r="AW830" s="12" t="s">
        <v>34</v>
      </c>
      <c r="AX830" s="12" t="s">
        <v>73</v>
      </c>
      <c r="AY830" s="237" t="s">
        <v>161</v>
      </c>
    </row>
    <row r="831" s="13" customFormat="1">
      <c r="B831" s="238"/>
      <c r="C831" s="239"/>
      <c r="D831" s="225" t="s">
        <v>176</v>
      </c>
      <c r="E831" s="240" t="s">
        <v>19</v>
      </c>
      <c r="F831" s="241" t="s">
        <v>996</v>
      </c>
      <c r="G831" s="239"/>
      <c r="H831" s="242">
        <v>1.98</v>
      </c>
      <c r="I831" s="243"/>
      <c r="J831" s="239"/>
      <c r="K831" s="239"/>
      <c r="L831" s="244"/>
      <c r="M831" s="245"/>
      <c r="N831" s="246"/>
      <c r="O831" s="246"/>
      <c r="P831" s="246"/>
      <c r="Q831" s="246"/>
      <c r="R831" s="246"/>
      <c r="S831" s="246"/>
      <c r="T831" s="247"/>
      <c r="AT831" s="248" t="s">
        <v>176</v>
      </c>
      <c r="AU831" s="248" t="s">
        <v>83</v>
      </c>
      <c r="AV831" s="13" t="s">
        <v>83</v>
      </c>
      <c r="AW831" s="13" t="s">
        <v>34</v>
      </c>
      <c r="AX831" s="13" t="s">
        <v>81</v>
      </c>
      <c r="AY831" s="248" t="s">
        <v>161</v>
      </c>
    </row>
    <row r="832" s="1" customFormat="1" ht="16.5" customHeight="1">
      <c r="B832" s="39"/>
      <c r="C832" s="212" t="s">
        <v>1012</v>
      </c>
      <c r="D832" s="212" t="s">
        <v>163</v>
      </c>
      <c r="E832" s="213" t="s">
        <v>941</v>
      </c>
      <c r="F832" s="214" t="s">
        <v>942</v>
      </c>
      <c r="G832" s="215" t="s">
        <v>210</v>
      </c>
      <c r="H832" s="216">
        <v>1.98</v>
      </c>
      <c r="I832" s="217"/>
      <c r="J832" s="218">
        <f>ROUND(I832*H832,2)</f>
        <v>0</v>
      </c>
      <c r="K832" s="214" t="s">
        <v>19</v>
      </c>
      <c r="L832" s="44"/>
      <c r="M832" s="219" t="s">
        <v>19</v>
      </c>
      <c r="N832" s="220" t="s">
        <v>44</v>
      </c>
      <c r="O832" s="84"/>
      <c r="P832" s="221">
        <f>O832*H832</f>
        <v>0</v>
      </c>
      <c r="Q832" s="221">
        <v>0.00020000000000000001</v>
      </c>
      <c r="R832" s="221">
        <f>Q832*H832</f>
        <v>0.00039600000000000003</v>
      </c>
      <c r="S832" s="221">
        <v>0</v>
      </c>
      <c r="T832" s="222">
        <f>S832*H832</f>
        <v>0</v>
      </c>
      <c r="AR832" s="223" t="s">
        <v>167</v>
      </c>
      <c r="AT832" s="223" t="s">
        <v>163</v>
      </c>
      <c r="AU832" s="223" t="s">
        <v>83</v>
      </c>
      <c r="AY832" s="18" t="s">
        <v>161</v>
      </c>
      <c r="BE832" s="224">
        <f>IF(N832="základní",J832,0)</f>
        <v>0</v>
      </c>
      <c r="BF832" s="224">
        <f>IF(N832="snížená",J832,0)</f>
        <v>0</v>
      </c>
      <c r="BG832" s="224">
        <f>IF(N832="zákl. přenesená",J832,0)</f>
        <v>0</v>
      </c>
      <c r="BH832" s="224">
        <f>IF(N832="sníž. přenesená",J832,0)</f>
        <v>0</v>
      </c>
      <c r="BI832" s="224">
        <f>IF(N832="nulová",J832,0)</f>
        <v>0</v>
      </c>
      <c r="BJ832" s="18" t="s">
        <v>81</v>
      </c>
      <c r="BK832" s="224">
        <f>ROUND(I832*H832,2)</f>
        <v>0</v>
      </c>
      <c r="BL832" s="18" t="s">
        <v>167</v>
      </c>
      <c r="BM832" s="223" t="s">
        <v>1013</v>
      </c>
    </row>
    <row r="833" s="1" customFormat="1">
      <c r="B833" s="39"/>
      <c r="C833" s="40"/>
      <c r="D833" s="225" t="s">
        <v>169</v>
      </c>
      <c r="E833" s="40"/>
      <c r="F833" s="226" t="s">
        <v>942</v>
      </c>
      <c r="G833" s="40"/>
      <c r="H833" s="40"/>
      <c r="I833" s="136"/>
      <c r="J833" s="40"/>
      <c r="K833" s="40"/>
      <c r="L833" s="44"/>
      <c r="M833" s="227"/>
      <c r="N833" s="84"/>
      <c r="O833" s="84"/>
      <c r="P833" s="84"/>
      <c r="Q833" s="84"/>
      <c r="R833" s="84"/>
      <c r="S833" s="84"/>
      <c r="T833" s="85"/>
      <c r="AT833" s="18" t="s">
        <v>169</v>
      </c>
      <c r="AU833" s="18" t="s">
        <v>83</v>
      </c>
    </row>
    <row r="834" s="12" customFormat="1">
      <c r="B834" s="228"/>
      <c r="C834" s="229"/>
      <c r="D834" s="225" t="s">
        <v>176</v>
      </c>
      <c r="E834" s="230" t="s">
        <v>19</v>
      </c>
      <c r="F834" s="231" t="s">
        <v>995</v>
      </c>
      <c r="G834" s="229"/>
      <c r="H834" s="230" t="s">
        <v>19</v>
      </c>
      <c r="I834" s="232"/>
      <c r="J834" s="229"/>
      <c r="K834" s="229"/>
      <c r="L834" s="233"/>
      <c r="M834" s="234"/>
      <c r="N834" s="235"/>
      <c r="O834" s="235"/>
      <c r="P834" s="235"/>
      <c r="Q834" s="235"/>
      <c r="R834" s="235"/>
      <c r="S834" s="235"/>
      <c r="T834" s="236"/>
      <c r="AT834" s="237" t="s">
        <v>176</v>
      </c>
      <c r="AU834" s="237" t="s">
        <v>83</v>
      </c>
      <c r="AV834" s="12" t="s">
        <v>81</v>
      </c>
      <c r="AW834" s="12" t="s">
        <v>34</v>
      </c>
      <c r="AX834" s="12" t="s">
        <v>73</v>
      </c>
      <c r="AY834" s="237" t="s">
        <v>161</v>
      </c>
    </row>
    <row r="835" s="13" customFormat="1">
      <c r="B835" s="238"/>
      <c r="C835" s="239"/>
      <c r="D835" s="225" t="s">
        <v>176</v>
      </c>
      <c r="E835" s="240" t="s">
        <v>19</v>
      </c>
      <c r="F835" s="241" t="s">
        <v>996</v>
      </c>
      <c r="G835" s="239"/>
      <c r="H835" s="242">
        <v>1.98</v>
      </c>
      <c r="I835" s="243"/>
      <c r="J835" s="239"/>
      <c r="K835" s="239"/>
      <c r="L835" s="244"/>
      <c r="M835" s="245"/>
      <c r="N835" s="246"/>
      <c r="O835" s="246"/>
      <c r="P835" s="246"/>
      <c r="Q835" s="246"/>
      <c r="R835" s="246"/>
      <c r="S835" s="246"/>
      <c r="T835" s="247"/>
      <c r="AT835" s="248" t="s">
        <v>176</v>
      </c>
      <c r="AU835" s="248" t="s">
        <v>83</v>
      </c>
      <c r="AV835" s="13" t="s">
        <v>83</v>
      </c>
      <c r="AW835" s="13" t="s">
        <v>34</v>
      </c>
      <c r="AX835" s="13" t="s">
        <v>81</v>
      </c>
      <c r="AY835" s="248" t="s">
        <v>161</v>
      </c>
    </row>
    <row r="836" s="1" customFormat="1" ht="16.5" customHeight="1">
      <c r="B836" s="39"/>
      <c r="C836" s="212" t="s">
        <v>1014</v>
      </c>
      <c r="D836" s="212" t="s">
        <v>163</v>
      </c>
      <c r="E836" s="213" t="s">
        <v>853</v>
      </c>
      <c r="F836" s="214" t="s">
        <v>854</v>
      </c>
      <c r="G836" s="215" t="s">
        <v>210</v>
      </c>
      <c r="H836" s="216">
        <v>1.5600000000000001</v>
      </c>
      <c r="I836" s="217"/>
      <c r="J836" s="218">
        <f>ROUND(I836*H836,2)</f>
        <v>0</v>
      </c>
      <c r="K836" s="214" t="s">
        <v>173</v>
      </c>
      <c r="L836" s="44"/>
      <c r="M836" s="219" t="s">
        <v>19</v>
      </c>
      <c r="N836" s="220" t="s">
        <v>44</v>
      </c>
      <c r="O836" s="84"/>
      <c r="P836" s="221">
        <f>O836*H836</f>
        <v>0</v>
      </c>
      <c r="Q836" s="221">
        <v>0.0094400000000000005</v>
      </c>
      <c r="R836" s="221">
        <f>Q836*H836</f>
        <v>0.014726400000000001</v>
      </c>
      <c r="S836" s="221">
        <v>0</v>
      </c>
      <c r="T836" s="222">
        <f>S836*H836</f>
        <v>0</v>
      </c>
      <c r="AR836" s="223" t="s">
        <v>167</v>
      </c>
      <c r="AT836" s="223" t="s">
        <v>163</v>
      </c>
      <c r="AU836" s="223" t="s">
        <v>83</v>
      </c>
      <c r="AY836" s="18" t="s">
        <v>161</v>
      </c>
      <c r="BE836" s="224">
        <f>IF(N836="základní",J836,0)</f>
        <v>0</v>
      </c>
      <c r="BF836" s="224">
        <f>IF(N836="snížená",J836,0)</f>
        <v>0</v>
      </c>
      <c r="BG836" s="224">
        <f>IF(N836="zákl. přenesená",J836,0)</f>
        <v>0</v>
      </c>
      <c r="BH836" s="224">
        <f>IF(N836="sníž. přenesená",J836,0)</f>
        <v>0</v>
      </c>
      <c r="BI836" s="224">
        <f>IF(N836="nulová",J836,0)</f>
        <v>0</v>
      </c>
      <c r="BJ836" s="18" t="s">
        <v>81</v>
      </c>
      <c r="BK836" s="224">
        <f>ROUND(I836*H836,2)</f>
        <v>0</v>
      </c>
      <c r="BL836" s="18" t="s">
        <v>167</v>
      </c>
      <c r="BM836" s="223" t="s">
        <v>1015</v>
      </c>
    </row>
    <row r="837" s="1" customFormat="1">
      <c r="B837" s="39"/>
      <c r="C837" s="40"/>
      <c r="D837" s="225" t="s">
        <v>169</v>
      </c>
      <c r="E837" s="40"/>
      <c r="F837" s="226" t="s">
        <v>856</v>
      </c>
      <c r="G837" s="40"/>
      <c r="H837" s="40"/>
      <c r="I837" s="136"/>
      <c r="J837" s="40"/>
      <c r="K837" s="40"/>
      <c r="L837" s="44"/>
      <c r="M837" s="227"/>
      <c r="N837" s="84"/>
      <c r="O837" s="84"/>
      <c r="P837" s="84"/>
      <c r="Q837" s="84"/>
      <c r="R837" s="84"/>
      <c r="S837" s="84"/>
      <c r="T837" s="85"/>
      <c r="AT837" s="18" t="s">
        <v>169</v>
      </c>
      <c r="AU837" s="18" t="s">
        <v>83</v>
      </c>
    </row>
    <row r="838" s="12" customFormat="1">
      <c r="B838" s="228"/>
      <c r="C838" s="229"/>
      <c r="D838" s="225" t="s">
        <v>176</v>
      </c>
      <c r="E838" s="230" t="s">
        <v>19</v>
      </c>
      <c r="F838" s="231" t="s">
        <v>1016</v>
      </c>
      <c r="G838" s="229"/>
      <c r="H838" s="230" t="s">
        <v>19</v>
      </c>
      <c r="I838" s="232"/>
      <c r="J838" s="229"/>
      <c r="K838" s="229"/>
      <c r="L838" s="233"/>
      <c r="M838" s="234"/>
      <c r="N838" s="235"/>
      <c r="O838" s="235"/>
      <c r="P838" s="235"/>
      <c r="Q838" s="235"/>
      <c r="R838" s="235"/>
      <c r="S838" s="235"/>
      <c r="T838" s="236"/>
      <c r="AT838" s="237" t="s">
        <v>176</v>
      </c>
      <c r="AU838" s="237" t="s">
        <v>83</v>
      </c>
      <c r="AV838" s="12" t="s">
        <v>81</v>
      </c>
      <c r="AW838" s="12" t="s">
        <v>34</v>
      </c>
      <c r="AX838" s="12" t="s">
        <v>73</v>
      </c>
      <c r="AY838" s="237" t="s">
        <v>161</v>
      </c>
    </row>
    <row r="839" s="13" customFormat="1">
      <c r="B839" s="238"/>
      <c r="C839" s="239"/>
      <c r="D839" s="225" t="s">
        <v>176</v>
      </c>
      <c r="E839" s="240" t="s">
        <v>19</v>
      </c>
      <c r="F839" s="241" t="s">
        <v>1017</v>
      </c>
      <c r="G839" s="239"/>
      <c r="H839" s="242">
        <v>1.5600000000000001</v>
      </c>
      <c r="I839" s="243"/>
      <c r="J839" s="239"/>
      <c r="K839" s="239"/>
      <c r="L839" s="244"/>
      <c r="M839" s="245"/>
      <c r="N839" s="246"/>
      <c r="O839" s="246"/>
      <c r="P839" s="246"/>
      <c r="Q839" s="246"/>
      <c r="R839" s="246"/>
      <c r="S839" s="246"/>
      <c r="T839" s="247"/>
      <c r="AT839" s="248" t="s">
        <v>176</v>
      </c>
      <c r="AU839" s="248" t="s">
        <v>83</v>
      </c>
      <c r="AV839" s="13" t="s">
        <v>83</v>
      </c>
      <c r="AW839" s="13" t="s">
        <v>34</v>
      </c>
      <c r="AX839" s="13" t="s">
        <v>81</v>
      </c>
      <c r="AY839" s="248" t="s">
        <v>161</v>
      </c>
    </row>
    <row r="840" s="1" customFormat="1" ht="16.5" customHeight="1">
      <c r="B840" s="39"/>
      <c r="C840" s="260" t="s">
        <v>1018</v>
      </c>
      <c r="D840" s="260" t="s">
        <v>252</v>
      </c>
      <c r="E840" s="261" t="s">
        <v>859</v>
      </c>
      <c r="F840" s="262" t="s">
        <v>860</v>
      </c>
      <c r="G840" s="263" t="s">
        <v>210</v>
      </c>
      <c r="H840" s="264">
        <v>1.591</v>
      </c>
      <c r="I840" s="265"/>
      <c r="J840" s="266">
        <f>ROUND(I840*H840,2)</f>
        <v>0</v>
      </c>
      <c r="K840" s="262" t="s">
        <v>173</v>
      </c>
      <c r="L840" s="267"/>
      <c r="M840" s="268" t="s">
        <v>19</v>
      </c>
      <c r="N840" s="269" t="s">
        <v>44</v>
      </c>
      <c r="O840" s="84"/>
      <c r="P840" s="221">
        <f>O840*H840</f>
        <v>0</v>
      </c>
      <c r="Q840" s="221">
        <v>0.017999999999999999</v>
      </c>
      <c r="R840" s="221">
        <f>Q840*H840</f>
        <v>0.028637999999999997</v>
      </c>
      <c r="S840" s="221">
        <v>0</v>
      </c>
      <c r="T840" s="222">
        <f>S840*H840</f>
        <v>0</v>
      </c>
      <c r="AR840" s="223" t="s">
        <v>207</v>
      </c>
      <c r="AT840" s="223" t="s">
        <v>252</v>
      </c>
      <c r="AU840" s="223" t="s">
        <v>83</v>
      </c>
      <c r="AY840" s="18" t="s">
        <v>161</v>
      </c>
      <c r="BE840" s="224">
        <f>IF(N840="základní",J840,0)</f>
        <v>0</v>
      </c>
      <c r="BF840" s="224">
        <f>IF(N840="snížená",J840,0)</f>
        <v>0</v>
      </c>
      <c r="BG840" s="224">
        <f>IF(N840="zákl. přenesená",J840,0)</f>
        <v>0</v>
      </c>
      <c r="BH840" s="224">
        <f>IF(N840="sníž. přenesená",J840,0)</f>
        <v>0</v>
      </c>
      <c r="BI840" s="224">
        <f>IF(N840="nulová",J840,0)</f>
        <v>0</v>
      </c>
      <c r="BJ840" s="18" t="s">
        <v>81</v>
      </c>
      <c r="BK840" s="224">
        <f>ROUND(I840*H840,2)</f>
        <v>0</v>
      </c>
      <c r="BL840" s="18" t="s">
        <v>167</v>
      </c>
      <c r="BM840" s="223" t="s">
        <v>1019</v>
      </c>
    </row>
    <row r="841" s="1" customFormat="1">
      <c r="B841" s="39"/>
      <c r="C841" s="40"/>
      <c r="D841" s="225" t="s">
        <v>169</v>
      </c>
      <c r="E841" s="40"/>
      <c r="F841" s="226" t="s">
        <v>860</v>
      </c>
      <c r="G841" s="40"/>
      <c r="H841" s="40"/>
      <c r="I841" s="136"/>
      <c r="J841" s="40"/>
      <c r="K841" s="40"/>
      <c r="L841" s="44"/>
      <c r="M841" s="227"/>
      <c r="N841" s="84"/>
      <c r="O841" s="84"/>
      <c r="P841" s="84"/>
      <c r="Q841" s="84"/>
      <c r="R841" s="84"/>
      <c r="S841" s="84"/>
      <c r="T841" s="85"/>
      <c r="AT841" s="18" t="s">
        <v>169</v>
      </c>
      <c r="AU841" s="18" t="s">
        <v>83</v>
      </c>
    </row>
    <row r="842" s="13" customFormat="1">
      <c r="B842" s="238"/>
      <c r="C842" s="239"/>
      <c r="D842" s="225" t="s">
        <v>176</v>
      </c>
      <c r="E842" s="240" t="s">
        <v>19</v>
      </c>
      <c r="F842" s="241" t="s">
        <v>1020</v>
      </c>
      <c r="G842" s="239"/>
      <c r="H842" s="242">
        <v>1.591</v>
      </c>
      <c r="I842" s="243"/>
      <c r="J842" s="239"/>
      <c r="K842" s="239"/>
      <c r="L842" s="244"/>
      <c r="M842" s="245"/>
      <c r="N842" s="246"/>
      <c r="O842" s="246"/>
      <c r="P842" s="246"/>
      <c r="Q842" s="246"/>
      <c r="R842" s="246"/>
      <c r="S842" s="246"/>
      <c r="T842" s="247"/>
      <c r="AT842" s="248" t="s">
        <v>176</v>
      </c>
      <c r="AU842" s="248" t="s">
        <v>83</v>
      </c>
      <c r="AV842" s="13" t="s">
        <v>83</v>
      </c>
      <c r="AW842" s="13" t="s">
        <v>34</v>
      </c>
      <c r="AX842" s="13" t="s">
        <v>81</v>
      </c>
      <c r="AY842" s="248" t="s">
        <v>161</v>
      </c>
    </row>
    <row r="843" s="1" customFormat="1" ht="16.5" customHeight="1">
      <c r="B843" s="39"/>
      <c r="C843" s="212" t="s">
        <v>1021</v>
      </c>
      <c r="D843" s="212" t="s">
        <v>163</v>
      </c>
      <c r="E843" s="213" t="s">
        <v>1022</v>
      </c>
      <c r="F843" s="214" t="s">
        <v>1023</v>
      </c>
      <c r="G843" s="215" t="s">
        <v>267</v>
      </c>
      <c r="H843" s="216">
        <v>66</v>
      </c>
      <c r="I843" s="217"/>
      <c r="J843" s="218">
        <f>ROUND(I843*H843,2)</f>
        <v>0</v>
      </c>
      <c r="K843" s="214" t="s">
        <v>19</v>
      </c>
      <c r="L843" s="44"/>
      <c r="M843" s="219" t="s">
        <v>19</v>
      </c>
      <c r="N843" s="220" t="s">
        <v>44</v>
      </c>
      <c r="O843" s="84"/>
      <c r="P843" s="221">
        <f>O843*H843</f>
        <v>0</v>
      </c>
      <c r="Q843" s="221">
        <v>0.0050000000000000001</v>
      </c>
      <c r="R843" s="221">
        <f>Q843*H843</f>
        <v>0.33000000000000002</v>
      </c>
      <c r="S843" s="221">
        <v>0</v>
      </c>
      <c r="T843" s="222">
        <f>S843*H843</f>
        <v>0</v>
      </c>
      <c r="AR843" s="223" t="s">
        <v>167</v>
      </c>
      <c r="AT843" s="223" t="s">
        <v>163</v>
      </c>
      <c r="AU843" s="223" t="s">
        <v>83</v>
      </c>
      <c r="AY843" s="18" t="s">
        <v>161</v>
      </c>
      <c r="BE843" s="224">
        <f>IF(N843="základní",J843,0)</f>
        <v>0</v>
      </c>
      <c r="BF843" s="224">
        <f>IF(N843="snížená",J843,0)</f>
        <v>0</v>
      </c>
      <c r="BG843" s="224">
        <f>IF(N843="zákl. přenesená",J843,0)</f>
        <v>0</v>
      </c>
      <c r="BH843" s="224">
        <f>IF(N843="sníž. přenesená",J843,0)</f>
        <v>0</v>
      </c>
      <c r="BI843" s="224">
        <f>IF(N843="nulová",J843,0)</f>
        <v>0</v>
      </c>
      <c r="BJ843" s="18" t="s">
        <v>81</v>
      </c>
      <c r="BK843" s="224">
        <f>ROUND(I843*H843,2)</f>
        <v>0</v>
      </c>
      <c r="BL843" s="18" t="s">
        <v>167</v>
      </c>
      <c r="BM843" s="223" t="s">
        <v>1024</v>
      </c>
    </row>
    <row r="844" s="12" customFormat="1">
      <c r="B844" s="228"/>
      <c r="C844" s="229"/>
      <c r="D844" s="225" t="s">
        <v>176</v>
      </c>
      <c r="E844" s="230" t="s">
        <v>19</v>
      </c>
      <c r="F844" s="231" t="s">
        <v>177</v>
      </c>
      <c r="G844" s="229"/>
      <c r="H844" s="230" t="s">
        <v>19</v>
      </c>
      <c r="I844" s="232"/>
      <c r="J844" s="229"/>
      <c r="K844" s="229"/>
      <c r="L844" s="233"/>
      <c r="M844" s="234"/>
      <c r="N844" s="235"/>
      <c r="O844" s="235"/>
      <c r="P844" s="235"/>
      <c r="Q844" s="235"/>
      <c r="R844" s="235"/>
      <c r="S844" s="235"/>
      <c r="T844" s="236"/>
      <c r="AT844" s="237" t="s">
        <v>176</v>
      </c>
      <c r="AU844" s="237" t="s">
        <v>83</v>
      </c>
      <c r="AV844" s="12" t="s">
        <v>81</v>
      </c>
      <c r="AW844" s="12" t="s">
        <v>34</v>
      </c>
      <c r="AX844" s="12" t="s">
        <v>73</v>
      </c>
      <c r="AY844" s="237" t="s">
        <v>161</v>
      </c>
    </row>
    <row r="845" s="13" customFormat="1">
      <c r="B845" s="238"/>
      <c r="C845" s="239"/>
      <c r="D845" s="225" t="s">
        <v>176</v>
      </c>
      <c r="E845" s="240" t="s">
        <v>19</v>
      </c>
      <c r="F845" s="241" t="s">
        <v>1025</v>
      </c>
      <c r="G845" s="239"/>
      <c r="H845" s="242">
        <v>66</v>
      </c>
      <c r="I845" s="243"/>
      <c r="J845" s="239"/>
      <c r="K845" s="239"/>
      <c r="L845" s="244"/>
      <c r="M845" s="245"/>
      <c r="N845" s="246"/>
      <c r="O845" s="246"/>
      <c r="P845" s="246"/>
      <c r="Q845" s="246"/>
      <c r="R845" s="246"/>
      <c r="S845" s="246"/>
      <c r="T845" s="247"/>
      <c r="AT845" s="248" t="s">
        <v>176</v>
      </c>
      <c r="AU845" s="248" t="s">
        <v>83</v>
      </c>
      <c r="AV845" s="13" t="s">
        <v>83</v>
      </c>
      <c r="AW845" s="13" t="s">
        <v>34</v>
      </c>
      <c r="AX845" s="13" t="s">
        <v>81</v>
      </c>
      <c r="AY845" s="248" t="s">
        <v>161</v>
      </c>
    </row>
    <row r="846" s="1" customFormat="1" ht="16.5" customHeight="1">
      <c r="B846" s="39"/>
      <c r="C846" s="212" t="s">
        <v>1026</v>
      </c>
      <c r="D846" s="212" t="s">
        <v>163</v>
      </c>
      <c r="E846" s="213" t="s">
        <v>1027</v>
      </c>
      <c r="F846" s="214" t="s">
        <v>1028</v>
      </c>
      <c r="G846" s="215" t="s">
        <v>267</v>
      </c>
      <c r="H846" s="216">
        <v>130</v>
      </c>
      <c r="I846" s="217"/>
      <c r="J846" s="218">
        <f>ROUND(I846*H846,2)</f>
        <v>0</v>
      </c>
      <c r="K846" s="214" t="s">
        <v>19</v>
      </c>
      <c r="L846" s="44"/>
      <c r="M846" s="219" t="s">
        <v>19</v>
      </c>
      <c r="N846" s="220" t="s">
        <v>44</v>
      </c>
      <c r="O846" s="84"/>
      <c r="P846" s="221">
        <f>O846*H846</f>
        <v>0</v>
      </c>
      <c r="Q846" s="221">
        <v>0.0060000000000000001</v>
      </c>
      <c r="R846" s="221">
        <f>Q846*H846</f>
        <v>0.78000000000000003</v>
      </c>
      <c r="S846" s="221">
        <v>0</v>
      </c>
      <c r="T846" s="222">
        <f>S846*H846</f>
        <v>0</v>
      </c>
      <c r="AR846" s="223" t="s">
        <v>167</v>
      </c>
      <c r="AT846" s="223" t="s">
        <v>163</v>
      </c>
      <c r="AU846" s="223" t="s">
        <v>83</v>
      </c>
      <c r="AY846" s="18" t="s">
        <v>161</v>
      </c>
      <c r="BE846" s="224">
        <f>IF(N846="základní",J846,0)</f>
        <v>0</v>
      </c>
      <c r="BF846" s="224">
        <f>IF(N846="snížená",J846,0)</f>
        <v>0</v>
      </c>
      <c r="BG846" s="224">
        <f>IF(N846="zákl. přenesená",J846,0)</f>
        <v>0</v>
      </c>
      <c r="BH846" s="224">
        <f>IF(N846="sníž. přenesená",J846,0)</f>
        <v>0</v>
      </c>
      <c r="BI846" s="224">
        <f>IF(N846="nulová",J846,0)</f>
        <v>0</v>
      </c>
      <c r="BJ846" s="18" t="s">
        <v>81</v>
      </c>
      <c r="BK846" s="224">
        <f>ROUND(I846*H846,2)</f>
        <v>0</v>
      </c>
      <c r="BL846" s="18" t="s">
        <v>167</v>
      </c>
      <c r="BM846" s="223" t="s">
        <v>1029</v>
      </c>
    </row>
    <row r="847" s="12" customFormat="1">
      <c r="B847" s="228"/>
      <c r="C847" s="229"/>
      <c r="D847" s="225" t="s">
        <v>176</v>
      </c>
      <c r="E847" s="230" t="s">
        <v>19</v>
      </c>
      <c r="F847" s="231" t="s">
        <v>328</v>
      </c>
      <c r="G847" s="229"/>
      <c r="H847" s="230" t="s">
        <v>19</v>
      </c>
      <c r="I847" s="232"/>
      <c r="J847" s="229"/>
      <c r="K847" s="229"/>
      <c r="L847" s="233"/>
      <c r="M847" s="234"/>
      <c r="N847" s="235"/>
      <c r="O847" s="235"/>
      <c r="P847" s="235"/>
      <c r="Q847" s="235"/>
      <c r="R847" s="235"/>
      <c r="S847" s="235"/>
      <c r="T847" s="236"/>
      <c r="AT847" s="237" t="s">
        <v>176</v>
      </c>
      <c r="AU847" s="237" t="s">
        <v>83</v>
      </c>
      <c r="AV847" s="12" t="s">
        <v>81</v>
      </c>
      <c r="AW847" s="12" t="s">
        <v>34</v>
      </c>
      <c r="AX847" s="12" t="s">
        <v>73</v>
      </c>
      <c r="AY847" s="237" t="s">
        <v>161</v>
      </c>
    </row>
    <row r="848" s="13" customFormat="1">
      <c r="B848" s="238"/>
      <c r="C848" s="239"/>
      <c r="D848" s="225" t="s">
        <v>176</v>
      </c>
      <c r="E848" s="240" t="s">
        <v>19</v>
      </c>
      <c r="F848" s="241" t="s">
        <v>1030</v>
      </c>
      <c r="G848" s="239"/>
      <c r="H848" s="242">
        <v>130</v>
      </c>
      <c r="I848" s="243"/>
      <c r="J848" s="239"/>
      <c r="K848" s="239"/>
      <c r="L848" s="244"/>
      <c r="M848" s="245"/>
      <c r="N848" s="246"/>
      <c r="O848" s="246"/>
      <c r="P848" s="246"/>
      <c r="Q848" s="246"/>
      <c r="R848" s="246"/>
      <c r="S848" s="246"/>
      <c r="T848" s="247"/>
      <c r="AT848" s="248" t="s">
        <v>176</v>
      </c>
      <c r="AU848" s="248" t="s">
        <v>83</v>
      </c>
      <c r="AV848" s="13" t="s">
        <v>83</v>
      </c>
      <c r="AW848" s="13" t="s">
        <v>34</v>
      </c>
      <c r="AX848" s="13" t="s">
        <v>81</v>
      </c>
      <c r="AY848" s="248" t="s">
        <v>161</v>
      </c>
    </row>
    <row r="849" s="1" customFormat="1" ht="16.5" customHeight="1">
      <c r="B849" s="39"/>
      <c r="C849" s="212" t="s">
        <v>1031</v>
      </c>
      <c r="D849" s="212" t="s">
        <v>163</v>
      </c>
      <c r="E849" s="213" t="s">
        <v>1032</v>
      </c>
      <c r="F849" s="214" t="s">
        <v>1033</v>
      </c>
      <c r="G849" s="215" t="s">
        <v>267</v>
      </c>
      <c r="H849" s="216">
        <v>240</v>
      </c>
      <c r="I849" s="217"/>
      <c r="J849" s="218">
        <f>ROUND(I849*H849,2)</f>
        <v>0</v>
      </c>
      <c r="K849" s="214" t="s">
        <v>19</v>
      </c>
      <c r="L849" s="44"/>
      <c r="M849" s="219" t="s">
        <v>19</v>
      </c>
      <c r="N849" s="220" t="s">
        <v>44</v>
      </c>
      <c r="O849" s="84"/>
      <c r="P849" s="221">
        <f>O849*H849</f>
        <v>0</v>
      </c>
      <c r="Q849" s="221">
        <v>0.0050000000000000001</v>
      </c>
      <c r="R849" s="221">
        <f>Q849*H849</f>
        <v>1.2</v>
      </c>
      <c r="S849" s="221">
        <v>0</v>
      </c>
      <c r="T849" s="222">
        <f>S849*H849</f>
        <v>0</v>
      </c>
      <c r="AR849" s="223" t="s">
        <v>167</v>
      </c>
      <c r="AT849" s="223" t="s">
        <v>163</v>
      </c>
      <c r="AU849" s="223" t="s">
        <v>83</v>
      </c>
      <c r="AY849" s="18" t="s">
        <v>161</v>
      </c>
      <c r="BE849" s="224">
        <f>IF(N849="základní",J849,0)</f>
        <v>0</v>
      </c>
      <c r="BF849" s="224">
        <f>IF(N849="snížená",J849,0)</f>
        <v>0</v>
      </c>
      <c r="BG849" s="224">
        <f>IF(N849="zákl. přenesená",J849,0)</f>
        <v>0</v>
      </c>
      <c r="BH849" s="224">
        <f>IF(N849="sníž. přenesená",J849,0)</f>
        <v>0</v>
      </c>
      <c r="BI849" s="224">
        <f>IF(N849="nulová",J849,0)</f>
        <v>0</v>
      </c>
      <c r="BJ849" s="18" t="s">
        <v>81</v>
      </c>
      <c r="BK849" s="224">
        <f>ROUND(I849*H849,2)</f>
        <v>0</v>
      </c>
      <c r="BL849" s="18" t="s">
        <v>167</v>
      </c>
      <c r="BM849" s="223" t="s">
        <v>1034</v>
      </c>
    </row>
    <row r="850" s="12" customFormat="1">
      <c r="B850" s="228"/>
      <c r="C850" s="229"/>
      <c r="D850" s="225" t="s">
        <v>176</v>
      </c>
      <c r="E850" s="230" t="s">
        <v>19</v>
      </c>
      <c r="F850" s="231" t="s">
        <v>328</v>
      </c>
      <c r="G850" s="229"/>
      <c r="H850" s="230" t="s">
        <v>19</v>
      </c>
      <c r="I850" s="232"/>
      <c r="J850" s="229"/>
      <c r="K850" s="229"/>
      <c r="L850" s="233"/>
      <c r="M850" s="234"/>
      <c r="N850" s="235"/>
      <c r="O850" s="235"/>
      <c r="P850" s="235"/>
      <c r="Q850" s="235"/>
      <c r="R850" s="235"/>
      <c r="S850" s="235"/>
      <c r="T850" s="236"/>
      <c r="AT850" s="237" t="s">
        <v>176</v>
      </c>
      <c r="AU850" s="237" t="s">
        <v>83</v>
      </c>
      <c r="AV850" s="12" t="s">
        <v>81</v>
      </c>
      <c r="AW850" s="12" t="s">
        <v>34</v>
      </c>
      <c r="AX850" s="12" t="s">
        <v>73</v>
      </c>
      <c r="AY850" s="237" t="s">
        <v>161</v>
      </c>
    </row>
    <row r="851" s="13" customFormat="1">
      <c r="B851" s="238"/>
      <c r="C851" s="239"/>
      <c r="D851" s="225" t="s">
        <v>176</v>
      </c>
      <c r="E851" s="240" t="s">
        <v>19</v>
      </c>
      <c r="F851" s="241" t="s">
        <v>1035</v>
      </c>
      <c r="G851" s="239"/>
      <c r="H851" s="242">
        <v>240</v>
      </c>
      <c r="I851" s="243"/>
      <c r="J851" s="239"/>
      <c r="K851" s="239"/>
      <c r="L851" s="244"/>
      <c r="M851" s="245"/>
      <c r="N851" s="246"/>
      <c r="O851" s="246"/>
      <c r="P851" s="246"/>
      <c r="Q851" s="246"/>
      <c r="R851" s="246"/>
      <c r="S851" s="246"/>
      <c r="T851" s="247"/>
      <c r="AT851" s="248" t="s">
        <v>176</v>
      </c>
      <c r="AU851" s="248" t="s">
        <v>83</v>
      </c>
      <c r="AV851" s="13" t="s">
        <v>83</v>
      </c>
      <c r="AW851" s="13" t="s">
        <v>34</v>
      </c>
      <c r="AX851" s="13" t="s">
        <v>81</v>
      </c>
      <c r="AY851" s="248" t="s">
        <v>161</v>
      </c>
    </row>
    <row r="852" s="11" customFormat="1" ht="22.8" customHeight="1">
      <c r="B852" s="196"/>
      <c r="C852" s="197"/>
      <c r="D852" s="198" t="s">
        <v>72</v>
      </c>
      <c r="E852" s="210" t="s">
        <v>577</v>
      </c>
      <c r="F852" s="210" t="s">
        <v>1036</v>
      </c>
      <c r="G852" s="197"/>
      <c r="H852" s="197"/>
      <c r="I852" s="200"/>
      <c r="J852" s="211">
        <f>BK852</f>
        <v>0</v>
      </c>
      <c r="K852" s="197"/>
      <c r="L852" s="202"/>
      <c r="M852" s="203"/>
      <c r="N852" s="204"/>
      <c r="O852" s="204"/>
      <c r="P852" s="205">
        <f>SUM(P853:P1254)</f>
        <v>0</v>
      </c>
      <c r="Q852" s="204"/>
      <c r="R852" s="205">
        <f>SUM(R853:R1254)</f>
        <v>212.38464812000004</v>
      </c>
      <c r="S852" s="204"/>
      <c r="T852" s="206">
        <f>SUM(T853:T1254)</f>
        <v>0.83579999999999999</v>
      </c>
      <c r="AR852" s="207" t="s">
        <v>81</v>
      </c>
      <c r="AT852" s="208" t="s">
        <v>72</v>
      </c>
      <c r="AU852" s="208" t="s">
        <v>81</v>
      </c>
      <c r="AY852" s="207" t="s">
        <v>161</v>
      </c>
      <c r="BK852" s="209">
        <f>SUM(BK853:BK1254)</f>
        <v>0</v>
      </c>
    </row>
    <row r="853" s="1" customFormat="1" ht="16.5" customHeight="1">
      <c r="B853" s="39"/>
      <c r="C853" s="212" t="s">
        <v>1037</v>
      </c>
      <c r="D853" s="212" t="s">
        <v>163</v>
      </c>
      <c r="E853" s="213" t="s">
        <v>1038</v>
      </c>
      <c r="F853" s="214" t="s">
        <v>1039</v>
      </c>
      <c r="G853" s="215" t="s">
        <v>172</v>
      </c>
      <c r="H853" s="216">
        <v>4.3200000000000003</v>
      </c>
      <c r="I853" s="217"/>
      <c r="J853" s="218">
        <f>ROUND(I853*H853,2)</f>
        <v>0</v>
      </c>
      <c r="K853" s="214" t="s">
        <v>173</v>
      </c>
      <c r="L853" s="44"/>
      <c r="M853" s="219" t="s">
        <v>19</v>
      </c>
      <c r="N853" s="220" t="s">
        <v>44</v>
      </c>
      <c r="O853" s="84"/>
      <c r="P853" s="221">
        <f>O853*H853</f>
        <v>0</v>
      </c>
      <c r="Q853" s="221">
        <v>2.45329</v>
      </c>
      <c r="R853" s="221">
        <f>Q853*H853</f>
        <v>10.598212800000001</v>
      </c>
      <c r="S853" s="221">
        <v>0</v>
      </c>
      <c r="T853" s="222">
        <f>S853*H853</f>
        <v>0</v>
      </c>
      <c r="AR853" s="223" t="s">
        <v>167</v>
      </c>
      <c r="AT853" s="223" t="s">
        <v>163</v>
      </c>
      <c r="AU853" s="223" t="s">
        <v>83</v>
      </c>
      <c r="AY853" s="18" t="s">
        <v>161</v>
      </c>
      <c r="BE853" s="224">
        <f>IF(N853="základní",J853,0)</f>
        <v>0</v>
      </c>
      <c r="BF853" s="224">
        <f>IF(N853="snížená",J853,0)</f>
        <v>0</v>
      </c>
      <c r="BG853" s="224">
        <f>IF(N853="zákl. přenesená",J853,0)</f>
        <v>0</v>
      </c>
      <c r="BH853" s="224">
        <f>IF(N853="sníž. přenesená",J853,0)</f>
        <v>0</v>
      </c>
      <c r="BI853" s="224">
        <f>IF(N853="nulová",J853,0)</f>
        <v>0</v>
      </c>
      <c r="BJ853" s="18" t="s">
        <v>81</v>
      </c>
      <c r="BK853" s="224">
        <f>ROUND(I853*H853,2)</f>
        <v>0</v>
      </c>
      <c r="BL853" s="18" t="s">
        <v>167</v>
      </c>
      <c r="BM853" s="223" t="s">
        <v>1040</v>
      </c>
    </row>
    <row r="854" s="1" customFormat="1">
      <c r="B854" s="39"/>
      <c r="C854" s="40"/>
      <c r="D854" s="225" t="s">
        <v>169</v>
      </c>
      <c r="E854" s="40"/>
      <c r="F854" s="226" t="s">
        <v>1041</v>
      </c>
      <c r="G854" s="40"/>
      <c r="H854" s="40"/>
      <c r="I854" s="136"/>
      <c r="J854" s="40"/>
      <c r="K854" s="40"/>
      <c r="L854" s="44"/>
      <c r="M854" s="227"/>
      <c r="N854" s="84"/>
      <c r="O854" s="84"/>
      <c r="P854" s="84"/>
      <c r="Q854" s="84"/>
      <c r="R854" s="84"/>
      <c r="S854" s="84"/>
      <c r="T854" s="85"/>
      <c r="AT854" s="18" t="s">
        <v>169</v>
      </c>
      <c r="AU854" s="18" t="s">
        <v>83</v>
      </c>
    </row>
    <row r="855" s="12" customFormat="1">
      <c r="B855" s="228"/>
      <c r="C855" s="229"/>
      <c r="D855" s="225" t="s">
        <v>176</v>
      </c>
      <c r="E855" s="230" t="s">
        <v>19</v>
      </c>
      <c r="F855" s="231" t="s">
        <v>328</v>
      </c>
      <c r="G855" s="229"/>
      <c r="H855" s="230" t="s">
        <v>19</v>
      </c>
      <c r="I855" s="232"/>
      <c r="J855" s="229"/>
      <c r="K855" s="229"/>
      <c r="L855" s="233"/>
      <c r="M855" s="234"/>
      <c r="N855" s="235"/>
      <c r="O855" s="235"/>
      <c r="P855" s="235"/>
      <c r="Q855" s="235"/>
      <c r="R855" s="235"/>
      <c r="S855" s="235"/>
      <c r="T855" s="236"/>
      <c r="AT855" s="237" t="s">
        <v>176</v>
      </c>
      <c r="AU855" s="237" t="s">
        <v>83</v>
      </c>
      <c r="AV855" s="12" t="s">
        <v>81</v>
      </c>
      <c r="AW855" s="12" t="s">
        <v>34</v>
      </c>
      <c r="AX855" s="12" t="s">
        <v>73</v>
      </c>
      <c r="AY855" s="237" t="s">
        <v>161</v>
      </c>
    </row>
    <row r="856" s="12" customFormat="1">
      <c r="B856" s="228"/>
      <c r="C856" s="229"/>
      <c r="D856" s="225" t="s">
        <v>176</v>
      </c>
      <c r="E856" s="230" t="s">
        <v>19</v>
      </c>
      <c r="F856" s="231" t="s">
        <v>1042</v>
      </c>
      <c r="G856" s="229"/>
      <c r="H856" s="230" t="s">
        <v>19</v>
      </c>
      <c r="I856" s="232"/>
      <c r="J856" s="229"/>
      <c r="K856" s="229"/>
      <c r="L856" s="233"/>
      <c r="M856" s="234"/>
      <c r="N856" s="235"/>
      <c r="O856" s="235"/>
      <c r="P856" s="235"/>
      <c r="Q856" s="235"/>
      <c r="R856" s="235"/>
      <c r="S856" s="235"/>
      <c r="T856" s="236"/>
      <c r="AT856" s="237" t="s">
        <v>176</v>
      </c>
      <c r="AU856" s="237" t="s">
        <v>83</v>
      </c>
      <c r="AV856" s="12" t="s">
        <v>81</v>
      </c>
      <c r="AW856" s="12" t="s">
        <v>34</v>
      </c>
      <c r="AX856" s="12" t="s">
        <v>73</v>
      </c>
      <c r="AY856" s="237" t="s">
        <v>161</v>
      </c>
    </row>
    <row r="857" s="12" customFormat="1">
      <c r="B857" s="228"/>
      <c r="C857" s="229"/>
      <c r="D857" s="225" t="s">
        <v>176</v>
      </c>
      <c r="E857" s="230" t="s">
        <v>19</v>
      </c>
      <c r="F857" s="231" t="s">
        <v>394</v>
      </c>
      <c r="G857" s="229"/>
      <c r="H857" s="230" t="s">
        <v>19</v>
      </c>
      <c r="I857" s="232"/>
      <c r="J857" s="229"/>
      <c r="K857" s="229"/>
      <c r="L857" s="233"/>
      <c r="M857" s="234"/>
      <c r="N857" s="235"/>
      <c r="O857" s="235"/>
      <c r="P857" s="235"/>
      <c r="Q857" s="235"/>
      <c r="R857" s="235"/>
      <c r="S857" s="235"/>
      <c r="T857" s="236"/>
      <c r="AT857" s="237" t="s">
        <v>176</v>
      </c>
      <c r="AU857" s="237" t="s">
        <v>83</v>
      </c>
      <c r="AV857" s="12" t="s">
        <v>81</v>
      </c>
      <c r="AW857" s="12" t="s">
        <v>34</v>
      </c>
      <c r="AX857" s="12" t="s">
        <v>73</v>
      </c>
      <c r="AY857" s="237" t="s">
        <v>161</v>
      </c>
    </row>
    <row r="858" s="13" customFormat="1">
      <c r="B858" s="238"/>
      <c r="C858" s="239"/>
      <c r="D858" s="225" t="s">
        <v>176</v>
      </c>
      <c r="E858" s="240" t="s">
        <v>19</v>
      </c>
      <c r="F858" s="241" t="s">
        <v>1043</v>
      </c>
      <c r="G858" s="239"/>
      <c r="H858" s="242">
        <v>2.0800000000000001</v>
      </c>
      <c r="I858" s="243"/>
      <c r="J858" s="239"/>
      <c r="K858" s="239"/>
      <c r="L858" s="244"/>
      <c r="M858" s="245"/>
      <c r="N858" s="246"/>
      <c r="O858" s="246"/>
      <c r="P858" s="246"/>
      <c r="Q858" s="246"/>
      <c r="R858" s="246"/>
      <c r="S858" s="246"/>
      <c r="T858" s="247"/>
      <c r="AT858" s="248" t="s">
        <v>176</v>
      </c>
      <c r="AU858" s="248" t="s">
        <v>83</v>
      </c>
      <c r="AV858" s="13" t="s">
        <v>83</v>
      </c>
      <c r="AW858" s="13" t="s">
        <v>34</v>
      </c>
      <c r="AX858" s="13" t="s">
        <v>73</v>
      </c>
      <c r="AY858" s="248" t="s">
        <v>161</v>
      </c>
    </row>
    <row r="859" s="12" customFormat="1">
      <c r="B859" s="228"/>
      <c r="C859" s="229"/>
      <c r="D859" s="225" t="s">
        <v>176</v>
      </c>
      <c r="E859" s="230" t="s">
        <v>19</v>
      </c>
      <c r="F859" s="231" t="s">
        <v>1044</v>
      </c>
      <c r="G859" s="229"/>
      <c r="H859" s="230" t="s">
        <v>19</v>
      </c>
      <c r="I859" s="232"/>
      <c r="J859" s="229"/>
      <c r="K859" s="229"/>
      <c r="L859" s="233"/>
      <c r="M859" s="234"/>
      <c r="N859" s="235"/>
      <c r="O859" s="235"/>
      <c r="P859" s="235"/>
      <c r="Q859" s="235"/>
      <c r="R859" s="235"/>
      <c r="S859" s="235"/>
      <c r="T859" s="236"/>
      <c r="AT859" s="237" t="s">
        <v>176</v>
      </c>
      <c r="AU859" s="237" t="s">
        <v>83</v>
      </c>
      <c r="AV859" s="12" t="s">
        <v>81</v>
      </c>
      <c r="AW859" s="12" t="s">
        <v>34</v>
      </c>
      <c r="AX859" s="12" t="s">
        <v>73</v>
      </c>
      <c r="AY859" s="237" t="s">
        <v>161</v>
      </c>
    </row>
    <row r="860" s="12" customFormat="1">
      <c r="B860" s="228"/>
      <c r="C860" s="229"/>
      <c r="D860" s="225" t="s">
        <v>176</v>
      </c>
      <c r="E860" s="230" t="s">
        <v>19</v>
      </c>
      <c r="F860" s="231" t="s">
        <v>394</v>
      </c>
      <c r="G860" s="229"/>
      <c r="H860" s="230" t="s">
        <v>19</v>
      </c>
      <c r="I860" s="232"/>
      <c r="J860" s="229"/>
      <c r="K860" s="229"/>
      <c r="L860" s="233"/>
      <c r="M860" s="234"/>
      <c r="N860" s="235"/>
      <c r="O860" s="235"/>
      <c r="P860" s="235"/>
      <c r="Q860" s="235"/>
      <c r="R860" s="235"/>
      <c r="S860" s="235"/>
      <c r="T860" s="236"/>
      <c r="AT860" s="237" t="s">
        <v>176</v>
      </c>
      <c r="AU860" s="237" t="s">
        <v>83</v>
      </c>
      <c r="AV860" s="12" t="s">
        <v>81</v>
      </c>
      <c r="AW860" s="12" t="s">
        <v>34</v>
      </c>
      <c r="AX860" s="12" t="s">
        <v>73</v>
      </c>
      <c r="AY860" s="237" t="s">
        <v>161</v>
      </c>
    </row>
    <row r="861" s="13" customFormat="1">
      <c r="B861" s="238"/>
      <c r="C861" s="239"/>
      <c r="D861" s="225" t="s">
        <v>176</v>
      </c>
      <c r="E861" s="240" t="s">
        <v>19</v>
      </c>
      <c r="F861" s="241" t="s">
        <v>1045</v>
      </c>
      <c r="G861" s="239"/>
      <c r="H861" s="242">
        <v>1.28</v>
      </c>
      <c r="I861" s="243"/>
      <c r="J861" s="239"/>
      <c r="K861" s="239"/>
      <c r="L861" s="244"/>
      <c r="M861" s="245"/>
      <c r="N861" s="246"/>
      <c r="O861" s="246"/>
      <c r="P861" s="246"/>
      <c r="Q861" s="246"/>
      <c r="R861" s="246"/>
      <c r="S861" s="246"/>
      <c r="T861" s="247"/>
      <c r="AT861" s="248" t="s">
        <v>176</v>
      </c>
      <c r="AU861" s="248" t="s">
        <v>83</v>
      </c>
      <c r="AV861" s="13" t="s">
        <v>83</v>
      </c>
      <c r="AW861" s="13" t="s">
        <v>34</v>
      </c>
      <c r="AX861" s="13" t="s">
        <v>73</v>
      </c>
      <c r="AY861" s="248" t="s">
        <v>161</v>
      </c>
    </row>
    <row r="862" s="12" customFormat="1">
      <c r="B862" s="228"/>
      <c r="C862" s="229"/>
      <c r="D862" s="225" t="s">
        <v>176</v>
      </c>
      <c r="E862" s="230" t="s">
        <v>19</v>
      </c>
      <c r="F862" s="231" t="s">
        <v>1046</v>
      </c>
      <c r="G862" s="229"/>
      <c r="H862" s="230" t="s">
        <v>19</v>
      </c>
      <c r="I862" s="232"/>
      <c r="J862" s="229"/>
      <c r="K862" s="229"/>
      <c r="L862" s="233"/>
      <c r="M862" s="234"/>
      <c r="N862" s="235"/>
      <c r="O862" s="235"/>
      <c r="P862" s="235"/>
      <c r="Q862" s="235"/>
      <c r="R862" s="235"/>
      <c r="S862" s="235"/>
      <c r="T862" s="236"/>
      <c r="AT862" s="237" t="s">
        <v>176</v>
      </c>
      <c r="AU862" s="237" t="s">
        <v>83</v>
      </c>
      <c r="AV862" s="12" t="s">
        <v>81</v>
      </c>
      <c r="AW862" s="12" t="s">
        <v>34</v>
      </c>
      <c r="AX862" s="12" t="s">
        <v>73</v>
      </c>
      <c r="AY862" s="237" t="s">
        <v>161</v>
      </c>
    </row>
    <row r="863" s="13" customFormat="1">
      <c r="B863" s="238"/>
      <c r="C863" s="239"/>
      <c r="D863" s="225" t="s">
        <v>176</v>
      </c>
      <c r="E863" s="240" t="s">
        <v>19</v>
      </c>
      <c r="F863" s="241" t="s">
        <v>1047</v>
      </c>
      <c r="G863" s="239"/>
      <c r="H863" s="242">
        <v>0.95999999999999996</v>
      </c>
      <c r="I863" s="243"/>
      <c r="J863" s="239"/>
      <c r="K863" s="239"/>
      <c r="L863" s="244"/>
      <c r="M863" s="245"/>
      <c r="N863" s="246"/>
      <c r="O863" s="246"/>
      <c r="P863" s="246"/>
      <c r="Q863" s="246"/>
      <c r="R863" s="246"/>
      <c r="S863" s="246"/>
      <c r="T863" s="247"/>
      <c r="AT863" s="248" t="s">
        <v>176</v>
      </c>
      <c r="AU863" s="248" t="s">
        <v>83</v>
      </c>
      <c r="AV863" s="13" t="s">
        <v>83</v>
      </c>
      <c r="AW863" s="13" t="s">
        <v>34</v>
      </c>
      <c r="AX863" s="13" t="s">
        <v>73</v>
      </c>
      <c r="AY863" s="248" t="s">
        <v>161</v>
      </c>
    </row>
    <row r="864" s="14" customFormat="1">
      <c r="B864" s="249"/>
      <c r="C864" s="250"/>
      <c r="D864" s="225" t="s">
        <v>176</v>
      </c>
      <c r="E864" s="251" t="s">
        <v>19</v>
      </c>
      <c r="F864" s="252" t="s">
        <v>201</v>
      </c>
      <c r="G864" s="250"/>
      <c r="H864" s="253">
        <v>4.3200000000000003</v>
      </c>
      <c r="I864" s="254"/>
      <c r="J864" s="250"/>
      <c r="K864" s="250"/>
      <c r="L864" s="255"/>
      <c r="M864" s="256"/>
      <c r="N864" s="257"/>
      <c r="O864" s="257"/>
      <c r="P864" s="257"/>
      <c r="Q864" s="257"/>
      <c r="R864" s="257"/>
      <c r="S864" s="257"/>
      <c r="T864" s="258"/>
      <c r="AT864" s="259" t="s">
        <v>176</v>
      </c>
      <c r="AU864" s="259" t="s">
        <v>83</v>
      </c>
      <c r="AV864" s="14" t="s">
        <v>167</v>
      </c>
      <c r="AW864" s="14" t="s">
        <v>34</v>
      </c>
      <c r="AX864" s="14" t="s">
        <v>81</v>
      </c>
      <c r="AY864" s="259" t="s">
        <v>161</v>
      </c>
    </row>
    <row r="865" s="1" customFormat="1" ht="16.5" customHeight="1">
      <c r="B865" s="39"/>
      <c r="C865" s="212" t="s">
        <v>1048</v>
      </c>
      <c r="D865" s="212" t="s">
        <v>163</v>
      </c>
      <c r="E865" s="213" t="s">
        <v>1049</v>
      </c>
      <c r="F865" s="214" t="s">
        <v>1050</v>
      </c>
      <c r="G865" s="215" t="s">
        <v>172</v>
      </c>
      <c r="H865" s="216">
        <v>4.3200000000000003</v>
      </c>
      <c r="I865" s="217"/>
      <c r="J865" s="218">
        <f>ROUND(I865*H865,2)</f>
        <v>0</v>
      </c>
      <c r="K865" s="214" t="s">
        <v>173</v>
      </c>
      <c r="L865" s="44"/>
      <c r="M865" s="219" t="s">
        <v>19</v>
      </c>
      <c r="N865" s="220" t="s">
        <v>44</v>
      </c>
      <c r="O865" s="84"/>
      <c r="P865" s="221">
        <f>O865*H865</f>
        <v>0</v>
      </c>
      <c r="Q865" s="221">
        <v>0</v>
      </c>
      <c r="R865" s="221">
        <f>Q865*H865</f>
        <v>0</v>
      </c>
      <c r="S865" s="221">
        <v>0</v>
      </c>
      <c r="T865" s="222">
        <f>S865*H865</f>
        <v>0</v>
      </c>
      <c r="AR865" s="223" t="s">
        <v>167</v>
      </c>
      <c r="AT865" s="223" t="s">
        <v>163</v>
      </c>
      <c r="AU865" s="223" t="s">
        <v>83</v>
      </c>
      <c r="AY865" s="18" t="s">
        <v>161</v>
      </c>
      <c r="BE865" s="224">
        <f>IF(N865="základní",J865,0)</f>
        <v>0</v>
      </c>
      <c r="BF865" s="224">
        <f>IF(N865="snížená",J865,0)</f>
        <v>0</v>
      </c>
      <c r="BG865" s="224">
        <f>IF(N865="zákl. přenesená",J865,0)</f>
        <v>0</v>
      </c>
      <c r="BH865" s="224">
        <f>IF(N865="sníž. přenesená",J865,0)</f>
        <v>0</v>
      </c>
      <c r="BI865" s="224">
        <f>IF(N865="nulová",J865,0)</f>
        <v>0</v>
      </c>
      <c r="BJ865" s="18" t="s">
        <v>81</v>
      </c>
      <c r="BK865" s="224">
        <f>ROUND(I865*H865,2)</f>
        <v>0</v>
      </c>
      <c r="BL865" s="18" t="s">
        <v>167</v>
      </c>
      <c r="BM865" s="223" t="s">
        <v>1051</v>
      </c>
    </row>
    <row r="866" s="1" customFormat="1">
      <c r="B866" s="39"/>
      <c r="C866" s="40"/>
      <c r="D866" s="225" t="s">
        <v>169</v>
      </c>
      <c r="E866" s="40"/>
      <c r="F866" s="226" t="s">
        <v>1052</v>
      </c>
      <c r="G866" s="40"/>
      <c r="H866" s="40"/>
      <c r="I866" s="136"/>
      <c r="J866" s="40"/>
      <c r="K866" s="40"/>
      <c r="L866" s="44"/>
      <c r="M866" s="227"/>
      <c r="N866" s="84"/>
      <c r="O866" s="84"/>
      <c r="P866" s="84"/>
      <c r="Q866" s="84"/>
      <c r="R866" s="84"/>
      <c r="S866" s="84"/>
      <c r="T866" s="85"/>
      <c r="AT866" s="18" t="s">
        <v>169</v>
      </c>
      <c r="AU866" s="18" t="s">
        <v>83</v>
      </c>
    </row>
    <row r="867" s="12" customFormat="1">
      <c r="B867" s="228"/>
      <c r="C867" s="229"/>
      <c r="D867" s="225" t="s">
        <v>176</v>
      </c>
      <c r="E867" s="230" t="s">
        <v>19</v>
      </c>
      <c r="F867" s="231" t="s">
        <v>328</v>
      </c>
      <c r="G867" s="229"/>
      <c r="H867" s="230" t="s">
        <v>19</v>
      </c>
      <c r="I867" s="232"/>
      <c r="J867" s="229"/>
      <c r="K867" s="229"/>
      <c r="L867" s="233"/>
      <c r="M867" s="234"/>
      <c r="N867" s="235"/>
      <c r="O867" s="235"/>
      <c r="P867" s="235"/>
      <c r="Q867" s="235"/>
      <c r="R867" s="235"/>
      <c r="S867" s="235"/>
      <c r="T867" s="236"/>
      <c r="AT867" s="237" t="s">
        <v>176</v>
      </c>
      <c r="AU867" s="237" t="s">
        <v>83</v>
      </c>
      <c r="AV867" s="12" t="s">
        <v>81</v>
      </c>
      <c r="AW867" s="12" t="s">
        <v>34</v>
      </c>
      <c r="AX867" s="12" t="s">
        <v>73</v>
      </c>
      <c r="AY867" s="237" t="s">
        <v>161</v>
      </c>
    </row>
    <row r="868" s="12" customFormat="1">
      <c r="B868" s="228"/>
      <c r="C868" s="229"/>
      <c r="D868" s="225" t="s">
        <v>176</v>
      </c>
      <c r="E868" s="230" t="s">
        <v>19</v>
      </c>
      <c r="F868" s="231" t="s">
        <v>1042</v>
      </c>
      <c r="G868" s="229"/>
      <c r="H868" s="230" t="s">
        <v>19</v>
      </c>
      <c r="I868" s="232"/>
      <c r="J868" s="229"/>
      <c r="K868" s="229"/>
      <c r="L868" s="233"/>
      <c r="M868" s="234"/>
      <c r="N868" s="235"/>
      <c r="O868" s="235"/>
      <c r="P868" s="235"/>
      <c r="Q868" s="235"/>
      <c r="R868" s="235"/>
      <c r="S868" s="235"/>
      <c r="T868" s="236"/>
      <c r="AT868" s="237" t="s">
        <v>176</v>
      </c>
      <c r="AU868" s="237" t="s">
        <v>83</v>
      </c>
      <c r="AV868" s="12" t="s">
        <v>81</v>
      </c>
      <c r="AW868" s="12" t="s">
        <v>34</v>
      </c>
      <c r="AX868" s="12" t="s">
        <v>73</v>
      </c>
      <c r="AY868" s="237" t="s">
        <v>161</v>
      </c>
    </row>
    <row r="869" s="12" customFormat="1">
      <c r="B869" s="228"/>
      <c r="C869" s="229"/>
      <c r="D869" s="225" t="s">
        <v>176</v>
      </c>
      <c r="E869" s="230" t="s">
        <v>19</v>
      </c>
      <c r="F869" s="231" t="s">
        <v>394</v>
      </c>
      <c r="G869" s="229"/>
      <c r="H869" s="230" t="s">
        <v>19</v>
      </c>
      <c r="I869" s="232"/>
      <c r="J869" s="229"/>
      <c r="K869" s="229"/>
      <c r="L869" s="233"/>
      <c r="M869" s="234"/>
      <c r="N869" s="235"/>
      <c r="O869" s="235"/>
      <c r="P869" s="235"/>
      <c r="Q869" s="235"/>
      <c r="R869" s="235"/>
      <c r="S869" s="235"/>
      <c r="T869" s="236"/>
      <c r="AT869" s="237" t="s">
        <v>176</v>
      </c>
      <c r="AU869" s="237" t="s">
        <v>83</v>
      </c>
      <c r="AV869" s="12" t="s">
        <v>81</v>
      </c>
      <c r="AW869" s="12" t="s">
        <v>34</v>
      </c>
      <c r="AX869" s="12" t="s">
        <v>73</v>
      </c>
      <c r="AY869" s="237" t="s">
        <v>161</v>
      </c>
    </row>
    <row r="870" s="13" customFormat="1">
      <c r="B870" s="238"/>
      <c r="C870" s="239"/>
      <c r="D870" s="225" t="s">
        <v>176</v>
      </c>
      <c r="E870" s="240" t="s">
        <v>19</v>
      </c>
      <c r="F870" s="241" t="s">
        <v>1043</v>
      </c>
      <c r="G870" s="239"/>
      <c r="H870" s="242">
        <v>2.0800000000000001</v>
      </c>
      <c r="I870" s="243"/>
      <c r="J870" s="239"/>
      <c r="K870" s="239"/>
      <c r="L870" s="244"/>
      <c r="M870" s="245"/>
      <c r="N870" s="246"/>
      <c r="O870" s="246"/>
      <c r="P870" s="246"/>
      <c r="Q870" s="246"/>
      <c r="R870" s="246"/>
      <c r="S870" s="246"/>
      <c r="T870" s="247"/>
      <c r="AT870" s="248" t="s">
        <v>176</v>
      </c>
      <c r="AU870" s="248" t="s">
        <v>83</v>
      </c>
      <c r="AV870" s="13" t="s">
        <v>83</v>
      </c>
      <c r="AW870" s="13" t="s">
        <v>34</v>
      </c>
      <c r="AX870" s="13" t="s">
        <v>73</v>
      </c>
      <c r="AY870" s="248" t="s">
        <v>161</v>
      </c>
    </row>
    <row r="871" s="12" customFormat="1">
      <c r="B871" s="228"/>
      <c r="C871" s="229"/>
      <c r="D871" s="225" t="s">
        <v>176</v>
      </c>
      <c r="E871" s="230" t="s">
        <v>19</v>
      </c>
      <c r="F871" s="231" t="s">
        <v>1044</v>
      </c>
      <c r="G871" s="229"/>
      <c r="H871" s="230" t="s">
        <v>19</v>
      </c>
      <c r="I871" s="232"/>
      <c r="J871" s="229"/>
      <c r="K871" s="229"/>
      <c r="L871" s="233"/>
      <c r="M871" s="234"/>
      <c r="N871" s="235"/>
      <c r="O871" s="235"/>
      <c r="P871" s="235"/>
      <c r="Q871" s="235"/>
      <c r="R871" s="235"/>
      <c r="S871" s="235"/>
      <c r="T871" s="236"/>
      <c r="AT871" s="237" t="s">
        <v>176</v>
      </c>
      <c r="AU871" s="237" t="s">
        <v>83</v>
      </c>
      <c r="AV871" s="12" t="s">
        <v>81</v>
      </c>
      <c r="AW871" s="12" t="s">
        <v>34</v>
      </c>
      <c r="AX871" s="12" t="s">
        <v>73</v>
      </c>
      <c r="AY871" s="237" t="s">
        <v>161</v>
      </c>
    </row>
    <row r="872" s="12" customFormat="1">
      <c r="B872" s="228"/>
      <c r="C872" s="229"/>
      <c r="D872" s="225" t="s">
        <v>176</v>
      </c>
      <c r="E872" s="230" t="s">
        <v>19</v>
      </c>
      <c r="F872" s="231" t="s">
        <v>394</v>
      </c>
      <c r="G872" s="229"/>
      <c r="H872" s="230" t="s">
        <v>19</v>
      </c>
      <c r="I872" s="232"/>
      <c r="J872" s="229"/>
      <c r="K872" s="229"/>
      <c r="L872" s="233"/>
      <c r="M872" s="234"/>
      <c r="N872" s="235"/>
      <c r="O872" s="235"/>
      <c r="P872" s="235"/>
      <c r="Q872" s="235"/>
      <c r="R872" s="235"/>
      <c r="S872" s="235"/>
      <c r="T872" s="236"/>
      <c r="AT872" s="237" t="s">
        <v>176</v>
      </c>
      <c r="AU872" s="237" t="s">
        <v>83</v>
      </c>
      <c r="AV872" s="12" t="s">
        <v>81</v>
      </c>
      <c r="AW872" s="12" t="s">
        <v>34</v>
      </c>
      <c r="AX872" s="12" t="s">
        <v>73</v>
      </c>
      <c r="AY872" s="237" t="s">
        <v>161</v>
      </c>
    </row>
    <row r="873" s="13" customFormat="1">
      <c r="B873" s="238"/>
      <c r="C873" s="239"/>
      <c r="D873" s="225" t="s">
        <v>176</v>
      </c>
      <c r="E873" s="240" t="s">
        <v>19</v>
      </c>
      <c r="F873" s="241" t="s">
        <v>1045</v>
      </c>
      <c r="G873" s="239"/>
      <c r="H873" s="242">
        <v>1.28</v>
      </c>
      <c r="I873" s="243"/>
      <c r="J873" s="239"/>
      <c r="K873" s="239"/>
      <c r="L873" s="244"/>
      <c r="M873" s="245"/>
      <c r="N873" s="246"/>
      <c r="O873" s="246"/>
      <c r="P873" s="246"/>
      <c r="Q873" s="246"/>
      <c r="R873" s="246"/>
      <c r="S873" s="246"/>
      <c r="T873" s="247"/>
      <c r="AT873" s="248" t="s">
        <v>176</v>
      </c>
      <c r="AU873" s="248" t="s">
        <v>83</v>
      </c>
      <c r="AV873" s="13" t="s">
        <v>83</v>
      </c>
      <c r="AW873" s="13" t="s">
        <v>34</v>
      </c>
      <c r="AX873" s="13" t="s">
        <v>73</v>
      </c>
      <c r="AY873" s="248" t="s">
        <v>161</v>
      </c>
    </row>
    <row r="874" s="12" customFormat="1">
      <c r="B874" s="228"/>
      <c r="C874" s="229"/>
      <c r="D874" s="225" t="s">
        <v>176</v>
      </c>
      <c r="E874" s="230" t="s">
        <v>19</v>
      </c>
      <c r="F874" s="231" t="s">
        <v>1046</v>
      </c>
      <c r="G874" s="229"/>
      <c r="H874" s="230" t="s">
        <v>19</v>
      </c>
      <c r="I874" s="232"/>
      <c r="J874" s="229"/>
      <c r="K874" s="229"/>
      <c r="L874" s="233"/>
      <c r="M874" s="234"/>
      <c r="N874" s="235"/>
      <c r="O874" s="235"/>
      <c r="P874" s="235"/>
      <c r="Q874" s="235"/>
      <c r="R874" s="235"/>
      <c r="S874" s="235"/>
      <c r="T874" s="236"/>
      <c r="AT874" s="237" t="s">
        <v>176</v>
      </c>
      <c r="AU874" s="237" t="s">
        <v>83</v>
      </c>
      <c r="AV874" s="12" t="s">
        <v>81</v>
      </c>
      <c r="AW874" s="12" t="s">
        <v>34</v>
      </c>
      <c r="AX874" s="12" t="s">
        <v>73</v>
      </c>
      <c r="AY874" s="237" t="s">
        <v>161</v>
      </c>
    </row>
    <row r="875" s="13" customFormat="1">
      <c r="B875" s="238"/>
      <c r="C875" s="239"/>
      <c r="D875" s="225" t="s">
        <v>176</v>
      </c>
      <c r="E875" s="240" t="s">
        <v>19</v>
      </c>
      <c r="F875" s="241" t="s">
        <v>1047</v>
      </c>
      <c r="G875" s="239"/>
      <c r="H875" s="242">
        <v>0.95999999999999996</v>
      </c>
      <c r="I875" s="243"/>
      <c r="J875" s="239"/>
      <c r="K875" s="239"/>
      <c r="L875" s="244"/>
      <c r="M875" s="245"/>
      <c r="N875" s="246"/>
      <c r="O875" s="246"/>
      <c r="P875" s="246"/>
      <c r="Q875" s="246"/>
      <c r="R875" s="246"/>
      <c r="S875" s="246"/>
      <c r="T875" s="247"/>
      <c r="AT875" s="248" t="s">
        <v>176</v>
      </c>
      <c r="AU875" s="248" t="s">
        <v>83</v>
      </c>
      <c r="AV875" s="13" t="s">
        <v>83</v>
      </c>
      <c r="AW875" s="13" t="s">
        <v>34</v>
      </c>
      <c r="AX875" s="13" t="s">
        <v>73</v>
      </c>
      <c r="AY875" s="248" t="s">
        <v>161</v>
      </c>
    </row>
    <row r="876" s="14" customFormat="1">
      <c r="B876" s="249"/>
      <c r="C876" s="250"/>
      <c r="D876" s="225" t="s">
        <v>176</v>
      </c>
      <c r="E876" s="251" t="s">
        <v>19</v>
      </c>
      <c r="F876" s="252" t="s">
        <v>201</v>
      </c>
      <c r="G876" s="250"/>
      <c r="H876" s="253">
        <v>4.3200000000000003</v>
      </c>
      <c r="I876" s="254"/>
      <c r="J876" s="250"/>
      <c r="K876" s="250"/>
      <c r="L876" s="255"/>
      <c r="M876" s="256"/>
      <c r="N876" s="257"/>
      <c r="O876" s="257"/>
      <c r="P876" s="257"/>
      <c r="Q876" s="257"/>
      <c r="R876" s="257"/>
      <c r="S876" s="257"/>
      <c r="T876" s="258"/>
      <c r="AT876" s="259" t="s">
        <v>176</v>
      </c>
      <c r="AU876" s="259" t="s">
        <v>83</v>
      </c>
      <c r="AV876" s="14" t="s">
        <v>167</v>
      </c>
      <c r="AW876" s="14" t="s">
        <v>34</v>
      </c>
      <c r="AX876" s="14" t="s">
        <v>81</v>
      </c>
      <c r="AY876" s="259" t="s">
        <v>161</v>
      </c>
    </row>
    <row r="877" s="1" customFormat="1" ht="16.5" customHeight="1">
      <c r="B877" s="39"/>
      <c r="C877" s="212" t="s">
        <v>1053</v>
      </c>
      <c r="D877" s="212" t="s">
        <v>163</v>
      </c>
      <c r="E877" s="213" t="s">
        <v>1054</v>
      </c>
      <c r="F877" s="214" t="s">
        <v>1055</v>
      </c>
      <c r="G877" s="215" t="s">
        <v>172</v>
      </c>
      <c r="H877" s="216">
        <v>4.3200000000000003</v>
      </c>
      <c r="I877" s="217"/>
      <c r="J877" s="218">
        <f>ROUND(I877*H877,2)</f>
        <v>0</v>
      </c>
      <c r="K877" s="214" t="s">
        <v>173</v>
      </c>
      <c r="L877" s="44"/>
      <c r="M877" s="219" t="s">
        <v>19</v>
      </c>
      <c r="N877" s="220" t="s">
        <v>44</v>
      </c>
      <c r="O877" s="84"/>
      <c r="P877" s="221">
        <f>O877*H877</f>
        <v>0</v>
      </c>
      <c r="Q877" s="221">
        <v>0</v>
      </c>
      <c r="R877" s="221">
        <f>Q877*H877</f>
        <v>0</v>
      </c>
      <c r="S877" s="221">
        <v>0</v>
      </c>
      <c r="T877" s="222">
        <f>S877*H877</f>
        <v>0</v>
      </c>
      <c r="AR877" s="223" t="s">
        <v>167</v>
      </c>
      <c r="AT877" s="223" t="s">
        <v>163</v>
      </c>
      <c r="AU877" s="223" t="s">
        <v>83</v>
      </c>
      <c r="AY877" s="18" t="s">
        <v>161</v>
      </c>
      <c r="BE877" s="224">
        <f>IF(N877="základní",J877,0)</f>
        <v>0</v>
      </c>
      <c r="BF877" s="224">
        <f>IF(N877="snížená",J877,0)</f>
        <v>0</v>
      </c>
      <c r="BG877" s="224">
        <f>IF(N877="zákl. přenesená",J877,0)</f>
        <v>0</v>
      </c>
      <c r="BH877" s="224">
        <f>IF(N877="sníž. přenesená",J877,0)</f>
        <v>0</v>
      </c>
      <c r="BI877" s="224">
        <f>IF(N877="nulová",J877,0)</f>
        <v>0</v>
      </c>
      <c r="BJ877" s="18" t="s">
        <v>81</v>
      </c>
      <c r="BK877" s="224">
        <f>ROUND(I877*H877,2)</f>
        <v>0</v>
      </c>
      <c r="BL877" s="18" t="s">
        <v>167</v>
      </c>
      <c r="BM877" s="223" t="s">
        <v>1056</v>
      </c>
    </row>
    <row r="878" s="1" customFormat="1">
      <c r="B878" s="39"/>
      <c r="C878" s="40"/>
      <c r="D878" s="225" t="s">
        <v>169</v>
      </c>
      <c r="E878" s="40"/>
      <c r="F878" s="226" t="s">
        <v>1057</v>
      </c>
      <c r="G878" s="40"/>
      <c r="H878" s="40"/>
      <c r="I878" s="136"/>
      <c r="J878" s="40"/>
      <c r="K878" s="40"/>
      <c r="L878" s="44"/>
      <c r="M878" s="227"/>
      <c r="N878" s="84"/>
      <c r="O878" s="84"/>
      <c r="P878" s="84"/>
      <c r="Q878" s="84"/>
      <c r="R878" s="84"/>
      <c r="S878" s="84"/>
      <c r="T878" s="85"/>
      <c r="AT878" s="18" t="s">
        <v>169</v>
      </c>
      <c r="AU878" s="18" t="s">
        <v>83</v>
      </c>
    </row>
    <row r="879" s="12" customFormat="1">
      <c r="B879" s="228"/>
      <c r="C879" s="229"/>
      <c r="D879" s="225" t="s">
        <v>176</v>
      </c>
      <c r="E879" s="230" t="s">
        <v>19</v>
      </c>
      <c r="F879" s="231" t="s">
        <v>328</v>
      </c>
      <c r="G879" s="229"/>
      <c r="H879" s="230" t="s">
        <v>19</v>
      </c>
      <c r="I879" s="232"/>
      <c r="J879" s="229"/>
      <c r="K879" s="229"/>
      <c r="L879" s="233"/>
      <c r="M879" s="234"/>
      <c r="N879" s="235"/>
      <c r="O879" s="235"/>
      <c r="P879" s="235"/>
      <c r="Q879" s="235"/>
      <c r="R879" s="235"/>
      <c r="S879" s="235"/>
      <c r="T879" s="236"/>
      <c r="AT879" s="237" t="s">
        <v>176</v>
      </c>
      <c r="AU879" s="237" t="s">
        <v>83</v>
      </c>
      <c r="AV879" s="12" t="s">
        <v>81</v>
      </c>
      <c r="AW879" s="12" t="s">
        <v>34</v>
      </c>
      <c r="AX879" s="12" t="s">
        <v>73</v>
      </c>
      <c r="AY879" s="237" t="s">
        <v>161</v>
      </c>
    </row>
    <row r="880" s="12" customFormat="1">
      <c r="B880" s="228"/>
      <c r="C880" s="229"/>
      <c r="D880" s="225" t="s">
        <v>176</v>
      </c>
      <c r="E880" s="230" t="s">
        <v>19</v>
      </c>
      <c r="F880" s="231" t="s">
        <v>1042</v>
      </c>
      <c r="G880" s="229"/>
      <c r="H880" s="230" t="s">
        <v>19</v>
      </c>
      <c r="I880" s="232"/>
      <c r="J880" s="229"/>
      <c r="K880" s="229"/>
      <c r="L880" s="233"/>
      <c r="M880" s="234"/>
      <c r="N880" s="235"/>
      <c r="O880" s="235"/>
      <c r="P880" s="235"/>
      <c r="Q880" s="235"/>
      <c r="R880" s="235"/>
      <c r="S880" s="235"/>
      <c r="T880" s="236"/>
      <c r="AT880" s="237" t="s">
        <v>176</v>
      </c>
      <c r="AU880" s="237" t="s">
        <v>83</v>
      </c>
      <c r="AV880" s="12" t="s">
        <v>81</v>
      </c>
      <c r="AW880" s="12" t="s">
        <v>34</v>
      </c>
      <c r="AX880" s="12" t="s">
        <v>73</v>
      </c>
      <c r="AY880" s="237" t="s">
        <v>161</v>
      </c>
    </row>
    <row r="881" s="12" customFormat="1">
      <c r="B881" s="228"/>
      <c r="C881" s="229"/>
      <c r="D881" s="225" t="s">
        <v>176</v>
      </c>
      <c r="E881" s="230" t="s">
        <v>19</v>
      </c>
      <c r="F881" s="231" t="s">
        <v>394</v>
      </c>
      <c r="G881" s="229"/>
      <c r="H881" s="230" t="s">
        <v>19</v>
      </c>
      <c r="I881" s="232"/>
      <c r="J881" s="229"/>
      <c r="K881" s="229"/>
      <c r="L881" s="233"/>
      <c r="M881" s="234"/>
      <c r="N881" s="235"/>
      <c r="O881" s="235"/>
      <c r="P881" s="235"/>
      <c r="Q881" s="235"/>
      <c r="R881" s="235"/>
      <c r="S881" s="235"/>
      <c r="T881" s="236"/>
      <c r="AT881" s="237" t="s">
        <v>176</v>
      </c>
      <c r="AU881" s="237" t="s">
        <v>83</v>
      </c>
      <c r="AV881" s="12" t="s">
        <v>81</v>
      </c>
      <c r="AW881" s="12" t="s">
        <v>34</v>
      </c>
      <c r="AX881" s="12" t="s">
        <v>73</v>
      </c>
      <c r="AY881" s="237" t="s">
        <v>161</v>
      </c>
    </row>
    <row r="882" s="13" customFormat="1">
      <c r="B882" s="238"/>
      <c r="C882" s="239"/>
      <c r="D882" s="225" t="s">
        <v>176</v>
      </c>
      <c r="E882" s="240" t="s">
        <v>19</v>
      </c>
      <c r="F882" s="241" t="s">
        <v>1043</v>
      </c>
      <c r="G882" s="239"/>
      <c r="H882" s="242">
        <v>2.0800000000000001</v>
      </c>
      <c r="I882" s="243"/>
      <c r="J882" s="239"/>
      <c r="K882" s="239"/>
      <c r="L882" s="244"/>
      <c r="M882" s="245"/>
      <c r="N882" s="246"/>
      <c r="O882" s="246"/>
      <c r="P882" s="246"/>
      <c r="Q882" s="246"/>
      <c r="R882" s="246"/>
      <c r="S882" s="246"/>
      <c r="T882" s="247"/>
      <c r="AT882" s="248" t="s">
        <v>176</v>
      </c>
      <c r="AU882" s="248" t="s">
        <v>83</v>
      </c>
      <c r="AV882" s="13" t="s">
        <v>83</v>
      </c>
      <c r="AW882" s="13" t="s">
        <v>34</v>
      </c>
      <c r="AX882" s="13" t="s">
        <v>73</v>
      </c>
      <c r="AY882" s="248" t="s">
        <v>161</v>
      </c>
    </row>
    <row r="883" s="12" customFormat="1">
      <c r="B883" s="228"/>
      <c r="C883" s="229"/>
      <c r="D883" s="225" t="s">
        <v>176</v>
      </c>
      <c r="E883" s="230" t="s">
        <v>19</v>
      </c>
      <c r="F883" s="231" t="s">
        <v>1044</v>
      </c>
      <c r="G883" s="229"/>
      <c r="H883" s="230" t="s">
        <v>19</v>
      </c>
      <c r="I883" s="232"/>
      <c r="J883" s="229"/>
      <c r="K883" s="229"/>
      <c r="L883" s="233"/>
      <c r="M883" s="234"/>
      <c r="N883" s="235"/>
      <c r="O883" s="235"/>
      <c r="P883" s="235"/>
      <c r="Q883" s="235"/>
      <c r="R883" s="235"/>
      <c r="S883" s="235"/>
      <c r="T883" s="236"/>
      <c r="AT883" s="237" t="s">
        <v>176</v>
      </c>
      <c r="AU883" s="237" t="s">
        <v>83</v>
      </c>
      <c r="AV883" s="12" t="s">
        <v>81</v>
      </c>
      <c r="AW883" s="12" t="s">
        <v>34</v>
      </c>
      <c r="AX883" s="12" t="s">
        <v>73</v>
      </c>
      <c r="AY883" s="237" t="s">
        <v>161</v>
      </c>
    </row>
    <row r="884" s="12" customFormat="1">
      <c r="B884" s="228"/>
      <c r="C884" s="229"/>
      <c r="D884" s="225" t="s">
        <v>176</v>
      </c>
      <c r="E884" s="230" t="s">
        <v>19</v>
      </c>
      <c r="F884" s="231" t="s">
        <v>394</v>
      </c>
      <c r="G884" s="229"/>
      <c r="H884" s="230" t="s">
        <v>19</v>
      </c>
      <c r="I884" s="232"/>
      <c r="J884" s="229"/>
      <c r="K884" s="229"/>
      <c r="L884" s="233"/>
      <c r="M884" s="234"/>
      <c r="N884" s="235"/>
      <c r="O884" s="235"/>
      <c r="P884" s="235"/>
      <c r="Q884" s="235"/>
      <c r="R884" s="235"/>
      <c r="S884" s="235"/>
      <c r="T884" s="236"/>
      <c r="AT884" s="237" t="s">
        <v>176</v>
      </c>
      <c r="AU884" s="237" t="s">
        <v>83</v>
      </c>
      <c r="AV884" s="12" t="s">
        <v>81</v>
      </c>
      <c r="AW884" s="12" t="s">
        <v>34</v>
      </c>
      <c r="AX884" s="12" t="s">
        <v>73</v>
      </c>
      <c r="AY884" s="237" t="s">
        <v>161</v>
      </c>
    </row>
    <row r="885" s="13" customFormat="1">
      <c r="B885" s="238"/>
      <c r="C885" s="239"/>
      <c r="D885" s="225" t="s">
        <v>176</v>
      </c>
      <c r="E885" s="240" t="s">
        <v>19</v>
      </c>
      <c r="F885" s="241" t="s">
        <v>1045</v>
      </c>
      <c r="G885" s="239"/>
      <c r="H885" s="242">
        <v>1.28</v>
      </c>
      <c r="I885" s="243"/>
      <c r="J885" s="239"/>
      <c r="K885" s="239"/>
      <c r="L885" s="244"/>
      <c r="M885" s="245"/>
      <c r="N885" s="246"/>
      <c r="O885" s="246"/>
      <c r="P885" s="246"/>
      <c r="Q885" s="246"/>
      <c r="R885" s="246"/>
      <c r="S885" s="246"/>
      <c r="T885" s="247"/>
      <c r="AT885" s="248" t="s">
        <v>176</v>
      </c>
      <c r="AU885" s="248" t="s">
        <v>83</v>
      </c>
      <c r="AV885" s="13" t="s">
        <v>83</v>
      </c>
      <c r="AW885" s="13" t="s">
        <v>34</v>
      </c>
      <c r="AX885" s="13" t="s">
        <v>73</v>
      </c>
      <c r="AY885" s="248" t="s">
        <v>161</v>
      </c>
    </row>
    <row r="886" s="12" customFormat="1">
      <c r="B886" s="228"/>
      <c r="C886" s="229"/>
      <c r="D886" s="225" t="s">
        <v>176</v>
      </c>
      <c r="E886" s="230" t="s">
        <v>19</v>
      </c>
      <c r="F886" s="231" t="s">
        <v>1046</v>
      </c>
      <c r="G886" s="229"/>
      <c r="H886" s="230" t="s">
        <v>19</v>
      </c>
      <c r="I886" s="232"/>
      <c r="J886" s="229"/>
      <c r="K886" s="229"/>
      <c r="L886" s="233"/>
      <c r="M886" s="234"/>
      <c r="N886" s="235"/>
      <c r="O886" s="235"/>
      <c r="P886" s="235"/>
      <c r="Q886" s="235"/>
      <c r="R886" s="235"/>
      <c r="S886" s="235"/>
      <c r="T886" s="236"/>
      <c r="AT886" s="237" t="s">
        <v>176</v>
      </c>
      <c r="AU886" s="237" t="s">
        <v>83</v>
      </c>
      <c r="AV886" s="12" t="s">
        <v>81</v>
      </c>
      <c r="AW886" s="12" t="s">
        <v>34</v>
      </c>
      <c r="AX886" s="12" t="s">
        <v>73</v>
      </c>
      <c r="AY886" s="237" t="s">
        <v>161</v>
      </c>
    </row>
    <row r="887" s="13" customFormat="1">
      <c r="B887" s="238"/>
      <c r="C887" s="239"/>
      <c r="D887" s="225" t="s">
        <v>176</v>
      </c>
      <c r="E887" s="240" t="s">
        <v>19</v>
      </c>
      <c r="F887" s="241" t="s">
        <v>1047</v>
      </c>
      <c r="G887" s="239"/>
      <c r="H887" s="242">
        <v>0.95999999999999996</v>
      </c>
      <c r="I887" s="243"/>
      <c r="J887" s="239"/>
      <c r="K887" s="239"/>
      <c r="L887" s="244"/>
      <c r="M887" s="245"/>
      <c r="N887" s="246"/>
      <c r="O887" s="246"/>
      <c r="P887" s="246"/>
      <c r="Q887" s="246"/>
      <c r="R887" s="246"/>
      <c r="S887" s="246"/>
      <c r="T887" s="247"/>
      <c r="AT887" s="248" t="s">
        <v>176</v>
      </c>
      <c r="AU887" s="248" t="s">
        <v>83</v>
      </c>
      <c r="AV887" s="13" t="s">
        <v>83</v>
      </c>
      <c r="AW887" s="13" t="s">
        <v>34</v>
      </c>
      <c r="AX887" s="13" t="s">
        <v>73</v>
      </c>
      <c r="AY887" s="248" t="s">
        <v>161</v>
      </c>
    </row>
    <row r="888" s="14" customFormat="1">
      <c r="B888" s="249"/>
      <c r="C888" s="250"/>
      <c r="D888" s="225" t="s">
        <v>176</v>
      </c>
      <c r="E888" s="251" t="s">
        <v>19</v>
      </c>
      <c r="F888" s="252" t="s">
        <v>201</v>
      </c>
      <c r="G888" s="250"/>
      <c r="H888" s="253">
        <v>4.3200000000000003</v>
      </c>
      <c r="I888" s="254"/>
      <c r="J888" s="250"/>
      <c r="K888" s="250"/>
      <c r="L888" s="255"/>
      <c r="M888" s="256"/>
      <c r="N888" s="257"/>
      <c r="O888" s="257"/>
      <c r="P888" s="257"/>
      <c r="Q888" s="257"/>
      <c r="R888" s="257"/>
      <c r="S888" s="257"/>
      <c r="T888" s="258"/>
      <c r="AT888" s="259" t="s">
        <v>176</v>
      </c>
      <c r="AU888" s="259" t="s">
        <v>83</v>
      </c>
      <c r="AV888" s="14" t="s">
        <v>167</v>
      </c>
      <c r="AW888" s="14" t="s">
        <v>34</v>
      </c>
      <c r="AX888" s="14" t="s">
        <v>81</v>
      </c>
      <c r="AY888" s="259" t="s">
        <v>161</v>
      </c>
    </row>
    <row r="889" s="1" customFormat="1" ht="16.5" customHeight="1">
      <c r="B889" s="39"/>
      <c r="C889" s="212" t="s">
        <v>1058</v>
      </c>
      <c r="D889" s="212" t="s">
        <v>163</v>
      </c>
      <c r="E889" s="213" t="s">
        <v>1059</v>
      </c>
      <c r="F889" s="214" t="s">
        <v>1060</v>
      </c>
      <c r="G889" s="215" t="s">
        <v>172</v>
      </c>
      <c r="H889" s="216">
        <v>0.28799999999999998</v>
      </c>
      <c r="I889" s="217"/>
      <c r="J889" s="218">
        <f>ROUND(I889*H889,2)</f>
        <v>0</v>
      </c>
      <c r="K889" s="214" t="s">
        <v>173</v>
      </c>
      <c r="L889" s="44"/>
      <c r="M889" s="219" t="s">
        <v>19</v>
      </c>
      <c r="N889" s="220" t="s">
        <v>44</v>
      </c>
      <c r="O889" s="84"/>
      <c r="P889" s="221">
        <f>O889*H889</f>
        <v>0</v>
      </c>
      <c r="Q889" s="221">
        <v>2.45329</v>
      </c>
      <c r="R889" s="221">
        <f>Q889*H889</f>
        <v>0.70654751999999998</v>
      </c>
      <c r="S889" s="221">
        <v>0</v>
      </c>
      <c r="T889" s="222">
        <f>S889*H889</f>
        <v>0</v>
      </c>
      <c r="AR889" s="223" t="s">
        <v>167</v>
      </c>
      <c r="AT889" s="223" t="s">
        <v>163</v>
      </c>
      <c r="AU889" s="223" t="s">
        <v>83</v>
      </c>
      <c r="AY889" s="18" t="s">
        <v>161</v>
      </c>
      <c r="BE889" s="224">
        <f>IF(N889="základní",J889,0)</f>
        <v>0</v>
      </c>
      <c r="BF889" s="224">
        <f>IF(N889="snížená",J889,0)</f>
        <v>0</v>
      </c>
      <c r="BG889" s="224">
        <f>IF(N889="zákl. přenesená",J889,0)</f>
        <v>0</v>
      </c>
      <c r="BH889" s="224">
        <f>IF(N889="sníž. přenesená",J889,0)</f>
        <v>0</v>
      </c>
      <c r="BI889" s="224">
        <f>IF(N889="nulová",J889,0)</f>
        <v>0</v>
      </c>
      <c r="BJ889" s="18" t="s">
        <v>81</v>
      </c>
      <c r="BK889" s="224">
        <f>ROUND(I889*H889,2)</f>
        <v>0</v>
      </c>
      <c r="BL889" s="18" t="s">
        <v>167</v>
      </c>
      <c r="BM889" s="223" t="s">
        <v>1061</v>
      </c>
    </row>
    <row r="890" s="1" customFormat="1">
      <c r="B890" s="39"/>
      <c r="C890" s="40"/>
      <c r="D890" s="225" t="s">
        <v>169</v>
      </c>
      <c r="E890" s="40"/>
      <c r="F890" s="226" t="s">
        <v>1062</v>
      </c>
      <c r="G890" s="40"/>
      <c r="H890" s="40"/>
      <c r="I890" s="136"/>
      <c r="J890" s="40"/>
      <c r="K890" s="40"/>
      <c r="L890" s="44"/>
      <c r="M890" s="227"/>
      <c r="N890" s="84"/>
      <c r="O890" s="84"/>
      <c r="P890" s="84"/>
      <c r="Q890" s="84"/>
      <c r="R890" s="84"/>
      <c r="S890" s="84"/>
      <c r="T890" s="85"/>
      <c r="AT890" s="18" t="s">
        <v>169</v>
      </c>
      <c r="AU890" s="18" t="s">
        <v>83</v>
      </c>
    </row>
    <row r="891" s="12" customFormat="1">
      <c r="B891" s="228"/>
      <c r="C891" s="229"/>
      <c r="D891" s="225" t="s">
        <v>176</v>
      </c>
      <c r="E891" s="230" t="s">
        <v>19</v>
      </c>
      <c r="F891" s="231" t="s">
        <v>328</v>
      </c>
      <c r="G891" s="229"/>
      <c r="H891" s="230" t="s">
        <v>19</v>
      </c>
      <c r="I891" s="232"/>
      <c r="J891" s="229"/>
      <c r="K891" s="229"/>
      <c r="L891" s="233"/>
      <c r="M891" s="234"/>
      <c r="N891" s="235"/>
      <c r="O891" s="235"/>
      <c r="P891" s="235"/>
      <c r="Q891" s="235"/>
      <c r="R891" s="235"/>
      <c r="S891" s="235"/>
      <c r="T891" s="236"/>
      <c r="AT891" s="237" t="s">
        <v>176</v>
      </c>
      <c r="AU891" s="237" t="s">
        <v>83</v>
      </c>
      <c r="AV891" s="12" t="s">
        <v>81</v>
      </c>
      <c r="AW891" s="12" t="s">
        <v>34</v>
      </c>
      <c r="AX891" s="12" t="s">
        <v>73</v>
      </c>
      <c r="AY891" s="237" t="s">
        <v>161</v>
      </c>
    </row>
    <row r="892" s="12" customFormat="1">
      <c r="B892" s="228"/>
      <c r="C892" s="229"/>
      <c r="D892" s="225" t="s">
        <v>176</v>
      </c>
      <c r="E892" s="230" t="s">
        <v>19</v>
      </c>
      <c r="F892" s="231" t="s">
        <v>1063</v>
      </c>
      <c r="G892" s="229"/>
      <c r="H892" s="230" t="s">
        <v>19</v>
      </c>
      <c r="I892" s="232"/>
      <c r="J892" s="229"/>
      <c r="K892" s="229"/>
      <c r="L892" s="233"/>
      <c r="M892" s="234"/>
      <c r="N892" s="235"/>
      <c r="O892" s="235"/>
      <c r="P892" s="235"/>
      <c r="Q892" s="235"/>
      <c r="R892" s="235"/>
      <c r="S892" s="235"/>
      <c r="T892" s="236"/>
      <c r="AT892" s="237" t="s">
        <v>176</v>
      </c>
      <c r="AU892" s="237" t="s">
        <v>83</v>
      </c>
      <c r="AV892" s="12" t="s">
        <v>81</v>
      </c>
      <c r="AW892" s="12" t="s">
        <v>34</v>
      </c>
      <c r="AX892" s="12" t="s">
        <v>73</v>
      </c>
      <c r="AY892" s="237" t="s">
        <v>161</v>
      </c>
    </row>
    <row r="893" s="12" customFormat="1">
      <c r="B893" s="228"/>
      <c r="C893" s="229"/>
      <c r="D893" s="225" t="s">
        <v>176</v>
      </c>
      <c r="E893" s="230" t="s">
        <v>19</v>
      </c>
      <c r="F893" s="231" t="s">
        <v>398</v>
      </c>
      <c r="G893" s="229"/>
      <c r="H893" s="230" t="s">
        <v>19</v>
      </c>
      <c r="I893" s="232"/>
      <c r="J893" s="229"/>
      <c r="K893" s="229"/>
      <c r="L893" s="233"/>
      <c r="M893" s="234"/>
      <c r="N893" s="235"/>
      <c r="O893" s="235"/>
      <c r="P893" s="235"/>
      <c r="Q893" s="235"/>
      <c r="R893" s="235"/>
      <c r="S893" s="235"/>
      <c r="T893" s="236"/>
      <c r="AT893" s="237" t="s">
        <v>176</v>
      </c>
      <c r="AU893" s="237" t="s">
        <v>83</v>
      </c>
      <c r="AV893" s="12" t="s">
        <v>81</v>
      </c>
      <c r="AW893" s="12" t="s">
        <v>34</v>
      </c>
      <c r="AX893" s="12" t="s">
        <v>73</v>
      </c>
      <c r="AY893" s="237" t="s">
        <v>161</v>
      </c>
    </row>
    <row r="894" s="13" customFormat="1">
      <c r="B894" s="238"/>
      <c r="C894" s="239"/>
      <c r="D894" s="225" t="s">
        <v>176</v>
      </c>
      <c r="E894" s="240" t="s">
        <v>19</v>
      </c>
      <c r="F894" s="241" t="s">
        <v>1064</v>
      </c>
      <c r="G894" s="239"/>
      <c r="H894" s="242">
        <v>0.28799999999999998</v>
      </c>
      <c r="I894" s="243"/>
      <c r="J894" s="239"/>
      <c r="K894" s="239"/>
      <c r="L894" s="244"/>
      <c r="M894" s="245"/>
      <c r="N894" s="246"/>
      <c r="O894" s="246"/>
      <c r="P894" s="246"/>
      <c r="Q894" s="246"/>
      <c r="R894" s="246"/>
      <c r="S894" s="246"/>
      <c r="T894" s="247"/>
      <c r="AT894" s="248" t="s">
        <v>176</v>
      </c>
      <c r="AU894" s="248" t="s">
        <v>83</v>
      </c>
      <c r="AV894" s="13" t="s">
        <v>83</v>
      </c>
      <c r="AW894" s="13" t="s">
        <v>34</v>
      </c>
      <c r="AX894" s="13" t="s">
        <v>81</v>
      </c>
      <c r="AY894" s="248" t="s">
        <v>161</v>
      </c>
    </row>
    <row r="895" s="1" customFormat="1" ht="16.5" customHeight="1">
      <c r="B895" s="39"/>
      <c r="C895" s="212" t="s">
        <v>1065</v>
      </c>
      <c r="D895" s="212" t="s">
        <v>163</v>
      </c>
      <c r="E895" s="213" t="s">
        <v>1049</v>
      </c>
      <c r="F895" s="214" t="s">
        <v>1050</v>
      </c>
      <c r="G895" s="215" t="s">
        <v>172</v>
      </c>
      <c r="H895" s="216">
        <v>0.28799999999999998</v>
      </c>
      <c r="I895" s="217"/>
      <c r="J895" s="218">
        <f>ROUND(I895*H895,2)</f>
        <v>0</v>
      </c>
      <c r="K895" s="214" t="s">
        <v>173</v>
      </c>
      <c r="L895" s="44"/>
      <c r="M895" s="219" t="s">
        <v>19</v>
      </c>
      <c r="N895" s="220" t="s">
        <v>44</v>
      </c>
      <c r="O895" s="84"/>
      <c r="P895" s="221">
        <f>O895*H895</f>
        <v>0</v>
      </c>
      <c r="Q895" s="221">
        <v>0</v>
      </c>
      <c r="R895" s="221">
        <f>Q895*H895</f>
        <v>0</v>
      </c>
      <c r="S895" s="221">
        <v>0</v>
      </c>
      <c r="T895" s="222">
        <f>S895*H895</f>
        <v>0</v>
      </c>
      <c r="AR895" s="223" t="s">
        <v>167</v>
      </c>
      <c r="AT895" s="223" t="s">
        <v>163</v>
      </c>
      <c r="AU895" s="223" t="s">
        <v>83</v>
      </c>
      <c r="AY895" s="18" t="s">
        <v>161</v>
      </c>
      <c r="BE895" s="224">
        <f>IF(N895="základní",J895,0)</f>
        <v>0</v>
      </c>
      <c r="BF895" s="224">
        <f>IF(N895="snížená",J895,0)</f>
        <v>0</v>
      </c>
      <c r="BG895" s="224">
        <f>IF(N895="zákl. přenesená",J895,0)</f>
        <v>0</v>
      </c>
      <c r="BH895" s="224">
        <f>IF(N895="sníž. přenesená",J895,0)</f>
        <v>0</v>
      </c>
      <c r="BI895" s="224">
        <f>IF(N895="nulová",J895,0)</f>
        <v>0</v>
      </c>
      <c r="BJ895" s="18" t="s">
        <v>81</v>
      </c>
      <c r="BK895" s="224">
        <f>ROUND(I895*H895,2)</f>
        <v>0</v>
      </c>
      <c r="BL895" s="18" t="s">
        <v>167</v>
      </c>
      <c r="BM895" s="223" t="s">
        <v>1066</v>
      </c>
    </row>
    <row r="896" s="1" customFormat="1">
      <c r="B896" s="39"/>
      <c r="C896" s="40"/>
      <c r="D896" s="225" t="s">
        <v>169</v>
      </c>
      <c r="E896" s="40"/>
      <c r="F896" s="226" t="s">
        <v>1052</v>
      </c>
      <c r="G896" s="40"/>
      <c r="H896" s="40"/>
      <c r="I896" s="136"/>
      <c r="J896" s="40"/>
      <c r="K896" s="40"/>
      <c r="L896" s="44"/>
      <c r="M896" s="227"/>
      <c r="N896" s="84"/>
      <c r="O896" s="84"/>
      <c r="P896" s="84"/>
      <c r="Q896" s="84"/>
      <c r="R896" s="84"/>
      <c r="S896" s="84"/>
      <c r="T896" s="85"/>
      <c r="AT896" s="18" t="s">
        <v>169</v>
      </c>
      <c r="AU896" s="18" t="s">
        <v>83</v>
      </c>
    </row>
    <row r="897" s="12" customFormat="1">
      <c r="B897" s="228"/>
      <c r="C897" s="229"/>
      <c r="D897" s="225" t="s">
        <v>176</v>
      </c>
      <c r="E897" s="230" t="s">
        <v>19</v>
      </c>
      <c r="F897" s="231" t="s">
        <v>328</v>
      </c>
      <c r="G897" s="229"/>
      <c r="H897" s="230" t="s">
        <v>19</v>
      </c>
      <c r="I897" s="232"/>
      <c r="J897" s="229"/>
      <c r="K897" s="229"/>
      <c r="L897" s="233"/>
      <c r="M897" s="234"/>
      <c r="N897" s="235"/>
      <c r="O897" s="235"/>
      <c r="P897" s="235"/>
      <c r="Q897" s="235"/>
      <c r="R897" s="235"/>
      <c r="S897" s="235"/>
      <c r="T897" s="236"/>
      <c r="AT897" s="237" t="s">
        <v>176</v>
      </c>
      <c r="AU897" s="237" t="s">
        <v>83</v>
      </c>
      <c r="AV897" s="12" t="s">
        <v>81</v>
      </c>
      <c r="AW897" s="12" t="s">
        <v>34</v>
      </c>
      <c r="AX897" s="12" t="s">
        <v>73</v>
      </c>
      <c r="AY897" s="237" t="s">
        <v>161</v>
      </c>
    </row>
    <row r="898" s="12" customFormat="1">
      <c r="B898" s="228"/>
      <c r="C898" s="229"/>
      <c r="D898" s="225" t="s">
        <v>176</v>
      </c>
      <c r="E898" s="230" t="s">
        <v>19</v>
      </c>
      <c r="F898" s="231" t="s">
        <v>1063</v>
      </c>
      <c r="G898" s="229"/>
      <c r="H898" s="230" t="s">
        <v>19</v>
      </c>
      <c r="I898" s="232"/>
      <c r="J898" s="229"/>
      <c r="K898" s="229"/>
      <c r="L898" s="233"/>
      <c r="M898" s="234"/>
      <c r="N898" s="235"/>
      <c r="O898" s="235"/>
      <c r="P898" s="235"/>
      <c r="Q898" s="235"/>
      <c r="R898" s="235"/>
      <c r="S898" s="235"/>
      <c r="T898" s="236"/>
      <c r="AT898" s="237" t="s">
        <v>176</v>
      </c>
      <c r="AU898" s="237" t="s">
        <v>83</v>
      </c>
      <c r="AV898" s="12" t="s">
        <v>81</v>
      </c>
      <c r="AW898" s="12" t="s">
        <v>34</v>
      </c>
      <c r="AX898" s="12" t="s">
        <v>73</v>
      </c>
      <c r="AY898" s="237" t="s">
        <v>161</v>
      </c>
    </row>
    <row r="899" s="12" customFormat="1">
      <c r="B899" s="228"/>
      <c r="C899" s="229"/>
      <c r="D899" s="225" t="s">
        <v>176</v>
      </c>
      <c r="E899" s="230" t="s">
        <v>19</v>
      </c>
      <c r="F899" s="231" t="s">
        <v>398</v>
      </c>
      <c r="G899" s="229"/>
      <c r="H899" s="230" t="s">
        <v>19</v>
      </c>
      <c r="I899" s="232"/>
      <c r="J899" s="229"/>
      <c r="K899" s="229"/>
      <c r="L899" s="233"/>
      <c r="M899" s="234"/>
      <c r="N899" s="235"/>
      <c r="O899" s="235"/>
      <c r="P899" s="235"/>
      <c r="Q899" s="235"/>
      <c r="R899" s="235"/>
      <c r="S899" s="235"/>
      <c r="T899" s="236"/>
      <c r="AT899" s="237" t="s">
        <v>176</v>
      </c>
      <c r="AU899" s="237" t="s">
        <v>83</v>
      </c>
      <c r="AV899" s="12" t="s">
        <v>81</v>
      </c>
      <c r="AW899" s="12" t="s">
        <v>34</v>
      </c>
      <c r="AX899" s="12" t="s">
        <v>73</v>
      </c>
      <c r="AY899" s="237" t="s">
        <v>161</v>
      </c>
    </row>
    <row r="900" s="13" customFormat="1">
      <c r="B900" s="238"/>
      <c r="C900" s="239"/>
      <c r="D900" s="225" t="s">
        <v>176</v>
      </c>
      <c r="E900" s="240" t="s">
        <v>19</v>
      </c>
      <c r="F900" s="241" t="s">
        <v>1064</v>
      </c>
      <c r="G900" s="239"/>
      <c r="H900" s="242">
        <v>0.28799999999999998</v>
      </c>
      <c r="I900" s="243"/>
      <c r="J900" s="239"/>
      <c r="K900" s="239"/>
      <c r="L900" s="244"/>
      <c r="M900" s="245"/>
      <c r="N900" s="246"/>
      <c r="O900" s="246"/>
      <c r="P900" s="246"/>
      <c r="Q900" s="246"/>
      <c r="R900" s="246"/>
      <c r="S900" s="246"/>
      <c r="T900" s="247"/>
      <c r="AT900" s="248" t="s">
        <v>176</v>
      </c>
      <c r="AU900" s="248" t="s">
        <v>83</v>
      </c>
      <c r="AV900" s="13" t="s">
        <v>83</v>
      </c>
      <c r="AW900" s="13" t="s">
        <v>34</v>
      </c>
      <c r="AX900" s="13" t="s">
        <v>81</v>
      </c>
      <c r="AY900" s="248" t="s">
        <v>161</v>
      </c>
    </row>
    <row r="901" s="1" customFormat="1" ht="16.5" customHeight="1">
      <c r="B901" s="39"/>
      <c r="C901" s="212" t="s">
        <v>1067</v>
      </c>
      <c r="D901" s="212" t="s">
        <v>163</v>
      </c>
      <c r="E901" s="213" t="s">
        <v>1054</v>
      </c>
      <c r="F901" s="214" t="s">
        <v>1055</v>
      </c>
      <c r="G901" s="215" t="s">
        <v>172</v>
      </c>
      <c r="H901" s="216">
        <v>0.28799999999999998</v>
      </c>
      <c r="I901" s="217"/>
      <c r="J901" s="218">
        <f>ROUND(I901*H901,2)</f>
        <v>0</v>
      </c>
      <c r="K901" s="214" t="s">
        <v>173</v>
      </c>
      <c r="L901" s="44"/>
      <c r="M901" s="219" t="s">
        <v>19</v>
      </c>
      <c r="N901" s="220" t="s">
        <v>44</v>
      </c>
      <c r="O901" s="84"/>
      <c r="P901" s="221">
        <f>O901*H901</f>
        <v>0</v>
      </c>
      <c r="Q901" s="221">
        <v>0</v>
      </c>
      <c r="R901" s="221">
        <f>Q901*H901</f>
        <v>0</v>
      </c>
      <c r="S901" s="221">
        <v>0</v>
      </c>
      <c r="T901" s="222">
        <f>S901*H901</f>
        <v>0</v>
      </c>
      <c r="AR901" s="223" t="s">
        <v>167</v>
      </c>
      <c r="AT901" s="223" t="s">
        <v>163</v>
      </c>
      <c r="AU901" s="223" t="s">
        <v>83</v>
      </c>
      <c r="AY901" s="18" t="s">
        <v>161</v>
      </c>
      <c r="BE901" s="224">
        <f>IF(N901="základní",J901,0)</f>
        <v>0</v>
      </c>
      <c r="BF901" s="224">
        <f>IF(N901="snížená",J901,0)</f>
        <v>0</v>
      </c>
      <c r="BG901" s="224">
        <f>IF(N901="zákl. přenesená",J901,0)</f>
        <v>0</v>
      </c>
      <c r="BH901" s="224">
        <f>IF(N901="sníž. přenesená",J901,0)</f>
        <v>0</v>
      </c>
      <c r="BI901" s="224">
        <f>IF(N901="nulová",J901,0)</f>
        <v>0</v>
      </c>
      <c r="BJ901" s="18" t="s">
        <v>81</v>
      </c>
      <c r="BK901" s="224">
        <f>ROUND(I901*H901,2)</f>
        <v>0</v>
      </c>
      <c r="BL901" s="18" t="s">
        <v>167</v>
      </c>
      <c r="BM901" s="223" t="s">
        <v>1068</v>
      </c>
    </row>
    <row r="902" s="1" customFormat="1">
      <c r="B902" s="39"/>
      <c r="C902" s="40"/>
      <c r="D902" s="225" t="s">
        <v>169</v>
      </c>
      <c r="E902" s="40"/>
      <c r="F902" s="226" t="s">
        <v>1057</v>
      </c>
      <c r="G902" s="40"/>
      <c r="H902" s="40"/>
      <c r="I902" s="136"/>
      <c r="J902" s="40"/>
      <c r="K902" s="40"/>
      <c r="L902" s="44"/>
      <c r="M902" s="227"/>
      <c r="N902" s="84"/>
      <c r="O902" s="84"/>
      <c r="P902" s="84"/>
      <c r="Q902" s="84"/>
      <c r="R902" s="84"/>
      <c r="S902" s="84"/>
      <c r="T902" s="85"/>
      <c r="AT902" s="18" t="s">
        <v>169</v>
      </c>
      <c r="AU902" s="18" t="s">
        <v>83</v>
      </c>
    </row>
    <row r="903" s="12" customFormat="1">
      <c r="B903" s="228"/>
      <c r="C903" s="229"/>
      <c r="D903" s="225" t="s">
        <v>176</v>
      </c>
      <c r="E903" s="230" t="s">
        <v>19</v>
      </c>
      <c r="F903" s="231" t="s">
        <v>328</v>
      </c>
      <c r="G903" s="229"/>
      <c r="H903" s="230" t="s">
        <v>19</v>
      </c>
      <c r="I903" s="232"/>
      <c r="J903" s="229"/>
      <c r="K903" s="229"/>
      <c r="L903" s="233"/>
      <c r="M903" s="234"/>
      <c r="N903" s="235"/>
      <c r="O903" s="235"/>
      <c r="P903" s="235"/>
      <c r="Q903" s="235"/>
      <c r="R903" s="235"/>
      <c r="S903" s="235"/>
      <c r="T903" s="236"/>
      <c r="AT903" s="237" t="s">
        <v>176</v>
      </c>
      <c r="AU903" s="237" t="s">
        <v>83</v>
      </c>
      <c r="AV903" s="12" t="s">
        <v>81</v>
      </c>
      <c r="AW903" s="12" t="s">
        <v>34</v>
      </c>
      <c r="AX903" s="12" t="s">
        <v>73</v>
      </c>
      <c r="AY903" s="237" t="s">
        <v>161</v>
      </c>
    </row>
    <row r="904" s="12" customFormat="1">
      <c r="B904" s="228"/>
      <c r="C904" s="229"/>
      <c r="D904" s="225" t="s">
        <v>176</v>
      </c>
      <c r="E904" s="230" t="s">
        <v>19</v>
      </c>
      <c r="F904" s="231" t="s">
        <v>1063</v>
      </c>
      <c r="G904" s="229"/>
      <c r="H904" s="230" t="s">
        <v>19</v>
      </c>
      <c r="I904" s="232"/>
      <c r="J904" s="229"/>
      <c r="K904" s="229"/>
      <c r="L904" s="233"/>
      <c r="M904" s="234"/>
      <c r="N904" s="235"/>
      <c r="O904" s="235"/>
      <c r="P904" s="235"/>
      <c r="Q904" s="235"/>
      <c r="R904" s="235"/>
      <c r="S904" s="235"/>
      <c r="T904" s="236"/>
      <c r="AT904" s="237" t="s">
        <v>176</v>
      </c>
      <c r="AU904" s="237" t="s">
        <v>83</v>
      </c>
      <c r="AV904" s="12" t="s">
        <v>81</v>
      </c>
      <c r="AW904" s="12" t="s">
        <v>34</v>
      </c>
      <c r="AX904" s="12" t="s">
        <v>73</v>
      </c>
      <c r="AY904" s="237" t="s">
        <v>161</v>
      </c>
    </row>
    <row r="905" s="12" customFormat="1">
      <c r="B905" s="228"/>
      <c r="C905" s="229"/>
      <c r="D905" s="225" t="s">
        <v>176</v>
      </c>
      <c r="E905" s="230" t="s">
        <v>19</v>
      </c>
      <c r="F905" s="231" t="s">
        <v>398</v>
      </c>
      <c r="G905" s="229"/>
      <c r="H905" s="230" t="s">
        <v>19</v>
      </c>
      <c r="I905" s="232"/>
      <c r="J905" s="229"/>
      <c r="K905" s="229"/>
      <c r="L905" s="233"/>
      <c r="M905" s="234"/>
      <c r="N905" s="235"/>
      <c r="O905" s="235"/>
      <c r="P905" s="235"/>
      <c r="Q905" s="235"/>
      <c r="R905" s="235"/>
      <c r="S905" s="235"/>
      <c r="T905" s="236"/>
      <c r="AT905" s="237" t="s">
        <v>176</v>
      </c>
      <c r="AU905" s="237" t="s">
        <v>83</v>
      </c>
      <c r="AV905" s="12" t="s">
        <v>81</v>
      </c>
      <c r="AW905" s="12" t="s">
        <v>34</v>
      </c>
      <c r="AX905" s="12" t="s">
        <v>73</v>
      </c>
      <c r="AY905" s="237" t="s">
        <v>161</v>
      </c>
    </row>
    <row r="906" s="13" customFormat="1">
      <c r="B906" s="238"/>
      <c r="C906" s="239"/>
      <c r="D906" s="225" t="s">
        <v>176</v>
      </c>
      <c r="E906" s="240" t="s">
        <v>19</v>
      </c>
      <c r="F906" s="241" t="s">
        <v>1064</v>
      </c>
      <c r="G906" s="239"/>
      <c r="H906" s="242">
        <v>0.28799999999999998</v>
      </c>
      <c r="I906" s="243"/>
      <c r="J906" s="239"/>
      <c r="K906" s="239"/>
      <c r="L906" s="244"/>
      <c r="M906" s="245"/>
      <c r="N906" s="246"/>
      <c r="O906" s="246"/>
      <c r="P906" s="246"/>
      <c r="Q906" s="246"/>
      <c r="R906" s="246"/>
      <c r="S906" s="246"/>
      <c r="T906" s="247"/>
      <c r="AT906" s="248" t="s">
        <v>176</v>
      </c>
      <c r="AU906" s="248" t="s">
        <v>83</v>
      </c>
      <c r="AV906" s="13" t="s">
        <v>83</v>
      </c>
      <c r="AW906" s="13" t="s">
        <v>34</v>
      </c>
      <c r="AX906" s="13" t="s">
        <v>81</v>
      </c>
      <c r="AY906" s="248" t="s">
        <v>161</v>
      </c>
    </row>
    <row r="907" s="1" customFormat="1" ht="16.5" customHeight="1">
      <c r="B907" s="39"/>
      <c r="C907" s="212" t="s">
        <v>1069</v>
      </c>
      <c r="D907" s="212" t="s">
        <v>163</v>
      </c>
      <c r="E907" s="213" t="s">
        <v>1070</v>
      </c>
      <c r="F907" s="214" t="s">
        <v>1071</v>
      </c>
      <c r="G907" s="215" t="s">
        <v>172</v>
      </c>
      <c r="H907" s="216">
        <v>7</v>
      </c>
      <c r="I907" s="217"/>
      <c r="J907" s="218">
        <f>ROUND(I907*H907,2)</f>
        <v>0</v>
      </c>
      <c r="K907" s="214" t="s">
        <v>173</v>
      </c>
      <c r="L907" s="44"/>
      <c r="M907" s="219" t="s">
        <v>19</v>
      </c>
      <c r="N907" s="220" t="s">
        <v>44</v>
      </c>
      <c r="O907" s="84"/>
      <c r="P907" s="221">
        <f>O907*H907</f>
        <v>0</v>
      </c>
      <c r="Q907" s="221">
        <v>2.45329</v>
      </c>
      <c r="R907" s="221">
        <f>Q907*H907</f>
        <v>17.173030000000001</v>
      </c>
      <c r="S907" s="221">
        <v>0</v>
      </c>
      <c r="T907" s="222">
        <f>S907*H907</f>
        <v>0</v>
      </c>
      <c r="AR907" s="223" t="s">
        <v>167</v>
      </c>
      <c r="AT907" s="223" t="s">
        <v>163</v>
      </c>
      <c r="AU907" s="223" t="s">
        <v>83</v>
      </c>
      <c r="AY907" s="18" t="s">
        <v>161</v>
      </c>
      <c r="BE907" s="224">
        <f>IF(N907="základní",J907,0)</f>
        <v>0</v>
      </c>
      <c r="BF907" s="224">
        <f>IF(N907="snížená",J907,0)</f>
        <v>0</v>
      </c>
      <c r="BG907" s="224">
        <f>IF(N907="zákl. přenesená",J907,0)</f>
        <v>0</v>
      </c>
      <c r="BH907" s="224">
        <f>IF(N907="sníž. přenesená",J907,0)</f>
        <v>0</v>
      </c>
      <c r="BI907" s="224">
        <f>IF(N907="nulová",J907,0)</f>
        <v>0</v>
      </c>
      <c r="BJ907" s="18" t="s">
        <v>81</v>
      </c>
      <c r="BK907" s="224">
        <f>ROUND(I907*H907,2)</f>
        <v>0</v>
      </c>
      <c r="BL907" s="18" t="s">
        <v>167</v>
      </c>
      <c r="BM907" s="223" t="s">
        <v>1072</v>
      </c>
    </row>
    <row r="908" s="1" customFormat="1">
      <c r="B908" s="39"/>
      <c r="C908" s="40"/>
      <c r="D908" s="225" t="s">
        <v>169</v>
      </c>
      <c r="E908" s="40"/>
      <c r="F908" s="226" t="s">
        <v>1073</v>
      </c>
      <c r="G908" s="40"/>
      <c r="H908" s="40"/>
      <c r="I908" s="136"/>
      <c r="J908" s="40"/>
      <c r="K908" s="40"/>
      <c r="L908" s="44"/>
      <c r="M908" s="227"/>
      <c r="N908" s="84"/>
      <c r="O908" s="84"/>
      <c r="P908" s="84"/>
      <c r="Q908" s="84"/>
      <c r="R908" s="84"/>
      <c r="S908" s="84"/>
      <c r="T908" s="85"/>
      <c r="AT908" s="18" t="s">
        <v>169</v>
      </c>
      <c r="AU908" s="18" t="s">
        <v>83</v>
      </c>
    </row>
    <row r="909" s="12" customFormat="1">
      <c r="B909" s="228"/>
      <c r="C909" s="229"/>
      <c r="D909" s="225" t="s">
        <v>176</v>
      </c>
      <c r="E909" s="230" t="s">
        <v>19</v>
      </c>
      <c r="F909" s="231" t="s">
        <v>328</v>
      </c>
      <c r="G909" s="229"/>
      <c r="H909" s="230" t="s">
        <v>19</v>
      </c>
      <c r="I909" s="232"/>
      <c r="J909" s="229"/>
      <c r="K909" s="229"/>
      <c r="L909" s="233"/>
      <c r="M909" s="234"/>
      <c r="N909" s="235"/>
      <c r="O909" s="235"/>
      <c r="P909" s="235"/>
      <c r="Q909" s="235"/>
      <c r="R909" s="235"/>
      <c r="S909" s="235"/>
      <c r="T909" s="236"/>
      <c r="AT909" s="237" t="s">
        <v>176</v>
      </c>
      <c r="AU909" s="237" t="s">
        <v>83</v>
      </c>
      <c r="AV909" s="12" t="s">
        <v>81</v>
      </c>
      <c r="AW909" s="12" t="s">
        <v>34</v>
      </c>
      <c r="AX909" s="12" t="s">
        <v>73</v>
      </c>
      <c r="AY909" s="237" t="s">
        <v>161</v>
      </c>
    </row>
    <row r="910" s="12" customFormat="1">
      <c r="B910" s="228"/>
      <c r="C910" s="229"/>
      <c r="D910" s="225" t="s">
        <v>176</v>
      </c>
      <c r="E910" s="230" t="s">
        <v>19</v>
      </c>
      <c r="F910" s="231" t="s">
        <v>1074</v>
      </c>
      <c r="G910" s="229"/>
      <c r="H910" s="230" t="s">
        <v>19</v>
      </c>
      <c r="I910" s="232"/>
      <c r="J910" s="229"/>
      <c r="K910" s="229"/>
      <c r="L910" s="233"/>
      <c r="M910" s="234"/>
      <c r="N910" s="235"/>
      <c r="O910" s="235"/>
      <c r="P910" s="235"/>
      <c r="Q910" s="235"/>
      <c r="R910" s="235"/>
      <c r="S910" s="235"/>
      <c r="T910" s="236"/>
      <c r="AT910" s="237" t="s">
        <v>176</v>
      </c>
      <c r="AU910" s="237" t="s">
        <v>83</v>
      </c>
      <c r="AV910" s="12" t="s">
        <v>81</v>
      </c>
      <c r="AW910" s="12" t="s">
        <v>34</v>
      </c>
      <c r="AX910" s="12" t="s">
        <v>73</v>
      </c>
      <c r="AY910" s="237" t="s">
        <v>161</v>
      </c>
    </row>
    <row r="911" s="12" customFormat="1">
      <c r="B911" s="228"/>
      <c r="C911" s="229"/>
      <c r="D911" s="225" t="s">
        <v>176</v>
      </c>
      <c r="E911" s="230" t="s">
        <v>19</v>
      </c>
      <c r="F911" s="231" t="s">
        <v>394</v>
      </c>
      <c r="G911" s="229"/>
      <c r="H911" s="230" t="s">
        <v>19</v>
      </c>
      <c r="I911" s="232"/>
      <c r="J911" s="229"/>
      <c r="K911" s="229"/>
      <c r="L911" s="233"/>
      <c r="M911" s="234"/>
      <c r="N911" s="235"/>
      <c r="O911" s="235"/>
      <c r="P911" s="235"/>
      <c r="Q911" s="235"/>
      <c r="R911" s="235"/>
      <c r="S911" s="235"/>
      <c r="T911" s="236"/>
      <c r="AT911" s="237" t="s">
        <v>176</v>
      </c>
      <c r="AU911" s="237" t="s">
        <v>83</v>
      </c>
      <c r="AV911" s="12" t="s">
        <v>81</v>
      </c>
      <c r="AW911" s="12" t="s">
        <v>34</v>
      </c>
      <c r="AX911" s="12" t="s">
        <v>73</v>
      </c>
      <c r="AY911" s="237" t="s">
        <v>161</v>
      </c>
    </row>
    <row r="912" s="13" customFormat="1">
      <c r="B912" s="238"/>
      <c r="C912" s="239"/>
      <c r="D912" s="225" t="s">
        <v>176</v>
      </c>
      <c r="E912" s="240" t="s">
        <v>19</v>
      </c>
      <c r="F912" s="241" t="s">
        <v>1075</v>
      </c>
      <c r="G912" s="239"/>
      <c r="H912" s="242">
        <v>7</v>
      </c>
      <c r="I912" s="243"/>
      <c r="J912" s="239"/>
      <c r="K912" s="239"/>
      <c r="L912" s="244"/>
      <c r="M912" s="245"/>
      <c r="N912" s="246"/>
      <c r="O912" s="246"/>
      <c r="P912" s="246"/>
      <c r="Q912" s="246"/>
      <c r="R912" s="246"/>
      <c r="S912" s="246"/>
      <c r="T912" s="247"/>
      <c r="AT912" s="248" t="s">
        <v>176</v>
      </c>
      <c r="AU912" s="248" t="s">
        <v>83</v>
      </c>
      <c r="AV912" s="13" t="s">
        <v>83</v>
      </c>
      <c r="AW912" s="13" t="s">
        <v>34</v>
      </c>
      <c r="AX912" s="13" t="s">
        <v>81</v>
      </c>
      <c r="AY912" s="248" t="s">
        <v>161</v>
      </c>
    </row>
    <row r="913" s="1" customFormat="1" ht="16.5" customHeight="1">
      <c r="B913" s="39"/>
      <c r="C913" s="212" t="s">
        <v>1076</v>
      </c>
      <c r="D913" s="212" t="s">
        <v>163</v>
      </c>
      <c r="E913" s="213" t="s">
        <v>1077</v>
      </c>
      <c r="F913" s="214" t="s">
        <v>1078</v>
      </c>
      <c r="G913" s="215" t="s">
        <v>172</v>
      </c>
      <c r="H913" s="216">
        <v>7</v>
      </c>
      <c r="I913" s="217"/>
      <c r="J913" s="218">
        <f>ROUND(I913*H913,2)</f>
        <v>0</v>
      </c>
      <c r="K913" s="214" t="s">
        <v>173</v>
      </c>
      <c r="L913" s="44"/>
      <c r="M913" s="219" t="s">
        <v>19</v>
      </c>
      <c r="N913" s="220" t="s">
        <v>44</v>
      </c>
      <c r="O913" s="84"/>
      <c r="P913" s="221">
        <f>O913*H913</f>
        <v>0</v>
      </c>
      <c r="Q913" s="221">
        <v>0</v>
      </c>
      <c r="R913" s="221">
        <f>Q913*H913</f>
        <v>0</v>
      </c>
      <c r="S913" s="221">
        <v>0</v>
      </c>
      <c r="T913" s="222">
        <f>S913*H913</f>
        <v>0</v>
      </c>
      <c r="AR913" s="223" t="s">
        <v>167</v>
      </c>
      <c r="AT913" s="223" t="s">
        <v>163</v>
      </c>
      <c r="AU913" s="223" t="s">
        <v>83</v>
      </c>
      <c r="AY913" s="18" t="s">
        <v>161</v>
      </c>
      <c r="BE913" s="224">
        <f>IF(N913="základní",J913,0)</f>
        <v>0</v>
      </c>
      <c r="BF913" s="224">
        <f>IF(N913="snížená",J913,0)</f>
        <v>0</v>
      </c>
      <c r="BG913" s="224">
        <f>IF(N913="zákl. přenesená",J913,0)</f>
        <v>0</v>
      </c>
      <c r="BH913" s="224">
        <f>IF(N913="sníž. přenesená",J913,0)</f>
        <v>0</v>
      </c>
      <c r="BI913" s="224">
        <f>IF(N913="nulová",J913,0)</f>
        <v>0</v>
      </c>
      <c r="BJ913" s="18" t="s">
        <v>81</v>
      </c>
      <c r="BK913" s="224">
        <f>ROUND(I913*H913,2)</f>
        <v>0</v>
      </c>
      <c r="BL913" s="18" t="s">
        <v>167</v>
      </c>
      <c r="BM913" s="223" t="s">
        <v>1079</v>
      </c>
    </row>
    <row r="914" s="1" customFormat="1">
      <c r="B914" s="39"/>
      <c r="C914" s="40"/>
      <c r="D914" s="225" t="s">
        <v>169</v>
      </c>
      <c r="E914" s="40"/>
      <c r="F914" s="226" t="s">
        <v>1080</v>
      </c>
      <c r="G914" s="40"/>
      <c r="H914" s="40"/>
      <c r="I914" s="136"/>
      <c r="J914" s="40"/>
      <c r="K914" s="40"/>
      <c r="L914" s="44"/>
      <c r="M914" s="227"/>
      <c r="N914" s="84"/>
      <c r="O914" s="84"/>
      <c r="P914" s="84"/>
      <c r="Q914" s="84"/>
      <c r="R914" s="84"/>
      <c r="S914" s="84"/>
      <c r="T914" s="85"/>
      <c r="AT914" s="18" t="s">
        <v>169</v>
      </c>
      <c r="AU914" s="18" t="s">
        <v>83</v>
      </c>
    </row>
    <row r="915" s="12" customFormat="1">
      <c r="B915" s="228"/>
      <c r="C915" s="229"/>
      <c r="D915" s="225" t="s">
        <v>176</v>
      </c>
      <c r="E915" s="230" t="s">
        <v>19</v>
      </c>
      <c r="F915" s="231" t="s">
        <v>328</v>
      </c>
      <c r="G915" s="229"/>
      <c r="H915" s="230" t="s">
        <v>19</v>
      </c>
      <c r="I915" s="232"/>
      <c r="J915" s="229"/>
      <c r="K915" s="229"/>
      <c r="L915" s="233"/>
      <c r="M915" s="234"/>
      <c r="N915" s="235"/>
      <c r="O915" s="235"/>
      <c r="P915" s="235"/>
      <c r="Q915" s="235"/>
      <c r="R915" s="235"/>
      <c r="S915" s="235"/>
      <c r="T915" s="236"/>
      <c r="AT915" s="237" t="s">
        <v>176</v>
      </c>
      <c r="AU915" s="237" t="s">
        <v>83</v>
      </c>
      <c r="AV915" s="12" t="s">
        <v>81</v>
      </c>
      <c r="AW915" s="12" t="s">
        <v>34</v>
      </c>
      <c r="AX915" s="12" t="s">
        <v>73</v>
      </c>
      <c r="AY915" s="237" t="s">
        <v>161</v>
      </c>
    </row>
    <row r="916" s="12" customFormat="1">
      <c r="B916" s="228"/>
      <c r="C916" s="229"/>
      <c r="D916" s="225" t="s">
        <v>176</v>
      </c>
      <c r="E916" s="230" t="s">
        <v>19</v>
      </c>
      <c r="F916" s="231" t="s">
        <v>1074</v>
      </c>
      <c r="G916" s="229"/>
      <c r="H916" s="230" t="s">
        <v>19</v>
      </c>
      <c r="I916" s="232"/>
      <c r="J916" s="229"/>
      <c r="K916" s="229"/>
      <c r="L916" s="233"/>
      <c r="M916" s="234"/>
      <c r="N916" s="235"/>
      <c r="O916" s="235"/>
      <c r="P916" s="235"/>
      <c r="Q916" s="235"/>
      <c r="R916" s="235"/>
      <c r="S916" s="235"/>
      <c r="T916" s="236"/>
      <c r="AT916" s="237" t="s">
        <v>176</v>
      </c>
      <c r="AU916" s="237" t="s">
        <v>83</v>
      </c>
      <c r="AV916" s="12" t="s">
        <v>81</v>
      </c>
      <c r="AW916" s="12" t="s">
        <v>34</v>
      </c>
      <c r="AX916" s="12" t="s">
        <v>73</v>
      </c>
      <c r="AY916" s="237" t="s">
        <v>161</v>
      </c>
    </row>
    <row r="917" s="12" customFormat="1">
      <c r="B917" s="228"/>
      <c r="C917" s="229"/>
      <c r="D917" s="225" t="s">
        <v>176</v>
      </c>
      <c r="E917" s="230" t="s">
        <v>19</v>
      </c>
      <c r="F917" s="231" t="s">
        <v>394</v>
      </c>
      <c r="G917" s="229"/>
      <c r="H917" s="230" t="s">
        <v>19</v>
      </c>
      <c r="I917" s="232"/>
      <c r="J917" s="229"/>
      <c r="K917" s="229"/>
      <c r="L917" s="233"/>
      <c r="M917" s="234"/>
      <c r="N917" s="235"/>
      <c r="O917" s="235"/>
      <c r="P917" s="235"/>
      <c r="Q917" s="235"/>
      <c r="R917" s="235"/>
      <c r="S917" s="235"/>
      <c r="T917" s="236"/>
      <c r="AT917" s="237" t="s">
        <v>176</v>
      </c>
      <c r="AU917" s="237" t="s">
        <v>83</v>
      </c>
      <c r="AV917" s="12" t="s">
        <v>81</v>
      </c>
      <c r="AW917" s="12" t="s">
        <v>34</v>
      </c>
      <c r="AX917" s="12" t="s">
        <v>73</v>
      </c>
      <c r="AY917" s="237" t="s">
        <v>161</v>
      </c>
    </row>
    <row r="918" s="13" customFormat="1">
      <c r="B918" s="238"/>
      <c r="C918" s="239"/>
      <c r="D918" s="225" t="s">
        <v>176</v>
      </c>
      <c r="E918" s="240" t="s">
        <v>19</v>
      </c>
      <c r="F918" s="241" t="s">
        <v>1075</v>
      </c>
      <c r="G918" s="239"/>
      <c r="H918" s="242">
        <v>7</v>
      </c>
      <c r="I918" s="243"/>
      <c r="J918" s="239"/>
      <c r="K918" s="239"/>
      <c r="L918" s="244"/>
      <c r="M918" s="245"/>
      <c r="N918" s="246"/>
      <c r="O918" s="246"/>
      <c r="P918" s="246"/>
      <c r="Q918" s="246"/>
      <c r="R918" s="246"/>
      <c r="S918" s="246"/>
      <c r="T918" s="247"/>
      <c r="AT918" s="248" t="s">
        <v>176</v>
      </c>
      <c r="AU918" s="248" t="s">
        <v>83</v>
      </c>
      <c r="AV918" s="13" t="s">
        <v>83</v>
      </c>
      <c r="AW918" s="13" t="s">
        <v>34</v>
      </c>
      <c r="AX918" s="13" t="s">
        <v>81</v>
      </c>
      <c r="AY918" s="248" t="s">
        <v>161</v>
      </c>
    </row>
    <row r="919" s="1" customFormat="1" ht="16.5" customHeight="1">
      <c r="B919" s="39"/>
      <c r="C919" s="212" t="s">
        <v>1081</v>
      </c>
      <c r="D919" s="212" t="s">
        <v>163</v>
      </c>
      <c r="E919" s="213" t="s">
        <v>1082</v>
      </c>
      <c r="F919" s="214" t="s">
        <v>1083</v>
      </c>
      <c r="G919" s="215" t="s">
        <v>172</v>
      </c>
      <c r="H919" s="216">
        <v>7</v>
      </c>
      <c r="I919" s="217"/>
      <c r="J919" s="218">
        <f>ROUND(I919*H919,2)</f>
        <v>0</v>
      </c>
      <c r="K919" s="214" t="s">
        <v>173</v>
      </c>
      <c r="L919" s="44"/>
      <c r="M919" s="219" t="s">
        <v>19</v>
      </c>
      <c r="N919" s="220" t="s">
        <v>44</v>
      </c>
      <c r="O919" s="84"/>
      <c r="P919" s="221">
        <f>O919*H919</f>
        <v>0</v>
      </c>
      <c r="Q919" s="221">
        <v>0</v>
      </c>
      <c r="R919" s="221">
        <f>Q919*H919</f>
        <v>0</v>
      </c>
      <c r="S919" s="221">
        <v>0</v>
      </c>
      <c r="T919" s="222">
        <f>S919*H919</f>
        <v>0</v>
      </c>
      <c r="AR919" s="223" t="s">
        <v>167</v>
      </c>
      <c r="AT919" s="223" t="s">
        <v>163</v>
      </c>
      <c r="AU919" s="223" t="s">
        <v>83</v>
      </c>
      <c r="AY919" s="18" t="s">
        <v>161</v>
      </c>
      <c r="BE919" s="224">
        <f>IF(N919="základní",J919,0)</f>
        <v>0</v>
      </c>
      <c r="BF919" s="224">
        <f>IF(N919="snížená",J919,0)</f>
        <v>0</v>
      </c>
      <c r="BG919" s="224">
        <f>IF(N919="zákl. přenesená",J919,0)</f>
        <v>0</v>
      </c>
      <c r="BH919" s="224">
        <f>IF(N919="sníž. přenesená",J919,0)</f>
        <v>0</v>
      </c>
      <c r="BI919" s="224">
        <f>IF(N919="nulová",J919,0)</f>
        <v>0</v>
      </c>
      <c r="BJ919" s="18" t="s">
        <v>81</v>
      </c>
      <c r="BK919" s="224">
        <f>ROUND(I919*H919,2)</f>
        <v>0</v>
      </c>
      <c r="BL919" s="18" t="s">
        <v>167</v>
      </c>
      <c r="BM919" s="223" t="s">
        <v>1084</v>
      </c>
    </row>
    <row r="920" s="1" customFormat="1">
      <c r="B920" s="39"/>
      <c r="C920" s="40"/>
      <c r="D920" s="225" t="s">
        <v>169</v>
      </c>
      <c r="E920" s="40"/>
      <c r="F920" s="226" t="s">
        <v>1085</v>
      </c>
      <c r="G920" s="40"/>
      <c r="H920" s="40"/>
      <c r="I920" s="136"/>
      <c r="J920" s="40"/>
      <c r="K920" s="40"/>
      <c r="L920" s="44"/>
      <c r="M920" s="227"/>
      <c r="N920" s="84"/>
      <c r="O920" s="84"/>
      <c r="P920" s="84"/>
      <c r="Q920" s="84"/>
      <c r="R920" s="84"/>
      <c r="S920" s="84"/>
      <c r="T920" s="85"/>
      <c r="AT920" s="18" t="s">
        <v>169</v>
      </c>
      <c r="AU920" s="18" t="s">
        <v>83</v>
      </c>
    </row>
    <row r="921" s="12" customFormat="1">
      <c r="B921" s="228"/>
      <c r="C921" s="229"/>
      <c r="D921" s="225" t="s">
        <v>176</v>
      </c>
      <c r="E921" s="230" t="s">
        <v>19</v>
      </c>
      <c r="F921" s="231" t="s">
        <v>328</v>
      </c>
      <c r="G921" s="229"/>
      <c r="H921" s="230" t="s">
        <v>19</v>
      </c>
      <c r="I921" s="232"/>
      <c r="J921" s="229"/>
      <c r="K921" s="229"/>
      <c r="L921" s="233"/>
      <c r="M921" s="234"/>
      <c r="N921" s="235"/>
      <c r="O921" s="235"/>
      <c r="P921" s="235"/>
      <c r="Q921" s="235"/>
      <c r="R921" s="235"/>
      <c r="S921" s="235"/>
      <c r="T921" s="236"/>
      <c r="AT921" s="237" t="s">
        <v>176</v>
      </c>
      <c r="AU921" s="237" t="s">
        <v>83</v>
      </c>
      <c r="AV921" s="12" t="s">
        <v>81</v>
      </c>
      <c r="AW921" s="12" t="s">
        <v>34</v>
      </c>
      <c r="AX921" s="12" t="s">
        <v>73</v>
      </c>
      <c r="AY921" s="237" t="s">
        <v>161</v>
      </c>
    </row>
    <row r="922" s="12" customFormat="1">
      <c r="B922" s="228"/>
      <c r="C922" s="229"/>
      <c r="D922" s="225" t="s">
        <v>176</v>
      </c>
      <c r="E922" s="230" t="s">
        <v>19</v>
      </c>
      <c r="F922" s="231" t="s">
        <v>1074</v>
      </c>
      <c r="G922" s="229"/>
      <c r="H922" s="230" t="s">
        <v>19</v>
      </c>
      <c r="I922" s="232"/>
      <c r="J922" s="229"/>
      <c r="K922" s="229"/>
      <c r="L922" s="233"/>
      <c r="M922" s="234"/>
      <c r="N922" s="235"/>
      <c r="O922" s="235"/>
      <c r="P922" s="235"/>
      <c r="Q922" s="235"/>
      <c r="R922" s="235"/>
      <c r="S922" s="235"/>
      <c r="T922" s="236"/>
      <c r="AT922" s="237" t="s">
        <v>176</v>
      </c>
      <c r="AU922" s="237" t="s">
        <v>83</v>
      </c>
      <c r="AV922" s="12" t="s">
        <v>81</v>
      </c>
      <c r="AW922" s="12" t="s">
        <v>34</v>
      </c>
      <c r="AX922" s="12" t="s">
        <v>73</v>
      </c>
      <c r="AY922" s="237" t="s">
        <v>161</v>
      </c>
    </row>
    <row r="923" s="12" customFormat="1">
      <c r="B923" s="228"/>
      <c r="C923" s="229"/>
      <c r="D923" s="225" t="s">
        <v>176</v>
      </c>
      <c r="E923" s="230" t="s">
        <v>19</v>
      </c>
      <c r="F923" s="231" t="s">
        <v>394</v>
      </c>
      <c r="G923" s="229"/>
      <c r="H923" s="230" t="s">
        <v>19</v>
      </c>
      <c r="I923" s="232"/>
      <c r="J923" s="229"/>
      <c r="K923" s="229"/>
      <c r="L923" s="233"/>
      <c r="M923" s="234"/>
      <c r="N923" s="235"/>
      <c r="O923" s="235"/>
      <c r="P923" s="235"/>
      <c r="Q923" s="235"/>
      <c r="R923" s="235"/>
      <c r="S923" s="235"/>
      <c r="T923" s="236"/>
      <c r="AT923" s="237" t="s">
        <v>176</v>
      </c>
      <c r="AU923" s="237" t="s">
        <v>83</v>
      </c>
      <c r="AV923" s="12" t="s">
        <v>81</v>
      </c>
      <c r="AW923" s="12" t="s">
        <v>34</v>
      </c>
      <c r="AX923" s="12" t="s">
        <v>73</v>
      </c>
      <c r="AY923" s="237" t="s">
        <v>161</v>
      </c>
    </row>
    <row r="924" s="13" customFormat="1">
      <c r="B924" s="238"/>
      <c r="C924" s="239"/>
      <c r="D924" s="225" t="s">
        <v>176</v>
      </c>
      <c r="E924" s="240" t="s">
        <v>19</v>
      </c>
      <c r="F924" s="241" t="s">
        <v>1075</v>
      </c>
      <c r="G924" s="239"/>
      <c r="H924" s="242">
        <v>7</v>
      </c>
      <c r="I924" s="243"/>
      <c r="J924" s="239"/>
      <c r="K924" s="239"/>
      <c r="L924" s="244"/>
      <c r="M924" s="245"/>
      <c r="N924" s="246"/>
      <c r="O924" s="246"/>
      <c r="P924" s="246"/>
      <c r="Q924" s="246"/>
      <c r="R924" s="246"/>
      <c r="S924" s="246"/>
      <c r="T924" s="247"/>
      <c r="AT924" s="248" t="s">
        <v>176</v>
      </c>
      <c r="AU924" s="248" t="s">
        <v>83</v>
      </c>
      <c r="AV924" s="13" t="s">
        <v>83</v>
      </c>
      <c r="AW924" s="13" t="s">
        <v>34</v>
      </c>
      <c r="AX924" s="13" t="s">
        <v>81</v>
      </c>
      <c r="AY924" s="248" t="s">
        <v>161</v>
      </c>
    </row>
    <row r="925" s="1" customFormat="1" ht="16.5" customHeight="1">
      <c r="B925" s="39"/>
      <c r="C925" s="212" t="s">
        <v>1086</v>
      </c>
      <c r="D925" s="212" t="s">
        <v>163</v>
      </c>
      <c r="E925" s="213" t="s">
        <v>1087</v>
      </c>
      <c r="F925" s="214" t="s">
        <v>1088</v>
      </c>
      <c r="G925" s="215" t="s">
        <v>172</v>
      </c>
      <c r="H925" s="216">
        <v>12.960000000000001</v>
      </c>
      <c r="I925" s="217"/>
      <c r="J925" s="218">
        <f>ROUND(I925*H925,2)</f>
        <v>0</v>
      </c>
      <c r="K925" s="214" t="s">
        <v>173</v>
      </c>
      <c r="L925" s="44"/>
      <c r="M925" s="219" t="s">
        <v>19</v>
      </c>
      <c r="N925" s="220" t="s">
        <v>44</v>
      </c>
      <c r="O925" s="84"/>
      <c r="P925" s="221">
        <f>O925*H925</f>
        <v>0</v>
      </c>
      <c r="Q925" s="221">
        <v>2.45329</v>
      </c>
      <c r="R925" s="221">
        <f>Q925*H925</f>
        <v>31.7946384</v>
      </c>
      <c r="S925" s="221">
        <v>0</v>
      </c>
      <c r="T925" s="222">
        <f>S925*H925</f>
        <v>0</v>
      </c>
      <c r="AR925" s="223" t="s">
        <v>167</v>
      </c>
      <c r="AT925" s="223" t="s">
        <v>163</v>
      </c>
      <c r="AU925" s="223" t="s">
        <v>83</v>
      </c>
      <c r="AY925" s="18" t="s">
        <v>161</v>
      </c>
      <c r="BE925" s="224">
        <f>IF(N925="základní",J925,0)</f>
        <v>0</v>
      </c>
      <c r="BF925" s="224">
        <f>IF(N925="snížená",J925,0)</f>
        <v>0</v>
      </c>
      <c r="BG925" s="224">
        <f>IF(N925="zákl. přenesená",J925,0)</f>
        <v>0</v>
      </c>
      <c r="BH925" s="224">
        <f>IF(N925="sníž. přenesená",J925,0)</f>
        <v>0</v>
      </c>
      <c r="BI925" s="224">
        <f>IF(N925="nulová",J925,0)</f>
        <v>0</v>
      </c>
      <c r="BJ925" s="18" t="s">
        <v>81</v>
      </c>
      <c r="BK925" s="224">
        <f>ROUND(I925*H925,2)</f>
        <v>0</v>
      </c>
      <c r="BL925" s="18" t="s">
        <v>167</v>
      </c>
      <c r="BM925" s="223" t="s">
        <v>1089</v>
      </c>
    </row>
    <row r="926" s="1" customFormat="1">
      <c r="B926" s="39"/>
      <c r="C926" s="40"/>
      <c r="D926" s="225" t="s">
        <v>169</v>
      </c>
      <c r="E926" s="40"/>
      <c r="F926" s="226" t="s">
        <v>1090</v>
      </c>
      <c r="G926" s="40"/>
      <c r="H926" s="40"/>
      <c r="I926" s="136"/>
      <c r="J926" s="40"/>
      <c r="K926" s="40"/>
      <c r="L926" s="44"/>
      <c r="M926" s="227"/>
      <c r="N926" s="84"/>
      <c r="O926" s="84"/>
      <c r="P926" s="84"/>
      <c r="Q926" s="84"/>
      <c r="R926" s="84"/>
      <c r="S926" s="84"/>
      <c r="T926" s="85"/>
      <c r="AT926" s="18" t="s">
        <v>169</v>
      </c>
      <c r="AU926" s="18" t="s">
        <v>83</v>
      </c>
    </row>
    <row r="927" s="12" customFormat="1">
      <c r="B927" s="228"/>
      <c r="C927" s="229"/>
      <c r="D927" s="225" t="s">
        <v>176</v>
      </c>
      <c r="E927" s="230" t="s">
        <v>19</v>
      </c>
      <c r="F927" s="231" t="s">
        <v>328</v>
      </c>
      <c r="G927" s="229"/>
      <c r="H927" s="230" t="s">
        <v>19</v>
      </c>
      <c r="I927" s="232"/>
      <c r="J927" s="229"/>
      <c r="K927" s="229"/>
      <c r="L927" s="233"/>
      <c r="M927" s="234"/>
      <c r="N927" s="235"/>
      <c r="O927" s="235"/>
      <c r="P927" s="235"/>
      <c r="Q927" s="235"/>
      <c r="R927" s="235"/>
      <c r="S927" s="235"/>
      <c r="T927" s="236"/>
      <c r="AT927" s="237" t="s">
        <v>176</v>
      </c>
      <c r="AU927" s="237" t="s">
        <v>83</v>
      </c>
      <c r="AV927" s="12" t="s">
        <v>81</v>
      </c>
      <c r="AW927" s="12" t="s">
        <v>34</v>
      </c>
      <c r="AX927" s="12" t="s">
        <v>73</v>
      </c>
      <c r="AY927" s="237" t="s">
        <v>161</v>
      </c>
    </row>
    <row r="928" s="12" customFormat="1">
      <c r="B928" s="228"/>
      <c r="C928" s="229"/>
      <c r="D928" s="225" t="s">
        <v>176</v>
      </c>
      <c r="E928" s="230" t="s">
        <v>19</v>
      </c>
      <c r="F928" s="231" t="s">
        <v>1091</v>
      </c>
      <c r="G928" s="229"/>
      <c r="H928" s="230" t="s">
        <v>19</v>
      </c>
      <c r="I928" s="232"/>
      <c r="J928" s="229"/>
      <c r="K928" s="229"/>
      <c r="L928" s="233"/>
      <c r="M928" s="234"/>
      <c r="N928" s="235"/>
      <c r="O928" s="235"/>
      <c r="P928" s="235"/>
      <c r="Q928" s="235"/>
      <c r="R928" s="235"/>
      <c r="S928" s="235"/>
      <c r="T928" s="236"/>
      <c r="AT928" s="237" t="s">
        <v>176</v>
      </c>
      <c r="AU928" s="237" t="s">
        <v>83</v>
      </c>
      <c r="AV928" s="12" t="s">
        <v>81</v>
      </c>
      <c r="AW928" s="12" t="s">
        <v>34</v>
      </c>
      <c r="AX928" s="12" t="s">
        <v>73</v>
      </c>
      <c r="AY928" s="237" t="s">
        <v>161</v>
      </c>
    </row>
    <row r="929" s="12" customFormat="1">
      <c r="B929" s="228"/>
      <c r="C929" s="229"/>
      <c r="D929" s="225" t="s">
        <v>176</v>
      </c>
      <c r="E929" s="230" t="s">
        <v>19</v>
      </c>
      <c r="F929" s="231" t="s">
        <v>398</v>
      </c>
      <c r="G929" s="229"/>
      <c r="H929" s="230" t="s">
        <v>19</v>
      </c>
      <c r="I929" s="232"/>
      <c r="J929" s="229"/>
      <c r="K929" s="229"/>
      <c r="L929" s="233"/>
      <c r="M929" s="234"/>
      <c r="N929" s="235"/>
      <c r="O929" s="235"/>
      <c r="P929" s="235"/>
      <c r="Q929" s="235"/>
      <c r="R929" s="235"/>
      <c r="S929" s="235"/>
      <c r="T929" s="236"/>
      <c r="AT929" s="237" t="s">
        <v>176</v>
      </c>
      <c r="AU929" s="237" t="s">
        <v>83</v>
      </c>
      <c r="AV929" s="12" t="s">
        <v>81</v>
      </c>
      <c r="AW929" s="12" t="s">
        <v>34</v>
      </c>
      <c r="AX929" s="12" t="s">
        <v>73</v>
      </c>
      <c r="AY929" s="237" t="s">
        <v>161</v>
      </c>
    </row>
    <row r="930" s="13" customFormat="1">
      <c r="B930" s="238"/>
      <c r="C930" s="239"/>
      <c r="D930" s="225" t="s">
        <v>176</v>
      </c>
      <c r="E930" s="240" t="s">
        <v>19</v>
      </c>
      <c r="F930" s="241" t="s">
        <v>1092</v>
      </c>
      <c r="G930" s="239"/>
      <c r="H930" s="242">
        <v>1.9199999999999999</v>
      </c>
      <c r="I930" s="243"/>
      <c r="J930" s="239"/>
      <c r="K930" s="239"/>
      <c r="L930" s="244"/>
      <c r="M930" s="245"/>
      <c r="N930" s="246"/>
      <c r="O930" s="246"/>
      <c r="P930" s="246"/>
      <c r="Q930" s="246"/>
      <c r="R930" s="246"/>
      <c r="S930" s="246"/>
      <c r="T930" s="247"/>
      <c r="AT930" s="248" t="s">
        <v>176</v>
      </c>
      <c r="AU930" s="248" t="s">
        <v>83</v>
      </c>
      <c r="AV930" s="13" t="s">
        <v>83</v>
      </c>
      <c r="AW930" s="13" t="s">
        <v>34</v>
      </c>
      <c r="AX930" s="13" t="s">
        <v>73</v>
      </c>
      <c r="AY930" s="248" t="s">
        <v>161</v>
      </c>
    </row>
    <row r="931" s="12" customFormat="1">
      <c r="B931" s="228"/>
      <c r="C931" s="229"/>
      <c r="D931" s="225" t="s">
        <v>176</v>
      </c>
      <c r="E931" s="230" t="s">
        <v>19</v>
      </c>
      <c r="F931" s="231" t="s">
        <v>1093</v>
      </c>
      <c r="G931" s="229"/>
      <c r="H931" s="230" t="s">
        <v>19</v>
      </c>
      <c r="I931" s="232"/>
      <c r="J931" s="229"/>
      <c r="K931" s="229"/>
      <c r="L931" s="233"/>
      <c r="M931" s="234"/>
      <c r="N931" s="235"/>
      <c r="O931" s="235"/>
      <c r="P931" s="235"/>
      <c r="Q931" s="235"/>
      <c r="R931" s="235"/>
      <c r="S931" s="235"/>
      <c r="T931" s="236"/>
      <c r="AT931" s="237" t="s">
        <v>176</v>
      </c>
      <c r="AU931" s="237" t="s">
        <v>83</v>
      </c>
      <c r="AV931" s="12" t="s">
        <v>81</v>
      </c>
      <c r="AW931" s="12" t="s">
        <v>34</v>
      </c>
      <c r="AX931" s="12" t="s">
        <v>73</v>
      </c>
      <c r="AY931" s="237" t="s">
        <v>161</v>
      </c>
    </row>
    <row r="932" s="12" customFormat="1">
      <c r="B932" s="228"/>
      <c r="C932" s="229"/>
      <c r="D932" s="225" t="s">
        <v>176</v>
      </c>
      <c r="E932" s="230" t="s">
        <v>19</v>
      </c>
      <c r="F932" s="231" t="s">
        <v>398</v>
      </c>
      <c r="G932" s="229"/>
      <c r="H932" s="230" t="s">
        <v>19</v>
      </c>
      <c r="I932" s="232"/>
      <c r="J932" s="229"/>
      <c r="K932" s="229"/>
      <c r="L932" s="233"/>
      <c r="M932" s="234"/>
      <c r="N932" s="235"/>
      <c r="O932" s="235"/>
      <c r="P932" s="235"/>
      <c r="Q932" s="235"/>
      <c r="R932" s="235"/>
      <c r="S932" s="235"/>
      <c r="T932" s="236"/>
      <c r="AT932" s="237" t="s">
        <v>176</v>
      </c>
      <c r="AU932" s="237" t="s">
        <v>83</v>
      </c>
      <c r="AV932" s="12" t="s">
        <v>81</v>
      </c>
      <c r="AW932" s="12" t="s">
        <v>34</v>
      </c>
      <c r="AX932" s="12" t="s">
        <v>73</v>
      </c>
      <c r="AY932" s="237" t="s">
        <v>161</v>
      </c>
    </row>
    <row r="933" s="13" customFormat="1">
      <c r="B933" s="238"/>
      <c r="C933" s="239"/>
      <c r="D933" s="225" t="s">
        <v>176</v>
      </c>
      <c r="E933" s="240" t="s">
        <v>19</v>
      </c>
      <c r="F933" s="241" t="s">
        <v>1094</v>
      </c>
      <c r="G933" s="239"/>
      <c r="H933" s="242">
        <v>4.2000000000000002</v>
      </c>
      <c r="I933" s="243"/>
      <c r="J933" s="239"/>
      <c r="K933" s="239"/>
      <c r="L933" s="244"/>
      <c r="M933" s="245"/>
      <c r="N933" s="246"/>
      <c r="O933" s="246"/>
      <c r="P933" s="246"/>
      <c r="Q933" s="246"/>
      <c r="R933" s="246"/>
      <c r="S933" s="246"/>
      <c r="T933" s="247"/>
      <c r="AT933" s="248" t="s">
        <v>176</v>
      </c>
      <c r="AU933" s="248" t="s">
        <v>83</v>
      </c>
      <c r="AV933" s="13" t="s">
        <v>83</v>
      </c>
      <c r="AW933" s="13" t="s">
        <v>34</v>
      </c>
      <c r="AX933" s="13" t="s">
        <v>73</v>
      </c>
      <c r="AY933" s="248" t="s">
        <v>161</v>
      </c>
    </row>
    <row r="934" s="12" customFormat="1">
      <c r="B934" s="228"/>
      <c r="C934" s="229"/>
      <c r="D934" s="225" t="s">
        <v>176</v>
      </c>
      <c r="E934" s="230" t="s">
        <v>19</v>
      </c>
      <c r="F934" s="231" t="s">
        <v>1095</v>
      </c>
      <c r="G934" s="229"/>
      <c r="H934" s="230" t="s">
        <v>19</v>
      </c>
      <c r="I934" s="232"/>
      <c r="J934" s="229"/>
      <c r="K934" s="229"/>
      <c r="L934" s="233"/>
      <c r="M934" s="234"/>
      <c r="N934" s="235"/>
      <c r="O934" s="235"/>
      <c r="P934" s="235"/>
      <c r="Q934" s="235"/>
      <c r="R934" s="235"/>
      <c r="S934" s="235"/>
      <c r="T934" s="236"/>
      <c r="AT934" s="237" t="s">
        <v>176</v>
      </c>
      <c r="AU934" s="237" t="s">
        <v>83</v>
      </c>
      <c r="AV934" s="12" t="s">
        <v>81</v>
      </c>
      <c r="AW934" s="12" t="s">
        <v>34</v>
      </c>
      <c r="AX934" s="12" t="s">
        <v>73</v>
      </c>
      <c r="AY934" s="237" t="s">
        <v>161</v>
      </c>
    </row>
    <row r="935" s="12" customFormat="1">
      <c r="B935" s="228"/>
      <c r="C935" s="229"/>
      <c r="D935" s="225" t="s">
        <v>176</v>
      </c>
      <c r="E935" s="230" t="s">
        <v>19</v>
      </c>
      <c r="F935" s="231" t="s">
        <v>398</v>
      </c>
      <c r="G935" s="229"/>
      <c r="H935" s="230" t="s">
        <v>19</v>
      </c>
      <c r="I935" s="232"/>
      <c r="J935" s="229"/>
      <c r="K935" s="229"/>
      <c r="L935" s="233"/>
      <c r="M935" s="234"/>
      <c r="N935" s="235"/>
      <c r="O935" s="235"/>
      <c r="P935" s="235"/>
      <c r="Q935" s="235"/>
      <c r="R935" s="235"/>
      <c r="S935" s="235"/>
      <c r="T935" s="236"/>
      <c r="AT935" s="237" t="s">
        <v>176</v>
      </c>
      <c r="AU935" s="237" t="s">
        <v>83</v>
      </c>
      <c r="AV935" s="12" t="s">
        <v>81</v>
      </c>
      <c r="AW935" s="12" t="s">
        <v>34</v>
      </c>
      <c r="AX935" s="12" t="s">
        <v>73</v>
      </c>
      <c r="AY935" s="237" t="s">
        <v>161</v>
      </c>
    </row>
    <row r="936" s="13" customFormat="1">
      <c r="B936" s="238"/>
      <c r="C936" s="239"/>
      <c r="D936" s="225" t="s">
        <v>176</v>
      </c>
      <c r="E936" s="240" t="s">
        <v>19</v>
      </c>
      <c r="F936" s="241" t="s">
        <v>1096</v>
      </c>
      <c r="G936" s="239"/>
      <c r="H936" s="242">
        <v>6.8399999999999999</v>
      </c>
      <c r="I936" s="243"/>
      <c r="J936" s="239"/>
      <c r="K936" s="239"/>
      <c r="L936" s="244"/>
      <c r="M936" s="245"/>
      <c r="N936" s="246"/>
      <c r="O936" s="246"/>
      <c r="P936" s="246"/>
      <c r="Q936" s="246"/>
      <c r="R936" s="246"/>
      <c r="S936" s="246"/>
      <c r="T936" s="247"/>
      <c r="AT936" s="248" t="s">
        <v>176</v>
      </c>
      <c r="AU936" s="248" t="s">
        <v>83</v>
      </c>
      <c r="AV936" s="13" t="s">
        <v>83</v>
      </c>
      <c r="AW936" s="13" t="s">
        <v>34</v>
      </c>
      <c r="AX936" s="13" t="s">
        <v>73</v>
      </c>
      <c r="AY936" s="248" t="s">
        <v>161</v>
      </c>
    </row>
    <row r="937" s="14" customFormat="1">
      <c r="B937" s="249"/>
      <c r="C937" s="250"/>
      <c r="D937" s="225" t="s">
        <v>176</v>
      </c>
      <c r="E937" s="251" t="s">
        <v>19</v>
      </c>
      <c r="F937" s="252" t="s">
        <v>201</v>
      </c>
      <c r="G937" s="250"/>
      <c r="H937" s="253">
        <v>12.960000000000001</v>
      </c>
      <c r="I937" s="254"/>
      <c r="J937" s="250"/>
      <c r="K937" s="250"/>
      <c r="L937" s="255"/>
      <c r="M937" s="256"/>
      <c r="N937" s="257"/>
      <c r="O937" s="257"/>
      <c r="P937" s="257"/>
      <c r="Q937" s="257"/>
      <c r="R937" s="257"/>
      <c r="S937" s="257"/>
      <c r="T937" s="258"/>
      <c r="AT937" s="259" t="s">
        <v>176</v>
      </c>
      <c r="AU937" s="259" t="s">
        <v>83</v>
      </c>
      <c r="AV937" s="14" t="s">
        <v>167</v>
      </c>
      <c r="AW937" s="14" t="s">
        <v>34</v>
      </c>
      <c r="AX937" s="14" t="s">
        <v>81</v>
      </c>
      <c r="AY937" s="259" t="s">
        <v>161</v>
      </c>
    </row>
    <row r="938" s="1" customFormat="1" ht="16.5" customHeight="1">
      <c r="B938" s="39"/>
      <c r="C938" s="212" t="s">
        <v>1097</v>
      </c>
      <c r="D938" s="212" t="s">
        <v>163</v>
      </c>
      <c r="E938" s="213" t="s">
        <v>1077</v>
      </c>
      <c r="F938" s="214" t="s">
        <v>1078</v>
      </c>
      <c r="G938" s="215" t="s">
        <v>172</v>
      </c>
      <c r="H938" s="216">
        <v>12.960000000000001</v>
      </c>
      <c r="I938" s="217"/>
      <c r="J938" s="218">
        <f>ROUND(I938*H938,2)</f>
        <v>0</v>
      </c>
      <c r="K938" s="214" t="s">
        <v>173</v>
      </c>
      <c r="L938" s="44"/>
      <c r="M938" s="219" t="s">
        <v>19</v>
      </c>
      <c r="N938" s="220" t="s">
        <v>44</v>
      </c>
      <c r="O938" s="84"/>
      <c r="P938" s="221">
        <f>O938*H938</f>
        <v>0</v>
      </c>
      <c r="Q938" s="221">
        <v>0</v>
      </c>
      <c r="R938" s="221">
        <f>Q938*H938</f>
        <v>0</v>
      </c>
      <c r="S938" s="221">
        <v>0</v>
      </c>
      <c r="T938" s="222">
        <f>S938*H938</f>
        <v>0</v>
      </c>
      <c r="AR938" s="223" t="s">
        <v>167</v>
      </c>
      <c r="AT938" s="223" t="s">
        <v>163</v>
      </c>
      <c r="AU938" s="223" t="s">
        <v>83</v>
      </c>
      <c r="AY938" s="18" t="s">
        <v>161</v>
      </c>
      <c r="BE938" s="224">
        <f>IF(N938="základní",J938,0)</f>
        <v>0</v>
      </c>
      <c r="BF938" s="224">
        <f>IF(N938="snížená",J938,0)</f>
        <v>0</v>
      </c>
      <c r="BG938" s="224">
        <f>IF(N938="zákl. přenesená",J938,0)</f>
        <v>0</v>
      </c>
      <c r="BH938" s="224">
        <f>IF(N938="sníž. přenesená",J938,0)</f>
        <v>0</v>
      </c>
      <c r="BI938" s="224">
        <f>IF(N938="nulová",J938,0)</f>
        <v>0</v>
      </c>
      <c r="BJ938" s="18" t="s">
        <v>81</v>
      </c>
      <c r="BK938" s="224">
        <f>ROUND(I938*H938,2)</f>
        <v>0</v>
      </c>
      <c r="BL938" s="18" t="s">
        <v>167</v>
      </c>
      <c r="BM938" s="223" t="s">
        <v>1098</v>
      </c>
    </row>
    <row r="939" s="1" customFormat="1">
      <c r="B939" s="39"/>
      <c r="C939" s="40"/>
      <c r="D939" s="225" t="s">
        <v>169</v>
      </c>
      <c r="E939" s="40"/>
      <c r="F939" s="226" t="s">
        <v>1080</v>
      </c>
      <c r="G939" s="40"/>
      <c r="H939" s="40"/>
      <c r="I939" s="136"/>
      <c r="J939" s="40"/>
      <c r="K939" s="40"/>
      <c r="L939" s="44"/>
      <c r="M939" s="227"/>
      <c r="N939" s="84"/>
      <c r="O939" s="84"/>
      <c r="P939" s="84"/>
      <c r="Q939" s="84"/>
      <c r="R939" s="84"/>
      <c r="S939" s="84"/>
      <c r="T939" s="85"/>
      <c r="AT939" s="18" t="s">
        <v>169</v>
      </c>
      <c r="AU939" s="18" t="s">
        <v>83</v>
      </c>
    </row>
    <row r="940" s="12" customFormat="1">
      <c r="B940" s="228"/>
      <c r="C940" s="229"/>
      <c r="D940" s="225" t="s">
        <v>176</v>
      </c>
      <c r="E940" s="230" t="s">
        <v>19</v>
      </c>
      <c r="F940" s="231" t="s">
        <v>328</v>
      </c>
      <c r="G940" s="229"/>
      <c r="H940" s="230" t="s">
        <v>19</v>
      </c>
      <c r="I940" s="232"/>
      <c r="J940" s="229"/>
      <c r="K940" s="229"/>
      <c r="L940" s="233"/>
      <c r="M940" s="234"/>
      <c r="N940" s="235"/>
      <c r="O940" s="235"/>
      <c r="P940" s="235"/>
      <c r="Q940" s="235"/>
      <c r="R940" s="235"/>
      <c r="S940" s="235"/>
      <c r="T940" s="236"/>
      <c r="AT940" s="237" t="s">
        <v>176</v>
      </c>
      <c r="AU940" s="237" t="s">
        <v>83</v>
      </c>
      <c r="AV940" s="12" t="s">
        <v>81</v>
      </c>
      <c r="AW940" s="12" t="s">
        <v>34</v>
      </c>
      <c r="AX940" s="12" t="s">
        <v>73</v>
      </c>
      <c r="AY940" s="237" t="s">
        <v>161</v>
      </c>
    </row>
    <row r="941" s="12" customFormat="1">
      <c r="B941" s="228"/>
      <c r="C941" s="229"/>
      <c r="D941" s="225" t="s">
        <v>176</v>
      </c>
      <c r="E941" s="230" t="s">
        <v>19</v>
      </c>
      <c r="F941" s="231" t="s">
        <v>1091</v>
      </c>
      <c r="G941" s="229"/>
      <c r="H941" s="230" t="s">
        <v>19</v>
      </c>
      <c r="I941" s="232"/>
      <c r="J941" s="229"/>
      <c r="K941" s="229"/>
      <c r="L941" s="233"/>
      <c r="M941" s="234"/>
      <c r="N941" s="235"/>
      <c r="O941" s="235"/>
      <c r="P941" s="235"/>
      <c r="Q941" s="235"/>
      <c r="R941" s="235"/>
      <c r="S941" s="235"/>
      <c r="T941" s="236"/>
      <c r="AT941" s="237" t="s">
        <v>176</v>
      </c>
      <c r="AU941" s="237" t="s">
        <v>83</v>
      </c>
      <c r="AV941" s="12" t="s">
        <v>81</v>
      </c>
      <c r="AW941" s="12" t="s">
        <v>34</v>
      </c>
      <c r="AX941" s="12" t="s">
        <v>73</v>
      </c>
      <c r="AY941" s="237" t="s">
        <v>161</v>
      </c>
    </row>
    <row r="942" s="12" customFormat="1">
      <c r="B942" s="228"/>
      <c r="C942" s="229"/>
      <c r="D942" s="225" t="s">
        <v>176</v>
      </c>
      <c r="E942" s="230" t="s">
        <v>19</v>
      </c>
      <c r="F942" s="231" t="s">
        <v>398</v>
      </c>
      <c r="G942" s="229"/>
      <c r="H942" s="230" t="s">
        <v>19</v>
      </c>
      <c r="I942" s="232"/>
      <c r="J942" s="229"/>
      <c r="K942" s="229"/>
      <c r="L942" s="233"/>
      <c r="M942" s="234"/>
      <c r="N942" s="235"/>
      <c r="O942" s="235"/>
      <c r="P942" s="235"/>
      <c r="Q942" s="235"/>
      <c r="R942" s="235"/>
      <c r="S942" s="235"/>
      <c r="T942" s="236"/>
      <c r="AT942" s="237" t="s">
        <v>176</v>
      </c>
      <c r="AU942" s="237" t="s">
        <v>83</v>
      </c>
      <c r="AV942" s="12" t="s">
        <v>81</v>
      </c>
      <c r="AW942" s="12" t="s">
        <v>34</v>
      </c>
      <c r="AX942" s="12" t="s">
        <v>73</v>
      </c>
      <c r="AY942" s="237" t="s">
        <v>161</v>
      </c>
    </row>
    <row r="943" s="13" customFormat="1">
      <c r="B943" s="238"/>
      <c r="C943" s="239"/>
      <c r="D943" s="225" t="s">
        <v>176</v>
      </c>
      <c r="E943" s="240" t="s">
        <v>19</v>
      </c>
      <c r="F943" s="241" t="s">
        <v>1092</v>
      </c>
      <c r="G943" s="239"/>
      <c r="H943" s="242">
        <v>1.9199999999999999</v>
      </c>
      <c r="I943" s="243"/>
      <c r="J943" s="239"/>
      <c r="K943" s="239"/>
      <c r="L943" s="244"/>
      <c r="M943" s="245"/>
      <c r="N943" s="246"/>
      <c r="O943" s="246"/>
      <c r="P943" s="246"/>
      <c r="Q943" s="246"/>
      <c r="R943" s="246"/>
      <c r="S943" s="246"/>
      <c r="T943" s="247"/>
      <c r="AT943" s="248" t="s">
        <v>176</v>
      </c>
      <c r="AU943" s="248" t="s">
        <v>83</v>
      </c>
      <c r="AV943" s="13" t="s">
        <v>83</v>
      </c>
      <c r="AW943" s="13" t="s">
        <v>34</v>
      </c>
      <c r="AX943" s="13" t="s">
        <v>73</v>
      </c>
      <c r="AY943" s="248" t="s">
        <v>161</v>
      </c>
    </row>
    <row r="944" s="12" customFormat="1">
      <c r="B944" s="228"/>
      <c r="C944" s="229"/>
      <c r="D944" s="225" t="s">
        <v>176</v>
      </c>
      <c r="E944" s="230" t="s">
        <v>19</v>
      </c>
      <c r="F944" s="231" t="s">
        <v>1093</v>
      </c>
      <c r="G944" s="229"/>
      <c r="H944" s="230" t="s">
        <v>19</v>
      </c>
      <c r="I944" s="232"/>
      <c r="J944" s="229"/>
      <c r="K944" s="229"/>
      <c r="L944" s="233"/>
      <c r="M944" s="234"/>
      <c r="N944" s="235"/>
      <c r="O944" s="235"/>
      <c r="P944" s="235"/>
      <c r="Q944" s="235"/>
      <c r="R944" s="235"/>
      <c r="S944" s="235"/>
      <c r="T944" s="236"/>
      <c r="AT944" s="237" t="s">
        <v>176</v>
      </c>
      <c r="AU944" s="237" t="s">
        <v>83</v>
      </c>
      <c r="AV944" s="12" t="s">
        <v>81</v>
      </c>
      <c r="AW944" s="12" t="s">
        <v>34</v>
      </c>
      <c r="AX944" s="12" t="s">
        <v>73</v>
      </c>
      <c r="AY944" s="237" t="s">
        <v>161</v>
      </c>
    </row>
    <row r="945" s="12" customFormat="1">
      <c r="B945" s="228"/>
      <c r="C945" s="229"/>
      <c r="D945" s="225" t="s">
        <v>176</v>
      </c>
      <c r="E945" s="230" t="s">
        <v>19</v>
      </c>
      <c r="F945" s="231" t="s">
        <v>398</v>
      </c>
      <c r="G945" s="229"/>
      <c r="H945" s="230" t="s">
        <v>19</v>
      </c>
      <c r="I945" s="232"/>
      <c r="J945" s="229"/>
      <c r="K945" s="229"/>
      <c r="L945" s="233"/>
      <c r="M945" s="234"/>
      <c r="N945" s="235"/>
      <c r="O945" s="235"/>
      <c r="P945" s="235"/>
      <c r="Q945" s="235"/>
      <c r="R945" s="235"/>
      <c r="S945" s="235"/>
      <c r="T945" s="236"/>
      <c r="AT945" s="237" t="s">
        <v>176</v>
      </c>
      <c r="AU945" s="237" t="s">
        <v>83</v>
      </c>
      <c r="AV945" s="12" t="s">
        <v>81</v>
      </c>
      <c r="AW945" s="12" t="s">
        <v>34</v>
      </c>
      <c r="AX945" s="12" t="s">
        <v>73</v>
      </c>
      <c r="AY945" s="237" t="s">
        <v>161</v>
      </c>
    </row>
    <row r="946" s="13" customFormat="1">
      <c r="B946" s="238"/>
      <c r="C946" s="239"/>
      <c r="D946" s="225" t="s">
        <v>176</v>
      </c>
      <c r="E946" s="240" t="s">
        <v>19</v>
      </c>
      <c r="F946" s="241" t="s">
        <v>1094</v>
      </c>
      <c r="G946" s="239"/>
      <c r="H946" s="242">
        <v>4.2000000000000002</v>
      </c>
      <c r="I946" s="243"/>
      <c r="J946" s="239"/>
      <c r="K946" s="239"/>
      <c r="L946" s="244"/>
      <c r="M946" s="245"/>
      <c r="N946" s="246"/>
      <c r="O946" s="246"/>
      <c r="P946" s="246"/>
      <c r="Q946" s="246"/>
      <c r="R946" s="246"/>
      <c r="S946" s="246"/>
      <c r="T946" s="247"/>
      <c r="AT946" s="248" t="s">
        <v>176</v>
      </c>
      <c r="AU946" s="248" t="s">
        <v>83</v>
      </c>
      <c r="AV946" s="13" t="s">
        <v>83</v>
      </c>
      <c r="AW946" s="13" t="s">
        <v>34</v>
      </c>
      <c r="AX946" s="13" t="s">
        <v>73</v>
      </c>
      <c r="AY946" s="248" t="s">
        <v>161</v>
      </c>
    </row>
    <row r="947" s="12" customFormat="1">
      <c r="B947" s="228"/>
      <c r="C947" s="229"/>
      <c r="D947" s="225" t="s">
        <v>176</v>
      </c>
      <c r="E947" s="230" t="s">
        <v>19</v>
      </c>
      <c r="F947" s="231" t="s">
        <v>1095</v>
      </c>
      <c r="G947" s="229"/>
      <c r="H947" s="230" t="s">
        <v>19</v>
      </c>
      <c r="I947" s="232"/>
      <c r="J947" s="229"/>
      <c r="K947" s="229"/>
      <c r="L947" s="233"/>
      <c r="M947" s="234"/>
      <c r="N947" s="235"/>
      <c r="O947" s="235"/>
      <c r="P947" s="235"/>
      <c r="Q947" s="235"/>
      <c r="R947" s="235"/>
      <c r="S947" s="235"/>
      <c r="T947" s="236"/>
      <c r="AT947" s="237" t="s">
        <v>176</v>
      </c>
      <c r="AU947" s="237" t="s">
        <v>83</v>
      </c>
      <c r="AV947" s="12" t="s">
        <v>81</v>
      </c>
      <c r="AW947" s="12" t="s">
        <v>34</v>
      </c>
      <c r="AX947" s="12" t="s">
        <v>73</v>
      </c>
      <c r="AY947" s="237" t="s">
        <v>161</v>
      </c>
    </row>
    <row r="948" s="12" customFormat="1">
      <c r="B948" s="228"/>
      <c r="C948" s="229"/>
      <c r="D948" s="225" t="s">
        <v>176</v>
      </c>
      <c r="E948" s="230" t="s">
        <v>19</v>
      </c>
      <c r="F948" s="231" t="s">
        <v>398</v>
      </c>
      <c r="G948" s="229"/>
      <c r="H948" s="230" t="s">
        <v>19</v>
      </c>
      <c r="I948" s="232"/>
      <c r="J948" s="229"/>
      <c r="K948" s="229"/>
      <c r="L948" s="233"/>
      <c r="M948" s="234"/>
      <c r="N948" s="235"/>
      <c r="O948" s="235"/>
      <c r="P948" s="235"/>
      <c r="Q948" s="235"/>
      <c r="R948" s="235"/>
      <c r="S948" s="235"/>
      <c r="T948" s="236"/>
      <c r="AT948" s="237" t="s">
        <v>176</v>
      </c>
      <c r="AU948" s="237" t="s">
        <v>83</v>
      </c>
      <c r="AV948" s="12" t="s">
        <v>81</v>
      </c>
      <c r="AW948" s="12" t="s">
        <v>34</v>
      </c>
      <c r="AX948" s="12" t="s">
        <v>73</v>
      </c>
      <c r="AY948" s="237" t="s">
        <v>161</v>
      </c>
    </row>
    <row r="949" s="13" customFormat="1">
      <c r="B949" s="238"/>
      <c r="C949" s="239"/>
      <c r="D949" s="225" t="s">
        <v>176</v>
      </c>
      <c r="E949" s="240" t="s">
        <v>19</v>
      </c>
      <c r="F949" s="241" t="s">
        <v>1096</v>
      </c>
      <c r="G949" s="239"/>
      <c r="H949" s="242">
        <v>6.8399999999999999</v>
      </c>
      <c r="I949" s="243"/>
      <c r="J949" s="239"/>
      <c r="K949" s="239"/>
      <c r="L949" s="244"/>
      <c r="M949" s="245"/>
      <c r="N949" s="246"/>
      <c r="O949" s="246"/>
      <c r="P949" s="246"/>
      <c r="Q949" s="246"/>
      <c r="R949" s="246"/>
      <c r="S949" s="246"/>
      <c r="T949" s="247"/>
      <c r="AT949" s="248" t="s">
        <v>176</v>
      </c>
      <c r="AU949" s="248" t="s">
        <v>83</v>
      </c>
      <c r="AV949" s="13" t="s">
        <v>83</v>
      </c>
      <c r="AW949" s="13" t="s">
        <v>34</v>
      </c>
      <c r="AX949" s="13" t="s">
        <v>73</v>
      </c>
      <c r="AY949" s="248" t="s">
        <v>161</v>
      </c>
    </row>
    <row r="950" s="14" customFormat="1">
      <c r="B950" s="249"/>
      <c r="C950" s="250"/>
      <c r="D950" s="225" t="s">
        <v>176</v>
      </c>
      <c r="E950" s="251" t="s">
        <v>19</v>
      </c>
      <c r="F950" s="252" t="s">
        <v>201</v>
      </c>
      <c r="G950" s="250"/>
      <c r="H950" s="253">
        <v>12.960000000000001</v>
      </c>
      <c r="I950" s="254"/>
      <c r="J950" s="250"/>
      <c r="K950" s="250"/>
      <c r="L950" s="255"/>
      <c r="M950" s="256"/>
      <c r="N950" s="257"/>
      <c r="O950" s="257"/>
      <c r="P950" s="257"/>
      <c r="Q950" s="257"/>
      <c r="R950" s="257"/>
      <c r="S950" s="257"/>
      <c r="T950" s="258"/>
      <c r="AT950" s="259" t="s">
        <v>176</v>
      </c>
      <c r="AU950" s="259" t="s">
        <v>83</v>
      </c>
      <c r="AV950" s="14" t="s">
        <v>167</v>
      </c>
      <c r="AW950" s="14" t="s">
        <v>34</v>
      </c>
      <c r="AX950" s="14" t="s">
        <v>81</v>
      </c>
      <c r="AY950" s="259" t="s">
        <v>161</v>
      </c>
    </row>
    <row r="951" s="1" customFormat="1" ht="16.5" customHeight="1">
      <c r="B951" s="39"/>
      <c r="C951" s="212" t="s">
        <v>1099</v>
      </c>
      <c r="D951" s="212" t="s">
        <v>163</v>
      </c>
      <c r="E951" s="213" t="s">
        <v>1082</v>
      </c>
      <c r="F951" s="214" t="s">
        <v>1083</v>
      </c>
      <c r="G951" s="215" t="s">
        <v>172</v>
      </c>
      <c r="H951" s="216">
        <v>12.960000000000001</v>
      </c>
      <c r="I951" s="217"/>
      <c r="J951" s="218">
        <f>ROUND(I951*H951,2)</f>
        <v>0</v>
      </c>
      <c r="K951" s="214" t="s">
        <v>173</v>
      </c>
      <c r="L951" s="44"/>
      <c r="M951" s="219" t="s">
        <v>19</v>
      </c>
      <c r="N951" s="220" t="s">
        <v>44</v>
      </c>
      <c r="O951" s="84"/>
      <c r="P951" s="221">
        <f>O951*H951</f>
        <v>0</v>
      </c>
      <c r="Q951" s="221">
        <v>0</v>
      </c>
      <c r="R951" s="221">
        <f>Q951*H951</f>
        <v>0</v>
      </c>
      <c r="S951" s="221">
        <v>0</v>
      </c>
      <c r="T951" s="222">
        <f>S951*H951</f>
        <v>0</v>
      </c>
      <c r="AR951" s="223" t="s">
        <v>167</v>
      </c>
      <c r="AT951" s="223" t="s">
        <v>163</v>
      </c>
      <c r="AU951" s="223" t="s">
        <v>83</v>
      </c>
      <c r="AY951" s="18" t="s">
        <v>161</v>
      </c>
      <c r="BE951" s="224">
        <f>IF(N951="základní",J951,0)</f>
        <v>0</v>
      </c>
      <c r="BF951" s="224">
        <f>IF(N951="snížená",J951,0)</f>
        <v>0</v>
      </c>
      <c r="BG951" s="224">
        <f>IF(N951="zákl. přenesená",J951,0)</f>
        <v>0</v>
      </c>
      <c r="BH951" s="224">
        <f>IF(N951="sníž. přenesená",J951,0)</f>
        <v>0</v>
      </c>
      <c r="BI951" s="224">
        <f>IF(N951="nulová",J951,0)</f>
        <v>0</v>
      </c>
      <c r="BJ951" s="18" t="s">
        <v>81</v>
      </c>
      <c r="BK951" s="224">
        <f>ROUND(I951*H951,2)</f>
        <v>0</v>
      </c>
      <c r="BL951" s="18" t="s">
        <v>167</v>
      </c>
      <c r="BM951" s="223" t="s">
        <v>1100</v>
      </c>
    </row>
    <row r="952" s="1" customFormat="1">
      <c r="B952" s="39"/>
      <c r="C952" s="40"/>
      <c r="D952" s="225" t="s">
        <v>169</v>
      </c>
      <c r="E952" s="40"/>
      <c r="F952" s="226" t="s">
        <v>1085</v>
      </c>
      <c r="G952" s="40"/>
      <c r="H952" s="40"/>
      <c r="I952" s="136"/>
      <c r="J952" s="40"/>
      <c r="K952" s="40"/>
      <c r="L952" s="44"/>
      <c r="M952" s="227"/>
      <c r="N952" s="84"/>
      <c r="O952" s="84"/>
      <c r="P952" s="84"/>
      <c r="Q952" s="84"/>
      <c r="R952" s="84"/>
      <c r="S952" s="84"/>
      <c r="T952" s="85"/>
      <c r="AT952" s="18" t="s">
        <v>169</v>
      </c>
      <c r="AU952" s="18" t="s">
        <v>83</v>
      </c>
    </row>
    <row r="953" s="12" customFormat="1">
      <c r="B953" s="228"/>
      <c r="C953" s="229"/>
      <c r="D953" s="225" t="s">
        <v>176</v>
      </c>
      <c r="E953" s="230" t="s">
        <v>19</v>
      </c>
      <c r="F953" s="231" t="s">
        <v>328</v>
      </c>
      <c r="G953" s="229"/>
      <c r="H953" s="230" t="s">
        <v>19</v>
      </c>
      <c r="I953" s="232"/>
      <c r="J953" s="229"/>
      <c r="K953" s="229"/>
      <c r="L953" s="233"/>
      <c r="M953" s="234"/>
      <c r="N953" s="235"/>
      <c r="O953" s="235"/>
      <c r="P953" s="235"/>
      <c r="Q953" s="235"/>
      <c r="R953" s="235"/>
      <c r="S953" s="235"/>
      <c r="T953" s="236"/>
      <c r="AT953" s="237" t="s">
        <v>176</v>
      </c>
      <c r="AU953" s="237" t="s">
        <v>83</v>
      </c>
      <c r="AV953" s="12" t="s">
        <v>81</v>
      </c>
      <c r="AW953" s="12" t="s">
        <v>34</v>
      </c>
      <c r="AX953" s="12" t="s">
        <v>73</v>
      </c>
      <c r="AY953" s="237" t="s">
        <v>161</v>
      </c>
    </row>
    <row r="954" s="12" customFormat="1">
      <c r="B954" s="228"/>
      <c r="C954" s="229"/>
      <c r="D954" s="225" t="s">
        <v>176</v>
      </c>
      <c r="E954" s="230" t="s">
        <v>19</v>
      </c>
      <c r="F954" s="231" t="s">
        <v>1091</v>
      </c>
      <c r="G954" s="229"/>
      <c r="H954" s="230" t="s">
        <v>19</v>
      </c>
      <c r="I954" s="232"/>
      <c r="J954" s="229"/>
      <c r="K954" s="229"/>
      <c r="L954" s="233"/>
      <c r="M954" s="234"/>
      <c r="N954" s="235"/>
      <c r="O954" s="235"/>
      <c r="P954" s="235"/>
      <c r="Q954" s="235"/>
      <c r="R954" s="235"/>
      <c r="S954" s="235"/>
      <c r="T954" s="236"/>
      <c r="AT954" s="237" t="s">
        <v>176</v>
      </c>
      <c r="AU954" s="237" t="s">
        <v>83</v>
      </c>
      <c r="AV954" s="12" t="s">
        <v>81</v>
      </c>
      <c r="AW954" s="12" t="s">
        <v>34</v>
      </c>
      <c r="AX954" s="12" t="s">
        <v>73</v>
      </c>
      <c r="AY954" s="237" t="s">
        <v>161</v>
      </c>
    </row>
    <row r="955" s="12" customFormat="1">
      <c r="B955" s="228"/>
      <c r="C955" s="229"/>
      <c r="D955" s="225" t="s">
        <v>176</v>
      </c>
      <c r="E955" s="230" t="s">
        <v>19</v>
      </c>
      <c r="F955" s="231" t="s">
        <v>398</v>
      </c>
      <c r="G955" s="229"/>
      <c r="H955" s="230" t="s">
        <v>19</v>
      </c>
      <c r="I955" s="232"/>
      <c r="J955" s="229"/>
      <c r="K955" s="229"/>
      <c r="L955" s="233"/>
      <c r="M955" s="234"/>
      <c r="N955" s="235"/>
      <c r="O955" s="235"/>
      <c r="P955" s="235"/>
      <c r="Q955" s="235"/>
      <c r="R955" s="235"/>
      <c r="S955" s="235"/>
      <c r="T955" s="236"/>
      <c r="AT955" s="237" t="s">
        <v>176</v>
      </c>
      <c r="AU955" s="237" t="s">
        <v>83</v>
      </c>
      <c r="AV955" s="12" t="s">
        <v>81</v>
      </c>
      <c r="AW955" s="12" t="s">
        <v>34</v>
      </c>
      <c r="AX955" s="12" t="s">
        <v>73</v>
      </c>
      <c r="AY955" s="237" t="s">
        <v>161</v>
      </c>
    </row>
    <row r="956" s="13" customFormat="1">
      <c r="B956" s="238"/>
      <c r="C956" s="239"/>
      <c r="D956" s="225" t="s">
        <v>176</v>
      </c>
      <c r="E956" s="240" t="s">
        <v>19</v>
      </c>
      <c r="F956" s="241" t="s">
        <v>1092</v>
      </c>
      <c r="G956" s="239"/>
      <c r="H956" s="242">
        <v>1.9199999999999999</v>
      </c>
      <c r="I956" s="243"/>
      <c r="J956" s="239"/>
      <c r="K956" s="239"/>
      <c r="L956" s="244"/>
      <c r="M956" s="245"/>
      <c r="N956" s="246"/>
      <c r="O956" s="246"/>
      <c r="P956" s="246"/>
      <c r="Q956" s="246"/>
      <c r="R956" s="246"/>
      <c r="S956" s="246"/>
      <c r="T956" s="247"/>
      <c r="AT956" s="248" t="s">
        <v>176</v>
      </c>
      <c r="AU956" s="248" t="s">
        <v>83</v>
      </c>
      <c r="AV956" s="13" t="s">
        <v>83</v>
      </c>
      <c r="AW956" s="13" t="s">
        <v>34</v>
      </c>
      <c r="AX956" s="13" t="s">
        <v>73</v>
      </c>
      <c r="AY956" s="248" t="s">
        <v>161</v>
      </c>
    </row>
    <row r="957" s="12" customFormat="1">
      <c r="B957" s="228"/>
      <c r="C957" s="229"/>
      <c r="D957" s="225" t="s">
        <v>176</v>
      </c>
      <c r="E957" s="230" t="s">
        <v>19</v>
      </c>
      <c r="F957" s="231" t="s">
        <v>1093</v>
      </c>
      <c r="G957" s="229"/>
      <c r="H957" s="230" t="s">
        <v>19</v>
      </c>
      <c r="I957" s="232"/>
      <c r="J957" s="229"/>
      <c r="K957" s="229"/>
      <c r="L957" s="233"/>
      <c r="M957" s="234"/>
      <c r="N957" s="235"/>
      <c r="O957" s="235"/>
      <c r="P957" s="235"/>
      <c r="Q957" s="235"/>
      <c r="R957" s="235"/>
      <c r="S957" s="235"/>
      <c r="T957" s="236"/>
      <c r="AT957" s="237" t="s">
        <v>176</v>
      </c>
      <c r="AU957" s="237" t="s">
        <v>83</v>
      </c>
      <c r="AV957" s="12" t="s">
        <v>81</v>
      </c>
      <c r="AW957" s="12" t="s">
        <v>34</v>
      </c>
      <c r="AX957" s="12" t="s">
        <v>73</v>
      </c>
      <c r="AY957" s="237" t="s">
        <v>161</v>
      </c>
    </row>
    <row r="958" s="12" customFormat="1">
      <c r="B958" s="228"/>
      <c r="C958" s="229"/>
      <c r="D958" s="225" t="s">
        <v>176</v>
      </c>
      <c r="E958" s="230" t="s">
        <v>19</v>
      </c>
      <c r="F958" s="231" t="s">
        <v>398</v>
      </c>
      <c r="G958" s="229"/>
      <c r="H958" s="230" t="s">
        <v>19</v>
      </c>
      <c r="I958" s="232"/>
      <c r="J958" s="229"/>
      <c r="K958" s="229"/>
      <c r="L958" s="233"/>
      <c r="M958" s="234"/>
      <c r="N958" s="235"/>
      <c r="O958" s="235"/>
      <c r="P958" s="235"/>
      <c r="Q958" s="235"/>
      <c r="R958" s="235"/>
      <c r="S958" s="235"/>
      <c r="T958" s="236"/>
      <c r="AT958" s="237" t="s">
        <v>176</v>
      </c>
      <c r="AU958" s="237" t="s">
        <v>83</v>
      </c>
      <c r="AV958" s="12" t="s">
        <v>81</v>
      </c>
      <c r="AW958" s="12" t="s">
        <v>34</v>
      </c>
      <c r="AX958" s="12" t="s">
        <v>73</v>
      </c>
      <c r="AY958" s="237" t="s">
        <v>161</v>
      </c>
    </row>
    <row r="959" s="13" customFormat="1">
      <c r="B959" s="238"/>
      <c r="C959" s="239"/>
      <c r="D959" s="225" t="s">
        <v>176</v>
      </c>
      <c r="E959" s="240" t="s">
        <v>19</v>
      </c>
      <c r="F959" s="241" t="s">
        <v>1094</v>
      </c>
      <c r="G959" s="239"/>
      <c r="H959" s="242">
        <v>4.2000000000000002</v>
      </c>
      <c r="I959" s="243"/>
      <c r="J959" s="239"/>
      <c r="K959" s="239"/>
      <c r="L959" s="244"/>
      <c r="M959" s="245"/>
      <c r="N959" s="246"/>
      <c r="O959" s="246"/>
      <c r="P959" s="246"/>
      <c r="Q959" s="246"/>
      <c r="R959" s="246"/>
      <c r="S959" s="246"/>
      <c r="T959" s="247"/>
      <c r="AT959" s="248" t="s">
        <v>176</v>
      </c>
      <c r="AU959" s="248" t="s">
        <v>83</v>
      </c>
      <c r="AV959" s="13" t="s">
        <v>83</v>
      </c>
      <c r="AW959" s="13" t="s">
        <v>34</v>
      </c>
      <c r="AX959" s="13" t="s">
        <v>73</v>
      </c>
      <c r="AY959" s="248" t="s">
        <v>161</v>
      </c>
    </row>
    <row r="960" s="12" customFormat="1">
      <c r="B960" s="228"/>
      <c r="C960" s="229"/>
      <c r="D960" s="225" t="s">
        <v>176</v>
      </c>
      <c r="E960" s="230" t="s">
        <v>19</v>
      </c>
      <c r="F960" s="231" t="s">
        <v>1095</v>
      </c>
      <c r="G960" s="229"/>
      <c r="H960" s="230" t="s">
        <v>19</v>
      </c>
      <c r="I960" s="232"/>
      <c r="J960" s="229"/>
      <c r="K960" s="229"/>
      <c r="L960" s="233"/>
      <c r="M960" s="234"/>
      <c r="N960" s="235"/>
      <c r="O960" s="235"/>
      <c r="P960" s="235"/>
      <c r="Q960" s="235"/>
      <c r="R960" s="235"/>
      <c r="S960" s="235"/>
      <c r="T960" s="236"/>
      <c r="AT960" s="237" t="s">
        <v>176</v>
      </c>
      <c r="AU960" s="237" t="s">
        <v>83</v>
      </c>
      <c r="AV960" s="12" t="s">
        <v>81</v>
      </c>
      <c r="AW960" s="12" t="s">
        <v>34</v>
      </c>
      <c r="AX960" s="12" t="s">
        <v>73</v>
      </c>
      <c r="AY960" s="237" t="s">
        <v>161</v>
      </c>
    </row>
    <row r="961" s="12" customFormat="1">
      <c r="B961" s="228"/>
      <c r="C961" s="229"/>
      <c r="D961" s="225" t="s">
        <v>176</v>
      </c>
      <c r="E961" s="230" t="s">
        <v>19</v>
      </c>
      <c r="F961" s="231" t="s">
        <v>398</v>
      </c>
      <c r="G961" s="229"/>
      <c r="H961" s="230" t="s">
        <v>19</v>
      </c>
      <c r="I961" s="232"/>
      <c r="J961" s="229"/>
      <c r="K961" s="229"/>
      <c r="L961" s="233"/>
      <c r="M961" s="234"/>
      <c r="N961" s="235"/>
      <c r="O961" s="235"/>
      <c r="P961" s="235"/>
      <c r="Q961" s="235"/>
      <c r="R961" s="235"/>
      <c r="S961" s="235"/>
      <c r="T961" s="236"/>
      <c r="AT961" s="237" t="s">
        <v>176</v>
      </c>
      <c r="AU961" s="237" t="s">
        <v>83</v>
      </c>
      <c r="AV961" s="12" t="s">
        <v>81</v>
      </c>
      <c r="AW961" s="12" t="s">
        <v>34</v>
      </c>
      <c r="AX961" s="12" t="s">
        <v>73</v>
      </c>
      <c r="AY961" s="237" t="s">
        <v>161</v>
      </c>
    </row>
    <row r="962" s="13" customFormat="1">
      <c r="B962" s="238"/>
      <c r="C962" s="239"/>
      <c r="D962" s="225" t="s">
        <v>176</v>
      </c>
      <c r="E962" s="240" t="s">
        <v>19</v>
      </c>
      <c r="F962" s="241" t="s">
        <v>1096</v>
      </c>
      <c r="G962" s="239"/>
      <c r="H962" s="242">
        <v>6.8399999999999999</v>
      </c>
      <c r="I962" s="243"/>
      <c r="J962" s="239"/>
      <c r="K962" s="239"/>
      <c r="L962" s="244"/>
      <c r="M962" s="245"/>
      <c r="N962" s="246"/>
      <c r="O962" s="246"/>
      <c r="P962" s="246"/>
      <c r="Q962" s="246"/>
      <c r="R962" s="246"/>
      <c r="S962" s="246"/>
      <c r="T962" s="247"/>
      <c r="AT962" s="248" t="s">
        <v>176</v>
      </c>
      <c r="AU962" s="248" t="s">
        <v>83</v>
      </c>
      <c r="AV962" s="13" t="s">
        <v>83</v>
      </c>
      <c r="AW962" s="13" t="s">
        <v>34</v>
      </c>
      <c r="AX962" s="13" t="s">
        <v>73</v>
      </c>
      <c r="AY962" s="248" t="s">
        <v>161</v>
      </c>
    </row>
    <row r="963" s="14" customFormat="1">
      <c r="B963" s="249"/>
      <c r="C963" s="250"/>
      <c r="D963" s="225" t="s">
        <v>176</v>
      </c>
      <c r="E963" s="251" t="s">
        <v>19</v>
      </c>
      <c r="F963" s="252" t="s">
        <v>201</v>
      </c>
      <c r="G963" s="250"/>
      <c r="H963" s="253">
        <v>12.960000000000001</v>
      </c>
      <c r="I963" s="254"/>
      <c r="J963" s="250"/>
      <c r="K963" s="250"/>
      <c r="L963" s="255"/>
      <c r="M963" s="256"/>
      <c r="N963" s="257"/>
      <c r="O963" s="257"/>
      <c r="P963" s="257"/>
      <c r="Q963" s="257"/>
      <c r="R963" s="257"/>
      <c r="S963" s="257"/>
      <c r="T963" s="258"/>
      <c r="AT963" s="259" t="s">
        <v>176</v>
      </c>
      <c r="AU963" s="259" t="s">
        <v>83</v>
      </c>
      <c r="AV963" s="14" t="s">
        <v>167</v>
      </c>
      <c r="AW963" s="14" t="s">
        <v>34</v>
      </c>
      <c r="AX963" s="14" t="s">
        <v>81</v>
      </c>
      <c r="AY963" s="259" t="s">
        <v>161</v>
      </c>
    </row>
    <row r="964" s="1" customFormat="1" ht="16.5" customHeight="1">
      <c r="B964" s="39"/>
      <c r="C964" s="212" t="s">
        <v>1101</v>
      </c>
      <c r="D964" s="212" t="s">
        <v>163</v>
      </c>
      <c r="E964" s="213" t="s">
        <v>1102</v>
      </c>
      <c r="F964" s="214" t="s">
        <v>1103</v>
      </c>
      <c r="G964" s="215" t="s">
        <v>172</v>
      </c>
      <c r="H964" s="216">
        <v>18.722000000000001</v>
      </c>
      <c r="I964" s="217"/>
      <c r="J964" s="218">
        <f>ROUND(I964*H964,2)</f>
        <v>0</v>
      </c>
      <c r="K964" s="214" t="s">
        <v>173</v>
      </c>
      <c r="L964" s="44"/>
      <c r="M964" s="219" t="s">
        <v>19</v>
      </c>
      <c r="N964" s="220" t="s">
        <v>44</v>
      </c>
      <c r="O964" s="84"/>
      <c r="P964" s="221">
        <f>O964*H964</f>
        <v>0</v>
      </c>
      <c r="Q964" s="221">
        <v>2.45329</v>
      </c>
      <c r="R964" s="221">
        <f>Q964*H964</f>
        <v>45.930495380000004</v>
      </c>
      <c r="S964" s="221">
        <v>0</v>
      </c>
      <c r="T964" s="222">
        <f>S964*H964</f>
        <v>0</v>
      </c>
      <c r="AR964" s="223" t="s">
        <v>167</v>
      </c>
      <c r="AT964" s="223" t="s">
        <v>163</v>
      </c>
      <c r="AU964" s="223" t="s">
        <v>83</v>
      </c>
      <c r="AY964" s="18" t="s">
        <v>161</v>
      </c>
      <c r="BE964" s="224">
        <f>IF(N964="základní",J964,0)</f>
        <v>0</v>
      </c>
      <c r="BF964" s="224">
        <f>IF(N964="snížená",J964,0)</f>
        <v>0</v>
      </c>
      <c r="BG964" s="224">
        <f>IF(N964="zákl. přenesená",J964,0)</f>
        <v>0</v>
      </c>
      <c r="BH964" s="224">
        <f>IF(N964="sníž. přenesená",J964,0)</f>
        <v>0</v>
      </c>
      <c r="BI964" s="224">
        <f>IF(N964="nulová",J964,0)</f>
        <v>0</v>
      </c>
      <c r="BJ964" s="18" t="s">
        <v>81</v>
      </c>
      <c r="BK964" s="224">
        <f>ROUND(I964*H964,2)</f>
        <v>0</v>
      </c>
      <c r="BL964" s="18" t="s">
        <v>167</v>
      </c>
      <c r="BM964" s="223" t="s">
        <v>1104</v>
      </c>
    </row>
    <row r="965" s="1" customFormat="1">
      <c r="B965" s="39"/>
      <c r="C965" s="40"/>
      <c r="D965" s="225" t="s">
        <v>169</v>
      </c>
      <c r="E965" s="40"/>
      <c r="F965" s="226" t="s">
        <v>1105</v>
      </c>
      <c r="G965" s="40"/>
      <c r="H965" s="40"/>
      <c r="I965" s="136"/>
      <c r="J965" s="40"/>
      <c r="K965" s="40"/>
      <c r="L965" s="44"/>
      <c r="M965" s="227"/>
      <c r="N965" s="84"/>
      <c r="O965" s="84"/>
      <c r="P965" s="84"/>
      <c r="Q965" s="84"/>
      <c r="R965" s="84"/>
      <c r="S965" s="84"/>
      <c r="T965" s="85"/>
      <c r="AT965" s="18" t="s">
        <v>169</v>
      </c>
      <c r="AU965" s="18" t="s">
        <v>83</v>
      </c>
    </row>
    <row r="966" s="12" customFormat="1">
      <c r="B966" s="228"/>
      <c r="C966" s="229"/>
      <c r="D966" s="225" t="s">
        <v>176</v>
      </c>
      <c r="E966" s="230" t="s">
        <v>19</v>
      </c>
      <c r="F966" s="231" t="s">
        <v>177</v>
      </c>
      <c r="G966" s="229"/>
      <c r="H966" s="230" t="s">
        <v>19</v>
      </c>
      <c r="I966" s="232"/>
      <c r="J966" s="229"/>
      <c r="K966" s="229"/>
      <c r="L966" s="233"/>
      <c r="M966" s="234"/>
      <c r="N966" s="235"/>
      <c r="O966" s="235"/>
      <c r="P966" s="235"/>
      <c r="Q966" s="235"/>
      <c r="R966" s="235"/>
      <c r="S966" s="235"/>
      <c r="T966" s="236"/>
      <c r="AT966" s="237" t="s">
        <v>176</v>
      </c>
      <c r="AU966" s="237" t="s">
        <v>83</v>
      </c>
      <c r="AV966" s="12" t="s">
        <v>81</v>
      </c>
      <c r="AW966" s="12" t="s">
        <v>34</v>
      </c>
      <c r="AX966" s="12" t="s">
        <v>73</v>
      </c>
      <c r="AY966" s="237" t="s">
        <v>161</v>
      </c>
    </row>
    <row r="967" s="12" customFormat="1">
      <c r="B967" s="228"/>
      <c r="C967" s="229"/>
      <c r="D967" s="225" t="s">
        <v>176</v>
      </c>
      <c r="E967" s="230" t="s">
        <v>19</v>
      </c>
      <c r="F967" s="231" t="s">
        <v>1106</v>
      </c>
      <c r="G967" s="229"/>
      <c r="H967" s="230" t="s">
        <v>19</v>
      </c>
      <c r="I967" s="232"/>
      <c r="J967" s="229"/>
      <c r="K967" s="229"/>
      <c r="L967" s="233"/>
      <c r="M967" s="234"/>
      <c r="N967" s="235"/>
      <c r="O967" s="235"/>
      <c r="P967" s="235"/>
      <c r="Q967" s="235"/>
      <c r="R967" s="235"/>
      <c r="S967" s="235"/>
      <c r="T967" s="236"/>
      <c r="AT967" s="237" t="s">
        <v>176</v>
      </c>
      <c r="AU967" s="237" t="s">
        <v>83</v>
      </c>
      <c r="AV967" s="12" t="s">
        <v>81</v>
      </c>
      <c r="AW967" s="12" t="s">
        <v>34</v>
      </c>
      <c r="AX967" s="12" t="s">
        <v>73</v>
      </c>
      <c r="AY967" s="237" t="s">
        <v>161</v>
      </c>
    </row>
    <row r="968" s="13" customFormat="1">
      <c r="B968" s="238"/>
      <c r="C968" s="239"/>
      <c r="D968" s="225" t="s">
        <v>176</v>
      </c>
      <c r="E968" s="240" t="s">
        <v>19</v>
      </c>
      <c r="F968" s="241" t="s">
        <v>1107</v>
      </c>
      <c r="G968" s="239"/>
      <c r="H968" s="242">
        <v>15.302</v>
      </c>
      <c r="I968" s="243"/>
      <c r="J968" s="239"/>
      <c r="K968" s="239"/>
      <c r="L968" s="244"/>
      <c r="M968" s="245"/>
      <c r="N968" s="246"/>
      <c r="O968" s="246"/>
      <c r="P968" s="246"/>
      <c r="Q968" s="246"/>
      <c r="R968" s="246"/>
      <c r="S968" s="246"/>
      <c r="T968" s="247"/>
      <c r="AT968" s="248" t="s">
        <v>176</v>
      </c>
      <c r="AU968" s="248" t="s">
        <v>83</v>
      </c>
      <c r="AV968" s="13" t="s">
        <v>83</v>
      </c>
      <c r="AW968" s="13" t="s">
        <v>34</v>
      </c>
      <c r="AX968" s="13" t="s">
        <v>73</v>
      </c>
      <c r="AY968" s="248" t="s">
        <v>161</v>
      </c>
    </row>
    <row r="969" s="12" customFormat="1">
      <c r="B969" s="228"/>
      <c r="C969" s="229"/>
      <c r="D969" s="225" t="s">
        <v>176</v>
      </c>
      <c r="E969" s="230" t="s">
        <v>19</v>
      </c>
      <c r="F969" s="231" t="s">
        <v>328</v>
      </c>
      <c r="G969" s="229"/>
      <c r="H969" s="230" t="s">
        <v>19</v>
      </c>
      <c r="I969" s="232"/>
      <c r="J969" s="229"/>
      <c r="K969" s="229"/>
      <c r="L969" s="233"/>
      <c r="M969" s="234"/>
      <c r="N969" s="235"/>
      <c r="O969" s="235"/>
      <c r="P969" s="235"/>
      <c r="Q969" s="235"/>
      <c r="R969" s="235"/>
      <c r="S969" s="235"/>
      <c r="T969" s="236"/>
      <c r="AT969" s="237" t="s">
        <v>176</v>
      </c>
      <c r="AU969" s="237" t="s">
        <v>83</v>
      </c>
      <c r="AV969" s="12" t="s">
        <v>81</v>
      </c>
      <c r="AW969" s="12" t="s">
        <v>34</v>
      </c>
      <c r="AX969" s="12" t="s">
        <v>73</v>
      </c>
      <c r="AY969" s="237" t="s">
        <v>161</v>
      </c>
    </row>
    <row r="970" s="12" customFormat="1">
      <c r="B970" s="228"/>
      <c r="C970" s="229"/>
      <c r="D970" s="225" t="s">
        <v>176</v>
      </c>
      <c r="E970" s="230" t="s">
        <v>19</v>
      </c>
      <c r="F970" s="231" t="s">
        <v>1108</v>
      </c>
      <c r="G970" s="229"/>
      <c r="H970" s="230" t="s">
        <v>19</v>
      </c>
      <c r="I970" s="232"/>
      <c r="J970" s="229"/>
      <c r="K970" s="229"/>
      <c r="L970" s="233"/>
      <c r="M970" s="234"/>
      <c r="N970" s="235"/>
      <c r="O970" s="235"/>
      <c r="P970" s="235"/>
      <c r="Q970" s="235"/>
      <c r="R970" s="235"/>
      <c r="S970" s="235"/>
      <c r="T970" s="236"/>
      <c r="AT970" s="237" t="s">
        <v>176</v>
      </c>
      <c r="AU970" s="237" t="s">
        <v>83</v>
      </c>
      <c r="AV970" s="12" t="s">
        <v>81</v>
      </c>
      <c r="AW970" s="12" t="s">
        <v>34</v>
      </c>
      <c r="AX970" s="12" t="s">
        <v>73</v>
      </c>
      <c r="AY970" s="237" t="s">
        <v>161</v>
      </c>
    </row>
    <row r="971" s="12" customFormat="1">
      <c r="B971" s="228"/>
      <c r="C971" s="229"/>
      <c r="D971" s="225" t="s">
        <v>176</v>
      </c>
      <c r="E971" s="230" t="s">
        <v>19</v>
      </c>
      <c r="F971" s="231" t="s">
        <v>394</v>
      </c>
      <c r="G971" s="229"/>
      <c r="H971" s="230" t="s">
        <v>19</v>
      </c>
      <c r="I971" s="232"/>
      <c r="J971" s="229"/>
      <c r="K971" s="229"/>
      <c r="L971" s="233"/>
      <c r="M971" s="234"/>
      <c r="N971" s="235"/>
      <c r="O971" s="235"/>
      <c r="P971" s="235"/>
      <c r="Q971" s="235"/>
      <c r="R971" s="235"/>
      <c r="S971" s="235"/>
      <c r="T971" s="236"/>
      <c r="AT971" s="237" t="s">
        <v>176</v>
      </c>
      <c r="AU971" s="237" t="s">
        <v>83</v>
      </c>
      <c r="AV971" s="12" t="s">
        <v>81</v>
      </c>
      <c r="AW971" s="12" t="s">
        <v>34</v>
      </c>
      <c r="AX971" s="12" t="s">
        <v>73</v>
      </c>
      <c r="AY971" s="237" t="s">
        <v>161</v>
      </c>
    </row>
    <row r="972" s="13" customFormat="1">
      <c r="B972" s="238"/>
      <c r="C972" s="239"/>
      <c r="D972" s="225" t="s">
        <v>176</v>
      </c>
      <c r="E972" s="240" t="s">
        <v>19</v>
      </c>
      <c r="F972" s="241" t="s">
        <v>1109</v>
      </c>
      <c r="G972" s="239"/>
      <c r="H972" s="242">
        <v>3.4199999999999999</v>
      </c>
      <c r="I972" s="243"/>
      <c r="J972" s="239"/>
      <c r="K972" s="239"/>
      <c r="L972" s="244"/>
      <c r="M972" s="245"/>
      <c r="N972" s="246"/>
      <c r="O972" s="246"/>
      <c r="P972" s="246"/>
      <c r="Q972" s="246"/>
      <c r="R972" s="246"/>
      <c r="S972" s="246"/>
      <c r="T972" s="247"/>
      <c r="AT972" s="248" t="s">
        <v>176</v>
      </c>
      <c r="AU972" s="248" t="s">
        <v>83</v>
      </c>
      <c r="AV972" s="13" t="s">
        <v>83</v>
      </c>
      <c r="AW972" s="13" t="s">
        <v>34</v>
      </c>
      <c r="AX972" s="13" t="s">
        <v>73</v>
      </c>
      <c r="AY972" s="248" t="s">
        <v>161</v>
      </c>
    </row>
    <row r="973" s="14" customFormat="1">
      <c r="B973" s="249"/>
      <c r="C973" s="250"/>
      <c r="D973" s="225" t="s">
        <v>176</v>
      </c>
      <c r="E973" s="251" t="s">
        <v>19</v>
      </c>
      <c r="F973" s="252" t="s">
        <v>201</v>
      </c>
      <c r="G973" s="250"/>
      <c r="H973" s="253">
        <v>18.722000000000001</v>
      </c>
      <c r="I973" s="254"/>
      <c r="J973" s="250"/>
      <c r="K973" s="250"/>
      <c r="L973" s="255"/>
      <c r="M973" s="256"/>
      <c r="N973" s="257"/>
      <c r="O973" s="257"/>
      <c r="P973" s="257"/>
      <c r="Q973" s="257"/>
      <c r="R973" s="257"/>
      <c r="S973" s="257"/>
      <c r="T973" s="258"/>
      <c r="AT973" s="259" t="s">
        <v>176</v>
      </c>
      <c r="AU973" s="259" t="s">
        <v>83</v>
      </c>
      <c r="AV973" s="14" t="s">
        <v>167</v>
      </c>
      <c r="AW973" s="14" t="s">
        <v>34</v>
      </c>
      <c r="AX973" s="14" t="s">
        <v>81</v>
      </c>
      <c r="AY973" s="259" t="s">
        <v>161</v>
      </c>
    </row>
    <row r="974" s="1" customFormat="1" ht="16.5" customHeight="1">
      <c r="B974" s="39"/>
      <c r="C974" s="212" t="s">
        <v>1110</v>
      </c>
      <c r="D974" s="212" t="s">
        <v>163</v>
      </c>
      <c r="E974" s="213" t="s">
        <v>1111</v>
      </c>
      <c r="F974" s="214" t="s">
        <v>1112</v>
      </c>
      <c r="G974" s="215" t="s">
        <v>172</v>
      </c>
      <c r="H974" s="216">
        <v>18.722000000000001</v>
      </c>
      <c r="I974" s="217"/>
      <c r="J974" s="218">
        <f>ROUND(I974*H974,2)</f>
        <v>0</v>
      </c>
      <c r="K974" s="214" t="s">
        <v>173</v>
      </c>
      <c r="L974" s="44"/>
      <c r="M974" s="219" t="s">
        <v>19</v>
      </c>
      <c r="N974" s="220" t="s">
        <v>44</v>
      </c>
      <c r="O974" s="84"/>
      <c r="P974" s="221">
        <f>O974*H974</f>
        <v>0</v>
      </c>
      <c r="Q974" s="221">
        <v>0</v>
      </c>
      <c r="R974" s="221">
        <f>Q974*H974</f>
        <v>0</v>
      </c>
      <c r="S974" s="221">
        <v>0</v>
      </c>
      <c r="T974" s="222">
        <f>S974*H974</f>
        <v>0</v>
      </c>
      <c r="AR974" s="223" t="s">
        <v>167</v>
      </c>
      <c r="AT974" s="223" t="s">
        <v>163</v>
      </c>
      <c r="AU974" s="223" t="s">
        <v>83</v>
      </c>
      <c r="AY974" s="18" t="s">
        <v>161</v>
      </c>
      <c r="BE974" s="224">
        <f>IF(N974="základní",J974,0)</f>
        <v>0</v>
      </c>
      <c r="BF974" s="224">
        <f>IF(N974="snížená",J974,0)</f>
        <v>0</v>
      </c>
      <c r="BG974" s="224">
        <f>IF(N974="zákl. přenesená",J974,0)</f>
        <v>0</v>
      </c>
      <c r="BH974" s="224">
        <f>IF(N974="sníž. přenesená",J974,0)</f>
        <v>0</v>
      </c>
      <c r="BI974" s="224">
        <f>IF(N974="nulová",J974,0)</f>
        <v>0</v>
      </c>
      <c r="BJ974" s="18" t="s">
        <v>81</v>
      </c>
      <c r="BK974" s="224">
        <f>ROUND(I974*H974,2)</f>
        <v>0</v>
      </c>
      <c r="BL974" s="18" t="s">
        <v>167</v>
      </c>
      <c r="BM974" s="223" t="s">
        <v>1113</v>
      </c>
    </row>
    <row r="975" s="1" customFormat="1">
      <c r="B975" s="39"/>
      <c r="C975" s="40"/>
      <c r="D975" s="225" t="s">
        <v>169</v>
      </c>
      <c r="E975" s="40"/>
      <c r="F975" s="226" t="s">
        <v>1114</v>
      </c>
      <c r="G975" s="40"/>
      <c r="H975" s="40"/>
      <c r="I975" s="136"/>
      <c r="J975" s="40"/>
      <c r="K975" s="40"/>
      <c r="L975" s="44"/>
      <c r="M975" s="227"/>
      <c r="N975" s="84"/>
      <c r="O975" s="84"/>
      <c r="P975" s="84"/>
      <c r="Q975" s="84"/>
      <c r="R975" s="84"/>
      <c r="S975" s="84"/>
      <c r="T975" s="85"/>
      <c r="AT975" s="18" t="s">
        <v>169</v>
      </c>
      <c r="AU975" s="18" t="s">
        <v>83</v>
      </c>
    </row>
    <row r="976" s="12" customFormat="1">
      <c r="B976" s="228"/>
      <c r="C976" s="229"/>
      <c r="D976" s="225" t="s">
        <v>176</v>
      </c>
      <c r="E976" s="230" t="s">
        <v>19</v>
      </c>
      <c r="F976" s="231" t="s">
        <v>177</v>
      </c>
      <c r="G976" s="229"/>
      <c r="H976" s="230" t="s">
        <v>19</v>
      </c>
      <c r="I976" s="232"/>
      <c r="J976" s="229"/>
      <c r="K976" s="229"/>
      <c r="L976" s="233"/>
      <c r="M976" s="234"/>
      <c r="N976" s="235"/>
      <c r="O976" s="235"/>
      <c r="P976" s="235"/>
      <c r="Q976" s="235"/>
      <c r="R976" s="235"/>
      <c r="S976" s="235"/>
      <c r="T976" s="236"/>
      <c r="AT976" s="237" t="s">
        <v>176</v>
      </c>
      <c r="AU976" s="237" t="s">
        <v>83</v>
      </c>
      <c r="AV976" s="12" t="s">
        <v>81</v>
      </c>
      <c r="AW976" s="12" t="s">
        <v>34</v>
      </c>
      <c r="AX976" s="12" t="s">
        <v>73</v>
      </c>
      <c r="AY976" s="237" t="s">
        <v>161</v>
      </c>
    </row>
    <row r="977" s="12" customFormat="1">
      <c r="B977" s="228"/>
      <c r="C977" s="229"/>
      <c r="D977" s="225" t="s">
        <v>176</v>
      </c>
      <c r="E977" s="230" t="s">
        <v>19</v>
      </c>
      <c r="F977" s="231" t="s">
        <v>1106</v>
      </c>
      <c r="G977" s="229"/>
      <c r="H977" s="230" t="s">
        <v>19</v>
      </c>
      <c r="I977" s="232"/>
      <c r="J977" s="229"/>
      <c r="K977" s="229"/>
      <c r="L977" s="233"/>
      <c r="M977" s="234"/>
      <c r="N977" s="235"/>
      <c r="O977" s="235"/>
      <c r="P977" s="235"/>
      <c r="Q977" s="235"/>
      <c r="R977" s="235"/>
      <c r="S977" s="235"/>
      <c r="T977" s="236"/>
      <c r="AT977" s="237" t="s">
        <v>176</v>
      </c>
      <c r="AU977" s="237" t="s">
        <v>83</v>
      </c>
      <c r="AV977" s="12" t="s">
        <v>81</v>
      </c>
      <c r="AW977" s="12" t="s">
        <v>34</v>
      </c>
      <c r="AX977" s="12" t="s">
        <v>73</v>
      </c>
      <c r="AY977" s="237" t="s">
        <v>161</v>
      </c>
    </row>
    <row r="978" s="13" customFormat="1">
      <c r="B978" s="238"/>
      <c r="C978" s="239"/>
      <c r="D978" s="225" t="s">
        <v>176</v>
      </c>
      <c r="E978" s="240" t="s">
        <v>19</v>
      </c>
      <c r="F978" s="241" t="s">
        <v>1107</v>
      </c>
      <c r="G978" s="239"/>
      <c r="H978" s="242">
        <v>15.302</v>
      </c>
      <c r="I978" s="243"/>
      <c r="J978" s="239"/>
      <c r="K978" s="239"/>
      <c r="L978" s="244"/>
      <c r="M978" s="245"/>
      <c r="N978" s="246"/>
      <c r="O978" s="246"/>
      <c r="P978" s="246"/>
      <c r="Q978" s="246"/>
      <c r="R978" s="246"/>
      <c r="S978" s="246"/>
      <c r="T978" s="247"/>
      <c r="AT978" s="248" t="s">
        <v>176</v>
      </c>
      <c r="AU978" s="248" t="s">
        <v>83</v>
      </c>
      <c r="AV978" s="13" t="s">
        <v>83</v>
      </c>
      <c r="AW978" s="13" t="s">
        <v>34</v>
      </c>
      <c r="AX978" s="13" t="s">
        <v>73</v>
      </c>
      <c r="AY978" s="248" t="s">
        <v>161</v>
      </c>
    </row>
    <row r="979" s="12" customFormat="1">
      <c r="B979" s="228"/>
      <c r="C979" s="229"/>
      <c r="D979" s="225" t="s">
        <v>176</v>
      </c>
      <c r="E979" s="230" t="s">
        <v>19</v>
      </c>
      <c r="F979" s="231" t="s">
        <v>328</v>
      </c>
      <c r="G979" s="229"/>
      <c r="H979" s="230" t="s">
        <v>19</v>
      </c>
      <c r="I979" s="232"/>
      <c r="J979" s="229"/>
      <c r="K979" s="229"/>
      <c r="L979" s="233"/>
      <c r="M979" s="234"/>
      <c r="N979" s="235"/>
      <c r="O979" s="235"/>
      <c r="P979" s="235"/>
      <c r="Q979" s="235"/>
      <c r="R979" s="235"/>
      <c r="S979" s="235"/>
      <c r="T979" s="236"/>
      <c r="AT979" s="237" t="s">
        <v>176</v>
      </c>
      <c r="AU979" s="237" t="s">
        <v>83</v>
      </c>
      <c r="AV979" s="12" t="s">
        <v>81</v>
      </c>
      <c r="AW979" s="12" t="s">
        <v>34</v>
      </c>
      <c r="AX979" s="12" t="s">
        <v>73</v>
      </c>
      <c r="AY979" s="237" t="s">
        <v>161</v>
      </c>
    </row>
    <row r="980" s="12" customFormat="1">
      <c r="B980" s="228"/>
      <c r="C980" s="229"/>
      <c r="D980" s="225" t="s">
        <v>176</v>
      </c>
      <c r="E980" s="230" t="s">
        <v>19</v>
      </c>
      <c r="F980" s="231" t="s">
        <v>1108</v>
      </c>
      <c r="G980" s="229"/>
      <c r="H980" s="230" t="s">
        <v>19</v>
      </c>
      <c r="I980" s="232"/>
      <c r="J980" s="229"/>
      <c r="K980" s="229"/>
      <c r="L980" s="233"/>
      <c r="M980" s="234"/>
      <c r="N980" s="235"/>
      <c r="O980" s="235"/>
      <c r="P980" s="235"/>
      <c r="Q980" s="235"/>
      <c r="R980" s="235"/>
      <c r="S980" s="235"/>
      <c r="T980" s="236"/>
      <c r="AT980" s="237" t="s">
        <v>176</v>
      </c>
      <c r="AU980" s="237" t="s">
        <v>83</v>
      </c>
      <c r="AV980" s="12" t="s">
        <v>81</v>
      </c>
      <c r="AW980" s="12" t="s">
        <v>34</v>
      </c>
      <c r="AX980" s="12" t="s">
        <v>73</v>
      </c>
      <c r="AY980" s="237" t="s">
        <v>161</v>
      </c>
    </row>
    <row r="981" s="12" customFormat="1">
      <c r="B981" s="228"/>
      <c r="C981" s="229"/>
      <c r="D981" s="225" t="s">
        <v>176</v>
      </c>
      <c r="E981" s="230" t="s">
        <v>19</v>
      </c>
      <c r="F981" s="231" t="s">
        <v>394</v>
      </c>
      <c r="G981" s="229"/>
      <c r="H981" s="230" t="s">
        <v>19</v>
      </c>
      <c r="I981" s="232"/>
      <c r="J981" s="229"/>
      <c r="K981" s="229"/>
      <c r="L981" s="233"/>
      <c r="M981" s="234"/>
      <c r="N981" s="235"/>
      <c r="O981" s="235"/>
      <c r="P981" s="235"/>
      <c r="Q981" s="235"/>
      <c r="R981" s="235"/>
      <c r="S981" s="235"/>
      <c r="T981" s="236"/>
      <c r="AT981" s="237" t="s">
        <v>176</v>
      </c>
      <c r="AU981" s="237" t="s">
        <v>83</v>
      </c>
      <c r="AV981" s="12" t="s">
        <v>81</v>
      </c>
      <c r="AW981" s="12" t="s">
        <v>34</v>
      </c>
      <c r="AX981" s="12" t="s">
        <v>73</v>
      </c>
      <c r="AY981" s="237" t="s">
        <v>161</v>
      </c>
    </row>
    <row r="982" s="13" customFormat="1">
      <c r="B982" s="238"/>
      <c r="C982" s="239"/>
      <c r="D982" s="225" t="s">
        <v>176</v>
      </c>
      <c r="E982" s="240" t="s">
        <v>19</v>
      </c>
      <c r="F982" s="241" t="s">
        <v>1109</v>
      </c>
      <c r="G982" s="239"/>
      <c r="H982" s="242">
        <v>3.4199999999999999</v>
      </c>
      <c r="I982" s="243"/>
      <c r="J982" s="239"/>
      <c r="K982" s="239"/>
      <c r="L982" s="244"/>
      <c r="M982" s="245"/>
      <c r="N982" s="246"/>
      <c r="O982" s="246"/>
      <c r="P982" s="246"/>
      <c r="Q982" s="246"/>
      <c r="R982" s="246"/>
      <c r="S982" s="246"/>
      <c r="T982" s="247"/>
      <c r="AT982" s="248" t="s">
        <v>176</v>
      </c>
      <c r="AU982" s="248" t="s">
        <v>83</v>
      </c>
      <c r="AV982" s="13" t="s">
        <v>83</v>
      </c>
      <c r="AW982" s="13" t="s">
        <v>34</v>
      </c>
      <c r="AX982" s="13" t="s">
        <v>73</v>
      </c>
      <c r="AY982" s="248" t="s">
        <v>161</v>
      </c>
    </row>
    <row r="983" s="14" customFormat="1">
      <c r="B983" s="249"/>
      <c r="C983" s="250"/>
      <c r="D983" s="225" t="s">
        <v>176</v>
      </c>
      <c r="E983" s="251" t="s">
        <v>19</v>
      </c>
      <c r="F983" s="252" t="s">
        <v>201</v>
      </c>
      <c r="G983" s="250"/>
      <c r="H983" s="253">
        <v>18.722000000000001</v>
      </c>
      <c r="I983" s="254"/>
      <c r="J983" s="250"/>
      <c r="K983" s="250"/>
      <c r="L983" s="255"/>
      <c r="M983" s="256"/>
      <c r="N983" s="257"/>
      <c r="O983" s="257"/>
      <c r="P983" s="257"/>
      <c r="Q983" s="257"/>
      <c r="R983" s="257"/>
      <c r="S983" s="257"/>
      <c r="T983" s="258"/>
      <c r="AT983" s="259" t="s">
        <v>176</v>
      </c>
      <c r="AU983" s="259" t="s">
        <v>83</v>
      </c>
      <c r="AV983" s="14" t="s">
        <v>167</v>
      </c>
      <c r="AW983" s="14" t="s">
        <v>34</v>
      </c>
      <c r="AX983" s="14" t="s">
        <v>81</v>
      </c>
      <c r="AY983" s="259" t="s">
        <v>161</v>
      </c>
    </row>
    <row r="984" s="1" customFormat="1" ht="16.5" customHeight="1">
      <c r="B984" s="39"/>
      <c r="C984" s="212" t="s">
        <v>1115</v>
      </c>
      <c r="D984" s="212" t="s">
        <v>163</v>
      </c>
      <c r="E984" s="213" t="s">
        <v>1116</v>
      </c>
      <c r="F984" s="214" t="s">
        <v>1117</v>
      </c>
      <c r="G984" s="215" t="s">
        <v>172</v>
      </c>
      <c r="H984" s="216">
        <v>18.722000000000001</v>
      </c>
      <c r="I984" s="217"/>
      <c r="J984" s="218">
        <f>ROUND(I984*H984,2)</f>
        <v>0</v>
      </c>
      <c r="K984" s="214" t="s">
        <v>173</v>
      </c>
      <c r="L984" s="44"/>
      <c r="M984" s="219" t="s">
        <v>19</v>
      </c>
      <c r="N984" s="220" t="s">
        <v>44</v>
      </c>
      <c r="O984" s="84"/>
      <c r="P984" s="221">
        <f>O984*H984</f>
        <v>0</v>
      </c>
      <c r="Q984" s="221">
        <v>0</v>
      </c>
      <c r="R984" s="221">
        <f>Q984*H984</f>
        <v>0</v>
      </c>
      <c r="S984" s="221">
        <v>0</v>
      </c>
      <c r="T984" s="222">
        <f>S984*H984</f>
        <v>0</v>
      </c>
      <c r="AR984" s="223" t="s">
        <v>167</v>
      </c>
      <c r="AT984" s="223" t="s">
        <v>163</v>
      </c>
      <c r="AU984" s="223" t="s">
        <v>83</v>
      </c>
      <c r="AY984" s="18" t="s">
        <v>161</v>
      </c>
      <c r="BE984" s="224">
        <f>IF(N984="základní",J984,0)</f>
        <v>0</v>
      </c>
      <c r="BF984" s="224">
        <f>IF(N984="snížená",J984,0)</f>
        <v>0</v>
      </c>
      <c r="BG984" s="224">
        <f>IF(N984="zákl. přenesená",J984,0)</f>
        <v>0</v>
      </c>
      <c r="BH984" s="224">
        <f>IF(N984="sníž. přenesená",J984,0)</f>
        <v>0</v>
      </c>
      <c r="BI984" s="224">
        <f>IF(N984="nulová",J984,0)</f>
        <v>0</v>
      </c>
      <c r="BJ984" s="18" t="s">
        <v>81</v>
      </c>
      <c r="BK984" s="224">
        <f>ROUND(I984*H984,2)</f>
        <v>0</v>
      </c>
      <c r="BL984" s="18" t="s">
        <v>167</v>
      </c>
      <c r="BM984" s="223" t="s">
        <v>1118</v>
      </c>
    </row>
    <row r="985" s="1" customFormat="1">
      <c r="B985" s="39"/>
      <c r="C985" s="40"/>
      <c r="D985" s="225" t="s">
        <v>169</v>
      </c>
      <c r="E985" s="40"/>
      <c r="F985" s="226" t="s">
        <v>1119</v>
      </c>
      <c r="G985" s="40"/>
      <c r="H985" s="40"/>
      <c r="I985" s="136"/>
      <c r="J985" s="40"/>
      <c r="K985" s="40"/>
      <c r="L985" s="44"/>
      <c r="M985" s="227"/>
      <c r="N985" s="84"/>
      <c r="O985" s="84"/>
      <c r="P985" s="84"/>
      <c r="Q985" s="84"/>
      <c r="R985" s="84"/>
      <c r="S985" s="84"/>
      <c r="T985" s="85"/>
      <c r="AT985" s="18" t="s">
        <v>169</v>
      </c>
      <c r="AU985" s="18" t="s">
        <v>83</v>
      </c>
    </row>
    <row r="986" s="12" customFormat="1">
      <c r="B986" s="228"/>
      <c r="C986" s="229"/>
      <c r="D986" s="225" t="s">
        <v>176</v>
      </c>
      <c r="E986" s="230" t="s">
        <v>19</v>
      </c>
      <c r="F986" s="231" t="s">
        <v>177</v>
      </c>
      <c r="G986" s="229"/>
      <c r="H986" s="230" t="s">
        <v>19</v>
      </c>
      <c r="I986" s="232"/>
      <c r="J986" s="229"/>
      <c r="K986" s="229"/>
      <c r="L986" s="233"/>
      <c r="M986" s="234"/>
      <c r="N986" s="235"/>
      <c r="O986" s="235"/>
      <c r="P986" s="235"/>
      <c r="Q986" s="235"/>
      <c r="R986" s="235"/>
      <c r="S986" s="235"/>
      <c r="T986" s="236"/>
      <c r="AT986" s="237" t="s">
        <v>176</v>
      </c>
      <c r="AU986" s="237" t="s">
        <v>83</v>
      </c>
      <c r="AV986" s="12" t="s">
        <v>81</v>
      </c>
      <c r="AW986" s="12" t="s">
        <v>34</v>
      </c>
      <c r="AX986" s="12" t="s">
        <v>73</v>
      </c>
      <c r="AY986" s="237" t="s">
        <v>161</v>
      </c>
    </row>
    <row r="987" s="12" customFormat="1">
      <c r="B987" s="228"/>
      <c r="C987" s="229"/>
      <c r="D987" s="225" t="s">
        <v>176</v>
      </c>
      <c r="E987" s="230" t="s">
        <v>19</v>
      </c>
      <c r="F987" s="231" t="s">
        <v>1106</v>
      </c>
      <c r="G987" s="229"/>
      <c r="H987" s="230" t="s">
        <v>19</v>
      </c>
      <c r="I987" s="232"/>
      <c r="J987" s="229"/>
      <c r="K987" s="229"/>
      <c r="L987" s="233"/>
      <c r="M987" s="234"/>
      <c r="N987" s="235"/>
      <c r="O987" s="235"/>
      <c r="P987" s="235"/>
      <c r="Q987" s="235"/>
      <c r="R987" s="235"/>
      <c r="S987" s="235"/>
      <c r="T987" s="236"/>
      <c r="AT987" s="237" t="s">
        <v>176</v>
      </c>
      <c r="AU987" s="237" t="s">
        <v>83</v>
      </c>
      <c r="AV987" s="12" t="s">
        <v>81</v>
      </c>
      <c r="AW987" s="12" t="s">
        <v>34</v>
      </c>
      <c r="AX987" s="12" t="s">
        <v>73</v>
      </c>
      <c r="AY987" s="237" t="s">
        <v>161</v>
      </c>
    </row>
    <row r="988" s="13" customFormat="1">
      <c r="B988" s="238"/>
      <c r="C988" s="239"/>
      <c r="D988" s="225" t="s">
        <v>176</v>
      </c>
      <c r="E988" s="240" t="s">
        <v>19</v>
      </c>
      <c r="F988" s="241" t="s">
        <v>1107</v>
      </c>
      <c r="G988" s="239"/>
      <c r="H988" s="242">
        <v>15.302</v>
      </c>
      <c r="I988" s="243"/>
      <c r="J988" s="239"/>
      <c r="K988" s="239"/>
      <c r="L988" s="244"/>
      <c r="M988" s="245"/>
      <c r="N988" s="246"/>
      <c r="O988" s="246"/>
      <c r="P988" s="246"/>
      <c r="Q988" s="246"/>
      <c r="R988" s="246"/>
      <c r="S988" s="246"/>
      <c r="T988" s="247"/>
      <c r="AT988" s="248" t="s">
        <v>176</v>
      </c>
      <c r="AU988" s="248" t="s">
        <v>83</v>
      </c>
      <c r="AV988" s="13" t="s">
        <v>83</v>
      </c>
      <c r="AW988" s="13" t="s">
        <v>34</v>
      </c>
      <c r="AX988" s="13" t="s">
        <v>73</v>
      </c>
      <c r="AY988" s="248" t="s">
        <v>161</v>
      </c>
    </row>
    <row r="989" s="12" customFormat="1">
      <c r="B989" s="228"/>
      <c r="C989" s="229"/>
      <c r="D989" s="225" t="s">
        <v>176</v>
      </c>
      <c r="E989" s="230" t="s">
        <v>19</v>
      </c>
      <c r="F989" s="231" t="s">
        <v>328</v>
      </c>
      <c r="G989" s="229"/>
      <c r="H989" s="230" t="s">
        <v>19</v>
      </c>
      <c r="I989" s="232"/>
      <c r="J989" s="229"/>
      <c r="K989" s="229"/>
      <c r="L989" s="233"/>
      <c r="M989" s="234"/>
      <c r="N989" s="235"/>
      <c r="O989" s="235"/>
      <c r="P989" s="235"/>
      <c r="Q989" s="235"/>
      <c r="R989" s="235"/>
      <c r="S989" s="235"/>
      <c r="T989" s="236"/>
      <c r="AT989" s="237" t="s">
        <v>176</v>
      </c>
      <c r="AU989" s="237" t="s">
        <v>83</v>
      </c>
      <c r="AV989" s="12" t="s">
        <v>81</v>
      </c>
      <c r="AW989" s="12" t="s">
        <v>34</v>
      </c>
      <c r="AX989" s="12" t="s">
        <v>73</v>
      </c>
      <c r="AY989" s="237" t="s">
        <v>161</v>
      </c>
    </row>
    <row r="990" s="12" customFormat="1">
      <c r="B990" s="228"/>
      <c r="C990" s="229"/>
      <c r="D990" s="225" t="s">
        <v>176</v>
      </c>
      <c r="E990" s="230" t="s">
        <v>19</v>
      </c>
      <c r="F990" s="231" t="s">
        <v>1108</v>
      </c>
      <c r="G990" s="229"/>
      <c r="H990" s="230" t="s">
        <v>19</v>
      </c>
      <c r="I990" s="232"/>
      <c r="J990" s="229"/>
      <c r="K990" s="229"/>
      <c r="L990" s="233"/>
      <c r="M990" s="234"/>
      <c r="N990" s="235"/>
      <c r="O990" s="235"/>
      <c r="P990" s="235"/>
      <c r="Q990" s="235"/>
      <c r="R990" s="235"/>
      <c r="S990" s="235"/>
      <c r="T990" s="236"/>
      <c r="AT990" s="237" t="s">
        <v>176</v>
      </c>
      <c r="AU990" s="237" t="s">
        <v>83</v>
      </c>
      <c r="AV990" s="12" t="s">
        <v>81</v>
      </c>
      <c r="AW990" s="12" t="s">
        <v>34</v>
      </c>
      <c r="AX990" s="12" t="s">
        <v>73</v>
      </c>
      <c r="AY990" s="237" t="s">
        <v>161</v>
      </c>
    </row>
    <row r="991" s="12" customFormat="1">
      <c r="B991" s="228"/>
      <c r="C991" s="229"/>
      <c r="D991" s="225" t="s">
        <v>176</v>
      </c>
      <c r="E991" s="230" t="s">
        <v>19</v>
      </c>
      <c r="F991" s="231" t="s">
        <v>394</v>
      </c>
      <c r="G991" s="229"/>
      <c r="H991" s="230" t="s">
        <v>19</v>
      </c>
      <c r="I991" s="232"/>
      <c r="J991" s="229"/>
      <c r="K991" s="229"/>
      <c r="L991" s="233"/>
      <c r="M991" s="234"/>
      <c r="N991" s="235"/>
      <c r="O991" s="235"/>
      <c r="P991" s="235"/>
      <c r="Q991" s="235"/>
      <c r="R991" s="235"/>
      <c r="S991" s="235"/>
      <c r="T991" s="236"/>
      <c r="AT991" s="237" t="s">
        <v>176</v>
      </c>
      <c r="AU991" s="237" t="s">
        <v>83</v>
      </c>
      <c r="AV991" s="12" t="s">
        <v>81</v>
      </c>
      <c r="AW991" s="12" t="s">
        <v>34</v>
      </c>
      <c r="AX991" s="12" t="s">
        <v>73</v>
      </c>
      <c r="AY991" s="237" t="s">
        <v>161</v>
      </c>
    </row>
    <row r="992" s="13" customFormat="1">
      <c r="B992" s="238"/>
      <c r="C992" s="239"/>
      <c r="D992" s="225" t="s">
        <v>176</v>
      </c>
      <c r="E992" s="240" t="s">
        <v>19</v>
      </c>
      <c r="F992" s="241" t="s">
        <v>1109</v>
      </c>
      <c r="G992" s="239"/>
      <c r="H992" s="242">
        <v>3.4199999999999999</v>
      </c>
      <c r="I992" s="243"/>
      <c r="J992" s="239"/>
      <c r="K992" s="239"/>
      <c r="L992" s="244"/>
      <c r="M992" s="245"/>
      <c r="N992" s="246"/>
      <c r="O992" s="246"/>
      <c r="P992" s="246"/>
      <c r="Q992" s="246"/>
      <c r="R992" s="246"/>
      <c r="S992" s="246"/>
      <c r="T992" s="247"/>
      <c r="AT992" s="248" t="s">
        <v>176</v>
      </c>
      <c r="AU992" s="248" t="s">
        <v>83</v>
      </c>
      <c r="AV992" s="13" t="s">
        <v>83</v>
      </c>
      <c r="AW992" s="13" t="s">
        <v>34</v>
      </c>
      <c r="AX992" s="13" t="s">
        <v>73</v>
      </c>
      <c r="AY992" s="248" t="s">
        <v>161</v>
      </c>
    </row>
    <row r="993" s="14" customFormat="1">
      <c r="B993" s="249"/>
      <c r="C993" s="250"/>
      <c r="D993" s="225" t="s">
        <v>176</v>
      </c>
      <c r="E993" s="251" t="s">
        <v>19</v>
      </c>
      <c r="F993" s="252" t="s">
        <v>201</v>
      </c>
      <c r="G993" s="250"/>
      <c r="H993" s="253">
        <v>18.722000000000001</v>
      </c>
      <c r="I993" s="254"/>
      <c r="J993" s="250"/>
      <c r="K993" s="250"/>
      <c r="L993" s="255"/>
      <c r="M993" s="256"/>
      <c r="N993" s="257"/>
      <c r="O993" s="257"/>
      <c r="P993" s="257"/>
      <c r="Q993" s="257"/>
      <c r="R993" s="257"/>
      <c r="S993" s="257"/>
      <c r="T993" s="258"/>
      <c r="AT993" s="259" t="s">
        <v>176</v>
      </c>
      <c r="AU993" s="259" t="s">
        <v>83</v>
      </c>
      <c r="AV993" s="14" t="s">
        <v>167</v>
      </c>
      <c r="AW993" s="14" t="s">
        <v>34</v>
      </c>
      <c r="AX993" s="14" t="s">
        <v>81</v>
      </c>
      <c r="AY993" s="259" t="s">
        <v>161</v>
      </c>
    </row>
    <row r="994" s="1" customFormat="1" ht="16.5" customHeight="1">
      <c r="B994" s="39"/>
      <c r="C994" s="212" t="s">
        <v>1120</v>
      </c>
      <c r="D994" s="212" t="s">
        <v>163</v>
      </c>
      <c r="E994" s="213" t="s">
        <v>1121</v>
      </c>
      <c r="F994" s="214" t="s">
        <v>1122</v>
      </c>
      <c r="G994" s="215" t="s">
        <v>238</v>
      </c>
      <c r="H994" s="216">
        <v>1.343</v>
      </c>
      <c r="I994" s="217"/>
      <c r="J994" s="218">
        <f>ROUND(I994*H994,2)</f>
        <v>0</v>
      </c>
      <c r="K994" s="214" t="s">
        <v>173</v>
      </c>
      <c r="L994" s="44"/>
      <c r="M994" s="219" t="s">
        <v>19</v>
      </c>
      <c r="N994" s="220" t="s">
        <v>44</v>
      </c>
      <c r="O994" s="84"/>
      <c r="P994" s="221">
        <f>O994*H994</f>
        <v>0</v>
      </c>
      <c r="Q994" s="221">
        <v>1.06277</v>
      </c>
      <c r="R994" s="221">
        <f>Q994*H994</f>
        <v>1.42730011</v>
      </c>
      <c r="S994" s="221">
        <v>0</v>
      </c>
      <c r="T994" s="222">
        <f>S994*H994</f>
        <v>0</v>
      </c>
      <c r="AR994" s="223" t="s">
        <v>167</v>
      </c>
      <c r="AT994" s="223" t="s">
        <v>163</v>
      </c>
      <c r="AU994" s="223" t="s">
        <v>83</v>
      </c>
      <c r="AY994" s="18" t="s">
        <v>161</v>
      </c>
      <c r="BE994" s="224">
        <f>IF(N994="základní",J994,0)</f>
        <v>0</v>
      </c>
      <c r="BF994" s="224">
        <f>IF(N994="snížená",J994,0)</f>
        <v>0</v>
      </c>
      <c r="BG994" s="224">
        <f>IF(N994="zákl. přenesená",J994,0)</f>
        <v>0</v>
      </c>
      <c r="BH994" s="224">
        <f>IF(N994="sníž. přenesená",J994,0)</f>
        <v>0</v>
      </c>
      <c r="BI994" s="224">
        <f>IF(N994="nulová",J994,0)</f>
        <v>0</v>
      </c>
      <c r="BJ994" s="18" t="s">
        <v>81</v>
      </c>
      <c r="BK994" s="224">
        <f>ROUND(I994*H994,2)</f>
        <v>0</v>
      </c>
      <c r="BL994" s="18" t="s">
        <v>167</v>
      </c>
      <c r="BM994" s="223" t="s">
        <v>1123</v>
      </c>
    </row>
    <row r="995" s="1" customFormat="1">
      <c r="B995" s="39"/>
      <c r="C995" s="40"/>
      <c r="D995" s="225" t="s">
        <v>169</v>
      </c>
      <c r="E995" s="40"/>
      <c r="F995" s="226" t="s">
        <v>1124</v>
      </c>
      <c r="G995" s="40"/>
      <c r="H995" s="40"/>
      <c r="I995" s="136"/>
      <c r="J995" s="40"/>
      <c r="K995" s="40"/>
      <c r="L995" s="44"/>
      <c r="M995" s="227"/>
      <c r="N995" s="84"/>
      <c r="O995" s="84"/>
      <c r="P995" s="84"/>
      <c r="Q995" s="84"/>
      <c r="R995" s="84"/>
      <c r="S995" s="84"/>
      <c r="T995" s="85"/>
      <c r="AT995" s="18" t="s">
        <v>169</v>
      </c>
      <c r="AU995" s="18" t="s">
        <v>83</v>
      </c>
    </row>
    <row r="996" s="12" customFormat="1">
      <c r="B996" s="228"/>
      <c r="C996" s="229"/>
      <c r="D996" s="225" t="s">
        <v>176</v>
      </c>
      <c r="E996" s="230" t="s">
        <v>19</v>
      </c>
      <c r="F996" s="231" t="s">
        <v>1125</v>
      </c>
      <c r="G996" s="229"/>
      <c r="H996" s="230" t="s">
        <v>19</v>
      </c>
      <c r="I996" s="232"/>
      <c r="J996" s="229"/>
      <c r="K996" s="229"/>
      <c r="L996" s="233"/>
      <c r="M996" s="234"/>
      <c r="N996" s="235"/>
      <c r="O996" s="235"/>
      <c r="P996" s="235"/>
      <c r="Q996" s="235"/>
      <c r="R996" s="235"/>
      <c r="S996" s="235"/>
      <c r="T996" s="236"/>
      <c r="AT996" s="237" t="s">
        <v>176</v>
      </c>
      <c r="AU996" s="237" t="s">
        <v>83</v>
      </c>
      <c r="AV996" s="12" t="s">
        <v>81</v>
      </c>
      <c r="AW996" s="12" t="s">
        <v>34</v>
      </c>
      <c r="AX996" s="12" t="s">
        <v>73</v>
      </c>
      <c r="AY996" s="237" t="s">
        <v>161</v>
      </c>
    </row>
    <row r="997" s="12" customFormat="1">
      <c r="B997" s="228"/>
      <c r="C997" s="229"/>
      <c r="D997" s="225" t="s">
        <v>176</v>
      </c>
      <c r="E997" s="230" t="s">
        <v>19</v>
      </c>
      <c r="F997" s="231" t="s">
        <v>177</v>
      </c>
      <c r="G997" s="229"/>
      <c r="H997" s="230" t="s">
        <v>19</v>
      </c>
      <c r="I997" s="232"/>
      <c r="J997" s="229"/>
      <c r="K997" s="229"/>
      <c r="L997" s="233"/>
      <c r="M997" s="234"/>
      <c r="N997" s="235"/>
      <c r="O997" s="235"/>
      <c r="P997" s="235"/>
      <c r="Q997" s="235"/>
      <c r="R997" s="235"/>
      <c r="S997" s="235"/>
      <c r="T997" s="236"/>
      <c r="AT997" s="237" t="s">
        <v>176</v>
      </c>
      <c r="AU997" s="237" t="s">
        <v>83</v>
      </c>
      <c r="AV997" s="12" t="s">
        <v>81</v>
      </c>
      <c r="AW997" s="12" t="s">
        <v>34</v>
      </c>
      <c r="AX997" s="12" t="s">
        <v>73</v>
      </c>
      <c r="AY997" s="237" t="s">
        <v>161</v>
      </c>
    </row>
    <row r="998" s="12" customFormat="1">
      <c r="B998" s="228"/>
      <c r="C998" s="229"/>
      <c r="D998" s="225" t="s">
        <v>176</v>
      </c>
      <c r="E998" s="230" t="s">
        <v>19</v>
      </c>
      <c r="F998" s="231" t="s">
        <v>1106</v>
      </c>
      <c r="G998" s="229"/>
      <c r="H998" s="230" t="s">
        <v>19</v>
      </c>
      <c r="I998" s="232"/>
      <c r="J998" s="229"/>
      <c r="K998" s="229"/>
      <c r="L998" s="233"/>
      <c r="M998" s="234"/>
      <c r="N998" s="235"/>
      <c r="O998" s="235"/>
      <c r="P998" s="235"/>
      <c r="Q998" s="235"/>
      <c r="R998" s="235"/>
      <c r="S998" s="235"/>
      <c r="T998" s="236"/>
      <c r="AT998" s="237" t="s">
        <v>176</v>
      </c>
      <c r="AU998" s="237" t="s">
        <v>83</v>
      </c>
      <c r="AV998" s="12" t="s">
        <v>81</v>
      </c>
      <c r="AW998" s="12" t="s">
        <v>34</v>
      </c>
      <c r="AX998" s="12" t="s">
        <v>73</v>
      </c>
      <c r="AY998" s="237" t="s">
        <v>161</v>
      </c>
    </row>
    <row r="999" s="13" customFormat="1">
      <c r="B999" s="238"/>
      <c r="C999" s="239"/>
      <c r="D999" s="225" t="s">
        <v>176</v>
      </c>
      <c r="E999" s="240" t="s">
        <v>19</v>
      </c>
      <c r="F999" s="241" t="s">
        <v>1126</v>
      </c>
      <c r="G999" s="239"/>
      <c r="H999" s="242">
        <v>0.45300000000000001</v>
      </c>
      <c r="I999" s="243"/>
      <c r="J999" s="239"/>
      <c r="K999" s="239"/>
      <c r="L999" s="244"/>
      <c r="M999" s="245"/>
      <c r="N999" s="246"/>
      <c r="O999" s="246"/>
      <c r="P999" s="246"/>
      <c r="Q999" s="246"/>
      <c r="R999" s="246"/>
      <c r="S999" s="246"/>
      <c r="T999" s="247"/>
      <c r="AT999" s="248" t="s">
        <v>176</v>
      </c>
      <c r="AU999" s="248" t="s">
        <v>83</v>
      </c>
      <c r="AV999" s="13" t="s">
        <v>83</v>
      </c>
      <c r="AW999" s="13" t="s">
        <v>34</v>
      </c>
      <c r="AX999" s="13" t="s">
        <v>73</v>
      </c>
      <c r="AY999" s="248" t="s">
        <v>161</v>
      </c>
    </row>
    <row r="1000" s="12" customFormat="1">
      <c r="B1000" s="228"/>
      <c r="C1000" s="229"/>
      <c r="D1000" s="225" t="s">
        <v>176</v>
      </c>
      <c r="E1000" s="230" t="s">
        <v>19</v>
      </c>
      <c r="F1000" s="231" t="s">
        <v>328</v>
      </c>
      <c r="G1000" s="229"/>
      <c r="H1000" s="230" t="s">
        <v>19</v>
      </c>
      <c r="I1000" s="232"/>
      <c r="J1000" s="229"/>
      <c r="K1000" s="229"/>
      <c r="L1000" s="233"/>
      <c r="M1000" s="234"/>
      <c r="N1000" s="235"/>
      <c r="O1000" s="235"/>
      <c r="P1000" s="235"/>
      <c r="Q1000" s="235"/>
      <c r="R1000" s="235"/>
      <c r="S1000" s="235"/>
      <c r="T1000" s="236"/>
      <c r="AT1000" s="237" t="s">
        <v>176</v>
      </c>
      <c r="AU1000" s="237" t="s">
        <v>83</v>
      </c>
      <c r="AV1000" s="12" t="s">
        <v>81</v>
      </c>
      <c r="AW1000" s="12" t="s">
        <v>34</v>
      </c>
      <c r="AX1000" s="12" t="s">
        <v>73</v>
      </c>
      <c r="AY1000" s="237" t="s">
        <v>161</v>
      </c>
    </row>
    <row r="1001" s="12" customFormat="1">
      <c r="B1001" s="228"/>
      <c r="C1001" s="229"/>
      <c r="D1001" s="225" t="s">
        <v>176</v>
      </c>
      <c r="E1001" s="230" t="s">
        <v>19</v>
      </c>
      <c r="F1001" s="231" t="s">
        <v>1074</v>
      </c>
      <c r="G1001" s="229"/>
      <c r="H1001" s="230" t="s">
        <v>19</v>
      </c>
      <c r="I1001" s="232"/>
      <c r="J1001" s="229"/>
      <c r="K1001" s="229"/>
      <c r="L1001" s="233"/>
      <c r="M1001" s="234"/>
      <c r="N1001" s="235"/>
      <c r="O1001" s="235"/>
      <c r="P1001" s="235"/>
      <c r="Q1001" s="235"/>
      <c r="R1001" s="235"/>
      <c r="S1001" s="235"/>
      <c r="T1001" s="236"/>
      <c r="AT1001" s="237" t="s">
        <v>176</v>
      </c>
      <c r="AU1001" s="237" t="s">
        <v>83</v>
      </c>
      <c r="AV1001" s="12" t="s">
        <v>81</v>
      </c>
      <c r="AW1001" s="12" t="s">
        <v>34</v>
      </c>
      <c r="AX1001" s="12" t="s">
        <v>73</v>
      </c>
      <c r="AY1001" s="237" t="s">
        <v>161</v>
      </c>
    </row>
    <row r="1002" s="12" customFormat="1">
      <c r="B1002" s="228"/>
      <c r="C1002" s="229"/>
      <c r="D1002" s="225" t="s">
        <v>176</v>
      </c>
      <c r="E1002" s="230" t="s">
        <v>19</v>
      </c>
      <c r="F1002" s="231" t="s">
        <v>394</v>
      </c>
      <c r="G1002" s="229"/>
      <c r="H1002" s="230" t="s">
        <v>19</v>
      </c>
      <c r="I1002" s="232"/>
      <c r="J1002" s="229"/>
      <c r="K1002" s="229"/>
      <c r="L1002" s="233"/>
      <c r="M1002" s="234"/>
      <c r="N1002" s="235"/>
      <c r="O1002" s="235"/>
      <c r="P1002" s="235"/>
      <c r="Q1002" s="235"/>
      <c r="R1002" s="235"/>
      <c r="S1002" s="235"/>
      <c r="T1002" s="236"/>
      <c r="AT1002" s="237" t="s">
        <v>176</v>
      </c>
      <c r="AU1002" s="237" t="s">
        <v>83</v>
      </c>
      <c r="AV1002" s="12" t="s">
        <v>81</v>
      </c>
      <c r="AW1002" s="12" t="s">
        <v>34</v>
      </c>
      <c r="AX1002" s="12" t="s">
        <v>73</v>
      </c>
      <c r="AY1002" s="237" t="s">
        <v>161</v>
      </c>
    </row>
    <row r="1003" s="13" customFormat="1">
      <c r="B1003" s="238"/>
      <c r="C1003" s="239"/>
      <c r="D1003" s="225" t="s">
        <v>176</v>
      </c>
      <c r="E1003" s="240" t="s">
        <v>19</v>
      </c>
      <c r="F1003" s="241" t="s">
        <v>1127</v>
      </c>
      <c r="G1003" s="239"/>
      <c r="H1003" s="242">
        <v>0.373</v>
      </c>
      <c r="I1003" s="243"/>
      <c r="J1003" s="239"/>
      <c r="K1003" s="239"/>
      <c r="L1003" s="244"/>
      <c r="M1003" s="245"/>
      <c r="N1003" s="246"/>
      <c r="O1003" s="246"/>
      <c r="P1003" s="246"/>
      <c r="Q1003" s="246"/>
      <c r="R1003" s="246"/>
      <c r="S1003" s="246"/>
      <c r="T1003" s="247"/>
      <c r="AT1003" s="248" t="s">
        <v>176</v>
      </c>
      <c r="AU1003" s="248" t="s">
        <v>83</v>
      </c>
      <c r="AV1003" s="13" t="s">
        <v>83</v>
      </c>
      <c r="AW1003" s="13" t="s">
        <v>34</v>
      </c>
      <c r="AX1003" s="13" t="s">
        <v>73</v>
      </c>
      <c r="AY1003" s="248" t="s">
        <v>161</v>
      </c>
    </row>
    <row r="1004" s="12" customFormat="1">
      <c r="B1004" s="228"/>
      <c r="C1004" s="229"/>
      <c r="D1004" s="225" t="s">
        <v>176</v>
      </c>
      <c r="E1004" s="230" t="s">
        <v>19</v>
      </c>
      <c r="F1004" s="231" t="s">
        <v>1108</v>
      </c>
      <c r="G1004" s="229"/>
      <c r="H1004" s="230" t="s">
        <v>19</v>
      </c>
      <c r="I1004" s="232"/>
      <c r="J1004" s="229"/>
      <c r="K1004" s="229"/>
      <c r="L1004" s="233"/>
      <c r="M1004" s="234"/>
      <c r="N1004" s="235"/>
      <c r="O1004" s="235"/>
      <c r="P1004" s="235"/>
      <c r="Q1004" s="235"/>
      <c r="R1004" s="235"/>
      <c r="S1004" s="235"/>
      <c r="T1004" s="236"/>
      <c r="AT1004" s="237" t="s">
        <v>176</v>
      </c>
      <c r="AU1004" s="237" t="s">
        <v>83</v>
      </c>
      <c r="AV1004" s="12" t="s">
        <v>81</v>
      </c>
      <c r="AW1004" s="12" t="s">
        <v>34</v>
      </c>
      <c r="AX1004" s="12" t="s">
        <v>73</v>
      </c>
      <c r="AY1004" s="237" t="s">
        <v>161</v>
      </c>
    </row>
    <row r="1005" s="12" customFormat="1">
      <c r="B1005" s="228"/>
      <c r="C1005" s="229"/>
      <c r="D1005" s="225" t="s">
        <v>176</v>
      </c>
      <c r="E1005" s="230" t="s">
        <v>19</v>
      </c>
      <c r="F1005" s="231" t="s">
        <v>394</v>
      </c>
      <c r="G1005" s="229"/>
      <c r="H1005" s="230" t="s">
        <v>19</v>
      </c>
      <c r="I1005" s="232"/>
      <c r="J1005" s="229"/>
      <c r="K1005" s="229"/>
      <c r="L1005" s="233"/>
      <c r="M1005" s="234"/>
      <c r="N1005" s="235"/>
      <c r="O1005" s="235"/>
      <c r="P1005" s="235"/>
      <c r="Q1005" s="235"/>
      <c r="R1005" s="235"/>
      <c r="S1005" s="235"/>
      <c r="T1005" s="236"/>
      <c r="AT1005" s="237" t="s">
        <v>176</v>
      </c>
      <c r="AU1005" s="237" t="s">
        <v>83</v>
      </c>
      <c r="AV1005" s="12" t="s">
        <v>81</v>
      </c>
      <c r="AW1005" s="12" t="s">
        <v>34</v>
      </c>
      <c r="AX1005" s="12" t="s">
        <v>73</v>
      </c>
      <c r="AY1005" s="237" t="s">
        <v>161</v>
      </c>
    </row>
    <row r="1006" s="13" customFormat="1">
      <c r="B1006" s="238"/>
      <c r="C1006" s="239"/>
      <c r="D1006" s="225" t="s">
        <v>176</v>
      </c>
      <c r="E1006" s="240" t="s">
        <v>19</v>
      </c>
      <c r="F1006" s="241" t="s">
        <v>1128</v>
      </c>
      <c r="G1006" s="239"/>
      <c r="H1006" s="242">
        <v>0.10100000000000001</v>
      </c>
      <c r="I1006" s="243"/>
      <c r="J1006" s="239"/>
      <c r="K1006" s="239"/>
      <c r="L1006" s="244"/>
      <c r="M1006" s="245"/>
      <c r="N1006" s="246"/>
      <c r="O1006" s="246"/>
      <c r="P1006" s="246"/>
      <c r="Q1006" s="246"/>
      <c r="R1006" s="246"/>
      <c r="S1006" s="246"/>
      <c r="T1006" s="247"/>
      <c r="AT1006" s="248" t="s">
        <v>176</v>
      </c>
      <c r="AU1006" s="248" t="s">
        <v>83</v>
      </c>
      <c r="AV1006" s="13" t="s">
        <v>83</v>
      </c>
      <c r="AW1006" s="13" t="s">
        <v>34</v>
      </c>
      <c r="AX1006" s="13" t="s">
        <v>73</v>
      </c>
      <c r="AY1006" s="248" t="s">
        <v>161</v>
      </c>
    </row>
    <row r="1007" s="12" customFormat="1">
      <c r="B1007" s="228"/>
      <c r="C1007" s="229"/>
      <c r="D1007" s="225" t="s">
        <v>176</v>
      </c>
      <c r="E1007" s="230" t="s">
        <v>19</v>
      </c>
      <c r="F1007" s="231" t="s">
        <v>1042</v>
      </c>
      <c r="G1007" s="229"/>
      <c r="H1007" s="230" t="s">
        <v>19</v>
      </c>
      <c r="I1007" s="232"/>
      <c r="J1007" s="229"/>
      <c r="K1007" s="229"/>
      <c r="L1007" s="233"/>
      <c r="M1007" s="234"/>
      <c r="N1007" s="235"/>
      <c r="O1007" s="235"/>
      <c r="P1007" s="235"/>
      <c r="Q1007" s="235"/>
      <c r="R1007" s="235"/>
      <c r="S1007" s="235"/>
      <c r="T1007" s="236"/>
      <c r="AT1007" s="237" t="s">
        <v>176</v>
      </c>
      <c r="AU1007" s="237" t="s">
        <v>83</v>
      </c>
      <c r="AV1007" s="12" t="s">
        <v>81</v>
      </c>
      <c r="AW1007" s="12" t="s">
        <v>34</v>
      </c>
      <c r="AX1007" s="12" t="s">
        <v>73</v>
      </c>
      <c r="AY1007" s="237" t="s">
        <v>161</v>
      </c>
    </row>
    <row r="1008" s="12" customFormat="1">
      <c r="B1008" s="228"/>
      <c r="C1008" s="229"/>
      <c r="D1008" s="225" t="s">
        <v>176</v>
      </c>
      <c r="E1008" s="230" t="s">
        <v>19</v>
      </c>
      <c r="F1008" s="231" t="s">
        <v>394</v>
      </c>
      <c r="G1008" s="229"/>
      <c r="H1008" s="230" t="s">
        <v>19</v>
      </c>
      <c r="I1008" s="232"/>
      <c r="J1008" s="229"/>
      <c r="K1008" s="229"/>
      <c r="L1008" s="233"/>
      <c r="M1008" s="234"/>
      <c r="N1008" s="235"/>
      <c r="O1008" s="235"/>
      <c r="P1008" s="235"/>
      <c r="Q1008" s="235"/>
      <c r="R1008" s="235"/>
      <c r="S1008" s="235"/>
      <c r="T1008" s="236"/>
      <c r="AT1008" s="237" t="s">
        <v>176</v>
      </c>
      <c r="AU1008" s="237" t="s">
        <v>83</v>
      </c>
      <c r="AV1008" s="12" t="s">
        <v>81</v>
      </c>
      <c r="AW1008" s="12" t="s">
        <v>34</v>
      </c>
      <c r="AX1008" s="12" t="s">
        <v>73</v>
      </c>
      <c r="AY1008" s="237" t="s">
        <v>161</v>
      </c>
    </row>
    <row r="1009" s="13" customFormat="1">
      <c r="B1009" s="238"/>
      <c r="C1009" s="239"/>
      <c r="D1009" s="225" t="s">
        <v>176</v>
      </c>
      <c r="E1009" s="240" t="s">
        <v>19</v>
      </c>
      <c r="F1009" s="241" t="s">
        <v>1129</v>
      </c>
      <c r="G1009" s="239"/>
      <c r="H1009" s="242">
        <v>0.13900000000000001</v>
      </c>
      <c r="I1009" s="243"/>
      <c r="J1009" s="239"/>
      <c r="K1009" s="239"/>
      <c r="L1009" s="244"/>
      <c r="M1009" s="245"/>
      <c r="N1009" s="246"/>
      <c r="O1009" s="246"/>
      <c r="P1009" s="246"/>
      <c r="Q1009" s="246"/>
      <c r="R1009" s="246"/>
      <c r="S1009" s="246"/>
      <c r="T1009" s="247"/>
      <c r="AT1009" s="248" t="s">
        <v>176</v>
      </c>
      <c r="AU1009" s="248" t="s">
        <v>83</v>
      </c>
      <c r="AV1009" s="13" t="s">
        <v>83</v>
      </c>
      <c r="AW1009" s="13" t="s">
        <v>34</v>
      </c>
      <c r="AX1009" s="13" t="s">
        <v>73</v>
      </c>
      <c r="AY1009" s="248" t="s">
        <v>161</v>
      </c>
    </row>
    <row r="1010" s="12" customFormat="1">
      <c r="B1010" s="228"/>
      <c r="C1010" s="229"/>
      <c r="D1010" s="225" t="s">
        <v>176</v>
      </c>
      <c r="E1010" s="230" t="s">
        <v>19</v>
      </c>
      <c r="F1010" s="231" t="s">
        <v>1044</v>
      </c>
      <c r="G1010" s="229"/>
      <c r="H1010" s="230" t="s">
        <v>19</v>
      </c>
      <c r="I1010" s="232"/>
      <c r="J1010" s="229"/>
      <c r="K1010" s="229"/>
      <c r="L1010" s="233"/>
      <c r="M1010" s="234"/>
      <c r="N1010" s="235"/>
      <c r="O1010" s="235"/>
      <c r="P1010" s="235"/>
      <c r="Q1010" s="235"/>
      <c r="R1010" s="235"/>
      <c r="S1010" s="235"/>
      <c r="T1010" s="236"/>
      <c r="AT1010" s="237" t="s">
        <v>176</v>
      </c>
      <c r="AU1010" s="237" t="s">
        <v>83</v>
      </c>
      <c r="AV1010" s="12" t="s">
        <v>81</v>
      </c>
      <c r="AW1010" s="12" t="s">
        <v>34</v>
      </c>
      <c r="AX1010" s="12" t="s">
        <v>73</v>
      </c>
      <c r="AY1010" s="237" t="s">
        <v>161</v>
      </c>
    </row>
    <row r="1011" s="12" customFormat="1">
      <c r="B1011" s="228"/>
      <c r="C1011" s="229"/>
      <c r="D1011" s="225" t="s">
        <v>176</v>
      </c>
      <c r="E1011" s="230" t="s">
        <v>19</v>
      </c>
      <c r="F1011" s="231" t="s">
        <v>394</v>
      </c>
      <c r="G1011" s="229"/>
      <c r="H1011" s="230" t="s">
        <v>19</v>
      </c>
      <c r="I1011" s="232"/>
      <c r="J1011" s="229"/>
      <c r="K1011" s="229"/>
      <c r="L1011" s="233"/>
      <c r="M1011" s="234"/>
      <c r="N1011" s="235"/>
      <c r="O1011" s="235"/>
      <c r="P1011" s="235"/>
      <c r="Q1011" s="235"/>
      <c r="R1011" s="235"/>
      <c r="S1011" s="235"/>
      <c r="T1011" s="236"/>
      <c r="AT1011" s="237" t="s">
        <v>176</v>
      </c>
      <c r="AU1011" s="237" t="s">
        <v>83</v>
      </c>
      <c r="AV1011" s="12" t="s">
        <v>81</v>
      </c>
      <c r="AW1011" s="12" t="s">
        <v>34</v>
      </c>
      <c r="AX1011" s="12" t="s">
        <v>73</v>
      </c>
      <c r="AY1011" s="237" t="s">
        <v>161</v>
      </c>
    </row>
    <row r="1012" s="13" customFormat="1">
      <c r="B1012" s="238"/>
      <c r="C1012" s="239"/>
      <c r="D1012" s="225" t="s">
        <v>176</v>
      </c>
      <c r="E1012" s="240" t="s">
        <v>19</v>
      </c>
      <c r="F1012" s="241" t="s">
        <v>1130</v>
      </c>
      <c r="G1012" s="239"/>
      <c r="H1012" s="242">
        <v>0.085000000000000006</v>
      </c>
      <c r="I1012" s="243"/>
      <c r="J1012" s="239"/>
      <c r="K1012" s="239"/>
      <c r="L1012" s="244"/>
      <c r="M1012" s="245"/>
      <c r="N1012" s="246"/>
      <c r="O1012" s="246"/>
      <c r="P1012" s="246"/>
      <c r="Q1012" s="246"/>
      <c r="R1012" s="246"/>
      <c r="S1012" s="246"/>
      <c r="T1012" s="247"/>
      <c r="AT1012" s="248" t="s">
        <v>176</v>
      </c>
      <c r="AU1012" s="248" t="s">
        <v>83</v>
      </c>
      <c r="AV1012" s="13" t="s">
        <v>83</v>
      </c>
      <c r="AW1012" s="13" t="s">
        <v>34</v>
      </c>
      <c r="AX1012" s="13" t="s">
        <v>73</v>
      </c>
      <c r="AY1012" s="248" t="s">
        <v>161</v>
      </c>
    </row>
    <row r="1013" s="12" customFormat="1">
      <c r="B1013" s="228"/>
      <c r="C1013" s="229"/>
      <c r="D1013" s="225" t="s">
        <v>176</v>
      </c>
      <c r="E1013" s="230" t="s">
        <v>19</v>
      </c>
      <c r="F1013" s="231" t="s">
        <v>1091</v>
      </c>
      <c r="G1013" s="229"/>
      <c r="H1013" s="230" t="s">
        <v>19</v>
      </c>
      <c r="I1013" s="232"/>
      <c r="J1013" s="229"/>
      <c r="K1013" s="229"/>
      <c r="L1013" s="233"/>
      <c r="M1013" s="234"/>
      <c r="N1013" s="235"/>
      <c r="O1013" s="235"/>
      <c r="P1013" s="235"/>
      <c r="Q1013" s="235"/>
      <c r="R1013" s="235"/>
      <c r="S1013" s="235"/>
      <c r="T1013" s="236"/>
      <c r="AT1013" s="237" t="s">
        <v>176</v>
      </c>
      <c r="AU1013" s="237" t="s">
        <v>83</v>
      </c>
      <c r="AV1013" s="12" t="s">
        <v>81</v>
      </c>
      <c r="AW1013" s="12" t="s">
        <v>34</v>
      </c>
      <c r="AX1013" s="12" t="s">
        <v>73</v>
      </c>
      <c r="AY1013" s="237" t="s">
        <v>161</v>
      </c>
    </row>
    <row r="1014" s="12" customFormat="1">
      <c r="B1014" s="228"/>
      <c r="C1014" s="229"/>
      <c r="D1014" s="225" t="s">
        <v>176</v>
      </c>
      <c r="E1014" s="230" t="s">
        <v>19</v>
      </c>
      <c r="F1014" s="231" t="s">
        <v>398</v>
      </c>
      <c r="G1014" s="229"/>
      <c r="H1014" s="230" t="s">
        <v>19</v>
      </c>
      <c r="I1014" s="232"/>
      <c r="J1014" s="229"/>
      <c r="K1014" s="229"/>
      <c r="L1014" s="233"/>
      <c r="M1014" s="234"/>
      <c r="N1014" s="235"/>
      <c r="O1014" s="235"/>
      <c r="P1014" s="235"/>
      <c r="Q1014" s="235"/>
      <c r="R1014" s="235"/>
      <c r="S1014" s="235"/>
      <c r="T1014" s="236"/>
      <c r="AT1014" s="237" t="s">
        <v>176</v>
      </c>
      <c r="AU1014" s="237" t="s">
        <v>83</v>
      </c>
      <c r="AV1014" s="12" t="s">
        <v>81</v>
      </c>
      <c r="AW1014" s="12" t="s">
        <v>34</v>
      </c>
      <c r="AX1014" s="12" t="s">
        <v>73</v>
      </c>
      <c r="AY1014" s="237" t="s">
        <v>161</v>
      </c>
    </row>
    <row r="1015" s="13" customFormat="1">
      <c r="B1015" s="238"/>
      <c r="C1015" s="239"/>
      <c r="D1015" s="225" t="s">
        <v>176</v>
      </c>
      <c r="E1015" s="240" t="s">
        <v>19</v>
      </c>
      <c r="F1015" s="241" t="s">
        <v>1131</v>
      </c>
      <c r="G1015" s="239"/>
      <c r="H1015" s="242">
        <v>0.10199999999999999</v>
      </c>
      <c r="I1015" s="243"/>
      <c r="J1015" s="239"/>
      <c r="K1015" s="239"/>
      <c r="L1015" s="244"/>
      <c r="M1015" s="245"/>
      <c r="N1015" s="246"/>
      <c r="O1015" s="246"/>
      <c r="P1015" s="246"/>
      <c r="Q1015" s="246"/>
      <c r="R1015" s="246"/>
      <c r="S1015" s="246"/>
      <c r="T1015" s="247"/>
      <c r="AT1015" s="248" t="s">
        <v>176</v>
      </c>
      <c r="AU1015" s="248" t="s">
        <v>83</v>
      </c>
      <c r="AV1015" s="13" t="s">
        <v>83</v>
      </c>
      <c r="AW1015" s="13" t="s">
        <v>34</v>
      </c>
      <c r="AX1015" s="13" t="s">
        <v>73</v>
      </c>
      <c r="AY1015" s="248" t="s">
        <v>161</v>
      </c>
    </row>
    <row r="1016" s="12" customFormat="1">
      <c r="B1016" s="228"/>
      <c r="C1016" s="229"/>
      <c r="D1016" s="225" t="s">
        <v>176</v>
      </c>
      <c r="E1016" s="230" t="s">
        <v>19</v>
      </c>
      <c r="F1016" s="231" t="s">
        <v>1063</v>
      </c>
      <c r="G1016" s="229"/>
      <c r="H1016" s="230" t="s">
        <v>19</v>
      </c>
      <c r="I1016" s="232"/>
      <c r="J1016" s="229"/>
      <c r="K1016" s="229"/>
      <c r="L1016" s="233"/>
      <c r="M1016" s="234"/>
      <c r="N1016" s="235"/>
      <c r="O1016" s="235"/>
      <c r="P1016" s="235"/>
      <c r="Q1016" s="235"/>
      <c r="R1016" s="235"/>
      <c r="S1016" s="235"/>
      <c r="T1016" s="236"/>
      <c r="AT1016" s="237" t="s">
        <v>176</v>
      </c>
      <c r="AU1016" s="237" t="s">
        <v>83</v>
      </c>
      <c r="AV1016" s="12" t="s">
        <v>81</v>
      </c>
      <c r="AW1016" s="12" t="s">
        <v>34</v>
      </c>
      <c r="AX1016" s="12" t="s">
        <v>73</v>
      </c>
      <c r="AY1016" s="237" t="s">
        <v>161</v>
      </c>
    </row>
    <row r="1017" s="12" customFormat="1">
      <c r="B1017" s="228"/>
      <c r="C1017" s="229"/>
      <c r="D1017" s="225" t="s">
        <v>176</v>
      </c>
      <c r="E1017" s="230" t="s">
        <v>19</v>
      </c>
      <c r="F1017" s="231" t="s">
        <v>398</v>
      </c>
      <c r="G1017" s="229"/>
      <c r="H1017" s="230" t="s">
        <v>19</v>
      </c>
      <c r="I1017" s="232"/>
      <c r="J1017" s="229"/>
      <c r="K1017" s="229"/>
      <c r="L1017" s="233"/>
      <c r="M1017" s="234"/>
      <c r="N1017" s="235"/>
      <c r="O1017" s="235"/>
      <c r="P1017" s="235"/>
      <c r="Q1017" s="235"/>
      <c r="R1017" s="235"/>
      <c r="S1017" s="235"/>
      <c r="T1017" s="236"/>
      <c r="AT1017" s="237" t="s">
        <v>176</v>
      </c>
      <c r="AU1017" s="237" t="s">
        <v>83</v>
      </c>
      <c r="AV1017" s="12" t="s">
        <v>81</v>
      </c>
      <c r="AW1017" s="12" t="s">
        <v>34</v>
      </c>
      <c r="AX1017" s="12" t="s">
        <v>73</v>
      </c>
      <c r="AY1017" s="237" t="s">
        <v>161</v>
      </c>
    </row>
    <row r="1018" s="13" customFormat="1">
      <c r="B1018" s="238"/>
      <c r="C1018" s="239"/>
      <c r="D1018" s="225" t="s">
        <v>176</v>
      </c>
      <c r="E1018" s="240" t="s">
        <v>19</v>
      </c>
      <c r="F1018" s="241" t="s">
        <v>1132</v>
      </c>
      <c r="G1018" s="239"/>
      <c r="H1018" s="242">
        <v>0.025999999999999999</v>
      </c>
      <c r="I1018" s="243"/>
      <c r="J1018" s="239"/>
      <c r="K1018" s="239"/>
      <c r="L1018" s="244"/>
      <c r="M1018" s="245"/>
      <c r="N1018" s="246"/>
      <c r="O1018" s="246"/>
      <c r="P1018" s="246"/>
      <c r="Q1018" s="246"/>
      <c r="R1018" s="246"/>
      <c r="S1018" s="246"/>
      <c r="T1018" s="247"/>
      <c r="AT1018" s="248" t="s">
        <v>176</v>
      </c>
      <c r="AU1018" s="248" t="s">
        <v>83</v>
      </c>
      <c r="AV1018" s="13" t="s">
        <v>83</v>
      </c>
      <c r="AW1018" s="13" t="s">
        <v>34</v>
      </c>
      <c r="AX1018" s="13" t="s">
        <v>73</v>
      </c>
      <c r="AY1018" s="248" t="s">
        <v>161</v>
      </c>
    </row>
    <row r="1019" s="12" customFormat="1">
      <c r="B1019" s="228"/>
      <c r="C1019" s="229"/>
      <c r="D1019" s="225" t="s">
        <v>176</v>
      </c>
      <c r="E1019" s="230" t="s">
        <v>19</v>
      </c>
      <c r="F1019" s="231" t="s">
        <v>1046</v>
      </c>
      <c r="G1019" s="229"/>
      <c r="H1019" s="230" t="s">
        <v>19</v>
      </c>
      <c r="I1019" s="232"/>
      <c r="J1019" s="229"/>
      <c r="K1019" s="229"/>
      <c r="L1019" s="233"/>
      <c r="M1019" s="234"/>
      <c r="N1019" s="235"/>
      <c r="O1019" s="235"/>
      <c r="P1019" s="235"/>
      <c r="Q1019" s="235"/>
      <c r="R1019" s="235"/>
      <c r="S1019" s="235"/>
      <c r="T1019" s="236"/>
      <c r="AT1019" s="237" t="s">
        <v>176</v>
      </c>
      <c r="AU1019" s="237" t="s">
        <v>83</v>
      </c>
      <c r="AV1019" s="12" t="s">
        <v>81</v>
      </c>
      <c r="AW1019" s="12" t="s">
        <v>34</v>
      </c>
      <c r="AX1019" s="12" t="s">
        <v>73</v>
      </c>
      <c r="AY1019" s="237" t="s">
        <v>161</v>
      </c>
    </row>
    <row r="1020" s="13" customFormat="1">
      <c r="B1020" s="238"/>
      <c r="C1020" s="239"/>
      <c r="D1020" s="225" t="s">
        <v>176</v>
      </c>
      <c r="E1020" s="240" t="s">
        <v>19</v>
      </c>
      <c r="F1020" s="241" t="s">
        <v>1133</v>
      </c>
      <c r="G1020" s="239"/>
      <c r="H1020" s="242">
        <v>0.064000000000000001</v>
      </c>
      <c r="I1020" s="243"/>
      <c r="J1020" s="239"/>
      <c r="K1020" s="239"/>
      <c r="L1020" s="244"/>
      <c r="M1020" s="245"/>
      <c r="N1020" s="246"/>
      <c r="O1020" s="246"/>
      <c r="P1020" s="246"/>
      <c r="Q1020" s="246"/>
      <c r="R1020" s="246"/>
      <c r="S1020" s="246"/>
      <c r="T1020" s="247"/>
      <c r="AT1020" s="248" t="s">
        <v>176</v>
      </c>
      <c r="AU1020" s="248" t="s">
        <v>83</v>
      </c>
      <c r="AV1020" s="13" t="s">
        <v>83</v>
      </c>
      <c r="AW1020" s="13" t="s">
        <v>34</v>
      </c>
      <c r="AX1020" s="13" t="s">
        <v>73</v>
      </c>
      <c r="AY1020" s="248" t="s">
        <v>161</v>
      </c>
    </row>
    <row r="1021" s="14" customFormat="1">
      <c r="B1021" s="249"/>
      <c r="C1021" s="250"/>
      <c r="D1021" s="225" t="s">
        <v>176</v>
      </c>
      <c r="E1021" s="251" t="s">
        <v>19</v>
      </c>
      <c r="F1021" s="252" t="s">
        <v>201</v>
      </c>
      <c r="G1021" s="250"/>
      <c r="H1021" s="253">
        <v>1.343</v>
      </c>
      <c r="I1021" s="254"/>
      <c r="J1021" s="250"/>
      <c r="K1021" s="250"/>
      <c r="L1021" s="255"/>
      <c r="M1021" s="256"/>
      <c r="N1021" s="257"/>
      <c r="O1021" s="257"/>
      <c r="P1021" s="257"/>
      <c r="Q1021" s="257"/>
      <c r="R1021" s="257"/>
      <c r="S1021" s="257"/>
      <c r="T1021" s="258"/>
      <c r="AT1021" s="259" t="s">
        <v>176</v>
      </c>
      <c r="AU1021" s="259" t="s">
        <v>83</v>
      </c>
      <c r="AV1021" s="14" t="s">
        <v>167</v>
      </c>
      <c r="AW1021" s="14" t="s">
        <v>34</v>
      </c>
      <c r="AX1021" s="14" t="s">
        <v>81</v>
      </c>
      <c r="AY1021" s="259" t="s">
        <v>161</v>
      </c>
    </row>
    <row r="1022" s="1" customFormat="1" ht="16.5" customHeight="1">
      <c r="B1022" s="39"/>
      <c r="C1022" s="212" t="s">
        <v>1134</v>
      </c>
      <c r="D1022" s="212" t="s">
        <v>163</v>
      </c>
      <c r="E1022" s="213" t="s">
        <v>1135</v>
      </c>
      <c r="F1022" s="214" t="s">
        <v>1136</v>
      </c>
      <c r="G1022" s="215" t="s">
        <v>172</v>
      </c>
      <c r="H1022" s="216">
        <v>0.60499999999999998</v>
      </c>
      <c r="I1022" s="217"/>
      <c r="J1022" s="218">
        <f>ROUND(I1022*H1022,2)</f>
        <v>0</v>
      </c>
      <c r="K1022" s="214" t="s">
        <v>173</v>
      </c>
      <c r="L1022" s="44"/>
      <c r="M1022" s="219" t="s">
        <v>19</v>
      </c>
      <c r="N1022" s="220" t="s">
        <v>44</v>
      </c>
      <c r="O1022" s="84"/>
      <c r="P1022" s="221">
        <f>O1022*H1022</f>
        <v>0</v>
      </c>
      <c r="Q1022" s="221">
        <v>2.02</v>
      </c>
      <c r="R1022" s="221">
        <f>Q1022*H1022</f>
        <v>1.2221</v>
      </c>
      <c r="S1022" s="221">
        <v>0</v>
      </c>
      <c r="T1022" s="222">
        <f>S1022*H1022</f>
        <v>0</v>
      </c>
      <c r="AR1022" s="223" t="s">
        <v>167</v>
      </c>
      <c r="AT1022" s="223" t="s">
        <v>163</v>
      </c>
      <c r="AU1022" s="223" t="s">
        <v>83</v>
      </c>
      <c r="AY1022" s="18" t="s">
        <v>161</v>
      </c>
      <c r="BE1022" s="224">
        <f>IF(N1022="základní",J1022,0)</f>
        <v>0</v>
      </c>
      <c r="BF1022" s="224">
        <f>IF(N1022="snížená",J1022,0)</f>
        <v>0</v>
      </c>
      <c r="BG1022" s="224">
        <f>IF(N1022="zákl. přenesená",J1022,0)</f>
        <v>0</v>
      </c>
      <c r="BH1022" s="224">
        <f>IF(N1022="sníž. přenesená",J1022,0)</f>
        <v>0</v>
      </c>
      <c r="BI1022" s="224">
        <f>IF(N1022="nulová",J1022,0)</f>
        <v>0</v>
      </c>
      <c r="BJ1022" s="18" t="s">
        <v>81</v>
      </c>
      <c r="BK1022" s="224">
        <f>ROUND(I1022*H1022,2)</f>
        <v>0</v>
      </c>
      <c r="BL1022" s="18" t="s">
        <v>167</v>
      </c>
      <c r="BM1022" s="223" t="s">
        <v>1137</v>
      </c>
    </row>
    <row r="1023" s="1" customFormat="1">
      <c r="B1023" s="39"/>
      <c r="C1023" s="40"/>
      <c r="D1023" s="225" t="s">
        <v>169</v>
      </c>
      <c r="E1023" s="40"/>
      <c r="F1023" s="226" t="s">
        <v>1138</v>
      </c>
      <c r="G1023" s="40"/>
      <c r="H1023" s="40"/>
      <c r="I1023" s="136"/>
      <c r="J1023" s="40"/>
      <c r="K1023" s="40"/>
      <c r="L1023" s="44"/>
      <c r="M1023" s="227"/>
      <c r="N1023" s="84"/>
      <c r="O1023" s="84"/>
      <c r="P1023" s="84"/>
      <c r="Q1023" s="84"/>
      <c r="R1023" s="84"/>
      <c r="S1023" s="84"/>
      <c r="T1023" s="85"/>
      <c r="AT1023" s="18" t="s">
        <v>169</v>
      </c>
      <c r="AU1023" s="18" t="s">
        <v>83</v>
      </c>
    </row>
    <row r="1024" s="12" customFormat="1">
      <c r="B1024" s="228"/>
      <c r="C1024" s="229"/>
      <c r="D1024" s="225" t="s">
        <v>176</v>
      </c>
      <c r="E1024" s="230" t="s">
        <v>19</v>
      </c>
      <c r="F1024" s="231" t="s">
        <v>328</v>
      </c>
      <c r="G1024" s="229"/>
      <c r="H1024" s="230" t="s">
        <v>19</v>
      </c>
      <c r="I1024" s="232"/>
      <c r="J1024" s="229"/>
      <c r="K1024" s="229"/>
      <c r="L1024" s="233"/>
      <c r="M1024" s="234"/>
      <c r="N1024" s="235"/>
      <c r="O1024" s="235"/>
      <c r="P1024" s="235"/>
      <c r="Q1024" s="235"/>
      <c r="R1024" s="235"/>
      <c r="S1024" s="235"/>
      <c r="T1024" s="236"/>
      <c r="AT1024" s="237" t="s">
        <v>176</v>
      </c>
      <c r="AU1024" s="237" t="s">
        <v>83</v>
      </c>
      <c r="AV1024" s="12" t="s">
        <v>81</v>
      </c>
      <c r="AW1024" s="12" t="s">
        <v>34</v>
      </c>
      <c r="AX1024" s="12" t="s">
        <v>73</v>
      </c>
      <c r="AY1024" s="237" t="s">
        <v>161</v>
      </c>
    </row>
    <row r="1025" s="12" customFormat="1">
      <c r="B1025" s="228"/>
      <c r="C1025" s="229"/>
      <c r="D1025" s="225" t="s">
        <v>176</v>
      </c>
      <c r="E1025" s="230" t="s">
        <v>19</v>
      </c>
      <c r="F1025" s="231" t="s">
        <v>1139</v>
      </c>
      <c r="G1025" s="229"/>
      <c r="H1025" s="230" t="s">
        <v>19</v>
      </c>
      <c r="I1025" s="232"/>
      <c r="J1025" s="229"/>
      <c r="K1025" s="229"/>
      <c r="L1025" s="233"/>
      <c r="M1025" s="234"/>
      <c r="N1025" s="235"/>
      <c r="O1025" s="235"/>
      <c r="P1025" s="235"/>
      <c r="Q1025" s="235"/>
      <c r="R1025" s="235"/>
      <c r="S1025" s="235"/>
      <c r="T1025" s="236"/>
      <c r="AT1025" s="237" t="s">
        <v>176</v>
      </c>
      <c r="AU1025" s="237" t="s">
        <v>83</v>
      </c>
      <c r="AV1025" s="12" t="s">
        <v>81</v>
      </c>
      <c r="AW1025" s="12" t="s">
        <v>34</v>
      </c>
      <c r="AX1025" s="12" t="s">
        <v>73</v>
      </c>
      <c r="AY1025" s="237" t="s">
        <v>161</v>
      </c>
    </row>
    <row r="1026" s="12" customFormat="1">
      <c r="B1026" s="228"/>
      <c r="C1026" s="229"/>
      <c r="D1026" s="225" t="s">
        <v>176</v>
      </c>
      <c r="E1026" s="230" t="s">
        <v>19</v>
      </c>
      <c r="F1026" s="231" t="s">
        <v>398</v>
      </c>
      <c r="G1026" s="229"/>
      <c r="H1026" s="230" t="s">
        <v>19</v>
      </c>
      <c r="I1026" s="232"/>
      <c r="J1026" s="229"/>
      <c r="K1026" s="229"/>
      <c r="L1026" s="233"/>
      <c r="M1026" s="234"/>
      <c r="N1026" s="235"/>
      <c r="O1026" s="235"/>
      <c r="P1026" s="235"/>
      <c r="Q1026" s="235"/>
      <c r="R1026" s="235"/>
      <c r="S1026" s="235"/>
      <c r="T1026" s="236"/>
      <c r="AT1026" s="237" t="s">
        <v>176</v>
      </c>
      <c r="AU1026" s="237" t="s">
        <v>83</v>
      </c>
      <c r="AV1026" s="12" t="s">
        <v>81</v>
      </c>
      <c r="AW1026" s="12" t="s">
        <v>34</v>
      </c>
      <c r="AX1026" s="12" t="s">
        <v>73</v>
      </c>
      <c r="AY1026" s="237" t="s">
        <v>161</v>
      </c>
    </row>
    <row r="1027" s="13" customFormat="1">
      <c r="B1027" s="238"/>
      <c r="C1027" s="239"/>
      <c r="D1027" s="225" t="s">
        <v>176</v>
      </c>
      <c r="E1027" s="240" t="s">
        <v>19</v>
      </c>
      <c r="F1027" s="241" t="s">
        <v>1140</v>
      </c>
      <c r="G1027" s="239"/>
      <c r="H1027" s="242">
        <v>0.60499999999999998</v>
      </c>
      <c r="I1027" s="243"/>
      <c r="J1027" s="239"/>
      <c r="K1027" s="239"/>
      <c r="L1027" s="244"/>
      <c r="M1027" s="245"/>
      <c r="N1027" s="246"/>
      <c r="O1027" s="246"/>
      <c r="P1027" s="246"/>
      <c r="Q1027" s="246"/>
      <c r="R1027" s="246"/>
      <c r="S1027" s="246"/>
      <c r="T1027" s="247"/>
      <c r="AT1027" s="248" t="s">
        <v>176</v>
      </c>
      <c r="AU1027" s="248" t="s">
        <v>83</v>
      </c>
      <c r="AV1027" s="13" t="s">
        <v>83</v>
      </c>
      <c r="AW1027" s="13" t="s">
        <v>34</v>
      </c>
      <c r="AX1027" s="13" t="s">
        <v>81</v>
      </c>
      <c r="AY1027" s="248" t="s">
        <v>161</v>
      </c>
    </row>
    <row r="1028" s="1" customFormat="1" ht="16.5" customHeight="1">
      <c r="B1028" s="39"/>
      <c r="C1028" s="212" t="s">
        <v>1141</v>
      </c>
      <c r="D1028" s="212" t="s">
        <v>163</v>
      </c>
      <c r="E1028" s="213" t="s">
        <v>1142</v>
      </c>
      <c r="F1028" s="214" t="s">
        <v>1143</v>
      </c>
      <c r="G1028" s="215" t="s">
        <v>238</v>
      </c>
      <c r="H1028" s="216">
        <v>0.036999999999999998</v>
      </c>
      <c r="I1028" s="217"/>
      <c r="J1028" s="218">
        <f>ROUND(I1028*H1028,2)</f>
        <v>0</v>
      </c>
      <c r="K1028" s="214" t="s">
        <v>173</v>
      </c>
      <c r="L1028" s="44"/>
      <c r="M1028" s="219" t="s">
        <v>19</v>
      </c>
      <c r="N1028" s="220" t="s">
        <v>44</v>
      </c>
      <c r="O1028" s="84"/>
      <c r="P1028" s="221">
        <f>O1028*H1028</f>
        <v>0</v>
      </c>
      <c r="Q1028" s="221">
        <v>1.0414300000000001</v>
      </c>
      <c r="R1028" s="221">
        <f>Q1028*H1028</f>
        <v>0.038532910000000004</v>
      </c>
      <c r="S1028" s="221">
        <v>0</v>
      </c>
      <c r="T1028" s="222">
        <f>S1028*H1028</f>
        <v>0</v>
      </c>
      <c r="AR1028" s="223" t="s">
        <v>167</v>
      </c>
      <c r="AT1028" s="223" t="s">
        <v>163</v>
      </c>
      <c r="AU1028" s="223" t="s">
        <v>83</v>
      </c>
      <c r="AY1028" s="18" t="s">
        <v>161</v>
      </c>
      <c r="BE1028" s="224">
        <f>IF(N1028="základní",J1028,0)</f>
        <v>0</v>
      </c>
      <c r="BF1028" s="224">
        <f>IF(N1028="snížená",J1028,0)</f>
        <v>0</v>
      </c>
      <c r="BG1028" s="224">
        <f>IF(N1028="zákl. přenesená",J1028,0)</f>
        <v>0</v>
      </c>
      <c r="BH1028" s="224">
        <f>IF(N1028="sníž. přenesená",J1028,0)</f>
        <v>0</v>
      </c>
      <c r="BI1028" s="224">
        <f>IF(N1028="nulová",J1028,0)</f>
        <v>0</v>
      </c>
      <c r="BJ1028" s="18" t="s">
        <v>81</v>
      </c>
      <c r="BK1028" s="224">
        <f>ROUND(I1028*H1028,2)</f>
        <v>0</v>
      </c>
      <c r="BL1028" s="18" t="s">
        <v>167</v>
      </c>
      <c r="BM1028" s="223" t="s">
        <v>1144</v>
      </c>
    </row>
    <row r="1029" s="1" customFormat="1">
      <c r="B1029" s="39"/>
      <c r="C1029" s="40"/>
      <c r="D1029" s="225" t="s">
        <v>169</v>
      </c>
      <c r="E1029" s="40"/>
      <c r="F1029" s="226" t="s">
        <v>1145</v>
      </c>
      <c r="G1029" s="40"/>
      <c r="H1029" s="40"/>
      <c r="I1029" s="136"/>
      <c r="J1029" s="40"/>
      <c r="K1029" s="40"/>
      <c r="L1029" s="44"/>
      <c r="M1029" s="227"/>
      <c r="N1029" s="84"/>
      <c r="O1029" s="84"/>
      <c r="P1029" s="84"/>
      <c r="Q1029" s="84"/>
      <c r="R1029" s="84"/>
      <c r="S1029" s="84"/>
      <c r="T1029" s="85"/>
      <c r="AT1029" s="18" t="s">
        <v>169</v>
      </c>
      <c r="AU1029" s="18" t="s">
        <v>83</v>
      </c>
    </row>
    <row r="1030" s="12" customFormat="1">
      <c r="B1030" s="228"/>
      <c r="C1030" s="229"/>
      <c r="D1030" s="225" t="s">
        <v>176</v>
      </c>
      <c r="E1030" s="230" t="s">
        <v>19</v>
      </c>
      <c r="F1030" s="231" t="s">
        <v>328</v>
      </c>
      <c r="G1030" s="229"/>
      <c r="H1030" s="230" t="s">
        <v>19</v>
      </c>
      <c r="I1030" s="232"/>
      <c r="J1030" s="229"/>
      <c r="K1030" s="229"/>
      <c r="L1030" s="233"/>
      <c r="M1030" s="234"/>
      <c r="N1030" s="235"/>
      <c r="O1030" s="235"/>
      <c r="P1030" s="235"/>
      <c r="Q1030" s="235"/>
      <c r="R1030" s="235"/>
      <c r="S1030" s="235"/>
      <c r="T1030" s="236"/>
      <c r="AT1030" s="237" t="s">
        <v>176</v>
      </c>
      <c r="AU1030" s="237" t="s">
        <v>83</v>
      </c>
      <c r="AV1030" s="12" t="s">
        <v>81</v>
      </c>
      <c r="AW1030" s="12" t="s">
        <v>34</v>
      </c>
      <c r="AX1030" s="12" t="s">
        <v>73</v>
      </c>
      <c r="AY1030" s="237" t="s">
        <v>161</v>
      </c>
    </row>
    <row r="1031" s="12" customFormat="1">
      <c r="B1031" s="228"/>
      <c r="C1031" s="229"/>
      <c r="D1031" s="225" t="s">
        <v>176</v>
      </c>
      <c r="E1031" s="230" t="s">
        <v>19</v>
      </c>
      <c r="F1031" s="231" t="s">
        <v>1091</v>
      </c>
      <c r="G1031" s="229"/>
      <c r="H1031" s="230" t="s">
        <v>19</v>
      </c>
      <c r="I1031" s="232"/>
      <c r="J1031" s="229"/>
      <c r="K1031" s="229"/>
      <c r="L1031" s="233"/>
      <c r="M1031" s="234"/>
      <c r="N1031" s="235"/>
      <c r="O1031" s="235"/>
      <c r="P1031" s="235"/>
      <c r="Q1031" s="235"/>
      <c r="R1031" s="235"/>
      <c r="S1031" s="235"/>
      <c r="T1031" s="236"/>
      <c r="AT1031" s="237" t="s">
        <v>176</v>
      </c>
      <c r="AU1031" s="237" t="s">
        <v>83</v>
      </c>
      <c r="AV1031" s="12" t="s">
        <v>81</v>
      </c>
      <c r="AW1031" s="12" t="s">
        <v>34</v>
      </c>
      <c r="AX1031" s="12" t="s">
        <v>73</v>
      </c>
      <c r="AY1031" s="237" t="s">
        <v>161</v>
      </c>
    </row>
    <row r="1032" s="12" customFormat="1">
      <c r="B1032" s="228"/>
      <c r="C1032" s="229"/>
      <c r="D1032" s="225" t="s">
        <v>176</v>
      </c>
      <c r="E1032" s="230" t="s">
        <v>19</v>
      </c>
      <c r="F1032" s="231" t="s">
        <v>398</v>
      </c>
      <c r="G1032" s="229"/>
      <c r="H1032" s="230" t="s">
        <v>19</v>
      </c>
      <c r="I1032" s="232"/>
      <c r="J1032" s="229"/>
      <c r="K1032" s="229"/>
      <c r="L1032" s="233"/>
      <c r="M1032" s="234"/>
      <c r="N1032" s="235"/>
      <c r="O1032" s="235"/>
      <c r="P1032" s="235"/>
      <c r="Q1032" s="235"/>
      <c r="R1032" s="235"/>
      <c r="S1032" s="235"/>
      <c r="T1032" s="236"/>
      <c r="AT1032" s="237" t="s">
        <v>176</v>
      </c>
      <c r="AU1032" s="237" t="s">
        <v>83</v>
      </c>
      <c r="AV1032" s="12" t="s">
        <v>81</v>
      </c>
      <c r="AW1032" s="12" t="s">
        <v>34</v>
      </c>
      <c r="AX1032" s="12" t="s">
        <v>73</v>
      </c>
      <c r="AY1032" s="237" t="s">
        <v>161</v>
      </c>
    </row>
    <row r="1033" s="13" customFormat="1">
      <c r="B1033" s="238"/>
      <c r="C1033" s="239"/>
      <c r="D1033" s="225" t="s">
        <v>176</v>
      </c>
      <c r="E1033" s="240" t="s">
        <v>19</v>
      </c>
      <c r="F1033" s="241" t="s">
        <v>1146</v>
      </c>
      <c r="G1033" s="239"/>
      <c r="H1033" s="242">
        <v>0.0050000000000000001</v>
      </c>
      <c r="I1033" s="243"/>
      <c r="J1033" s="239"/>
      <c r="K1033" s="239"/>
      <c r="L1033" s="244"/>
      <c r="M1033" s="245"/>
      <c r="N1033" s="246"/>
      <c r="O1033" s="246"/>
      <c r="P1033" s="246"/>
      <c r="Q1033" s="246"/>
      <c r="R1033" s="246"/>
      <c r="S1033" s="246"/>
      <c r="T1033" s="247"/>
      <c r="AT1033" s="248" t="s">
        <v>176</v>
      </c>
      <c r="AU1033" s="248" t="s">
        <v>83</v>
      </c>
      <c r="AV1033" s="13" t="s">
        <v>83</v>
      </c>
      <c r="AW1033" s="13" t="s">
        <v>34</v>
      </c>
      <c r="AX1033" s="13" t="s">
        <v>73</v>
      </c>
      <c r="AY1033" s="248" t="s">
        <v>161</v>
      </c>
    </row>
    <row r="1034" s="12" customFormat="1">
      <c r="B1034" s="228"/>
      <c r="C1034" s="229"/>
      <c r="D1034" s="225" t="s">
        <v>176</v>
      </c>
      <c r="E1034" s="230" t="s">
        <v>19</v>
      </c>
      <c r="F1034" s="231" t="s">
        <v>1093</v>
      </c>
      <c r="G1034" s="229"/>
      <c r="H1034" s="230" t="s">
        <v>19</v>
      </c>
      <c r="I1034" s="232"/>
      <c r="J1034" s="229"/>
      <c r="K1034" s="229"/>
      <c r="L1034" s="233"/>
      <c r="M1034" s="234"/>
      <c r="N1034" s="235"/>
      <c r="O1034" s="235"/>
      <c r="P1034" s="235"/>
      <c r="Q1034" s="235"/>
      <c r="R1034" s="235"/>
      <c r="S1034" s="235"/>
      <c r="T1034" s="236"/>
      <c r="AT1034" s="237" t="s">
        <v>176</v>
      </c>
      <c r="AU1034" s="237" t="s">
        <v>83</v>
      </c>
      <c r="AV1034" s="12" t="s">
        <v>81</v>
      </c>
      <c r="AW1034" s="12" t="s">
        <v>34</v>
      </c>
      <c r="AX1034" s="12" t="s">
        <v>73</v>
      </c>
      <c r="AY1034" s="237" t="s">
        <v>161</v>
      </c>
    </row>
    <row r="1035" s="12" customFormat="1">
      <c r="B1035" s="228"/>
      <c r="C1035" s="229"/>
      <c r="D1035" s="225" t="s">
        <v>176</v>
      </c>
      <c r="E1035" s="230" t="s">
        <v>19</v>
      </c>
      <c r="F1035" s="231" t="s">
        <v>398</v>
      </c>
      <c r="G1035" s="229"/>
      <c r="H1035" s="230" t="s">
        <v>19</v>
      </c>
      <c r="I1035" s="232"/>
      <c r="J1035" s="229"/>
      <c r="K1035" s="229"/>
      <c r="L1035" s="233"/>
      <c r="M1035" s="234"/>
      <c r="N1035" s="235"/>
      <c r="O1035" s="235"/>
      <c r="P1035" s="235"/>
      <c r="Q1035" s="235"/>
      <c r="R1035" s="235"/>
      <c r="S1035" s="235"/>
      <c r="T1035" s="236"/>
      <c r="AT1035" s="237" t="s">
        <v>176</v>
      </c>
      <c r="AU1035" s="237" t="s">
        <v>83</v>
      </c>
      <c r="AV1035" s="12" t="s">
        <v>81</v>
      </c>
      <c r="AW1035" s="12" t="s">
        <v>34</v>
      </c>
      <c r="AX1035" s="12" t="s">
        <v>73</v>
      </c>
      <c r="AY1035" s="237" t="s">
        <v>161</v>
      </c>
    </row>
    <row r="1036" s="13" customFormat="1">
      <c r="B1036" s="238"/>
      <c r="C1036" s="239"/>
      <c r="D1036" s="225" t="s">
        <v>176</v>
      </c>
      <c r="E1036" s="240" t="s">
        <v>19</v>
      </c>
      <c r="F1036" s="241" t="s">
        <v>1147</v>
      </c>
      <c r="G1036" s="239"/>
      <c r="H1036" s="242">
        <v>0.012</v>
      </c>
      <c r="I1036" s="243"/>
      <c r="J1036" s="239"/>
      <c r="K1036" s="239"/>
      <c r="L1036" s="244"/>
      <c r="M1036" s="245"/>
      <c r="N1036" s="246"/>
      <c r="O1036" s="246"/>
      <c r="P1036" s="246"/>
      <c r="Q1036" s="246"/>
      <c r="R1036" s="246"/>
      <c r="S1036" s="246"/>
      <c r="T1036" s="247"/>
      <c r="AT1036" s="248" t="s">
        <v>176</v>
      </c>
      <c r="AU1036" s="248" t="s">
        <v>83</v>
      </c>
      <c r="AV1036" s="13" t="s">
        <v>83</v>
      </c>
      <c r="AW1036" s="13" t="s">
        <v>34</v>
      </c>
      <c r="AX1036" s="13" t="s">
        <v>73</v>
      </c>
      <c r="AY1036" s="248" t="s">
        <v>161</v>
      </c>
    </row>
    <row r="1037" s="12" customFormat="1">
      <c r="B1037" s="228"/>
      <c r="C1037" s="229"/>
      <c r="D1037" s="225" t="s">
        <v>176</v>
      </c>
      <c r="E1037" s="230" t="s">
        <v>19</v>
      </c>
      <c r="F1037" s="231" t="s">
        <v>1063</v>
      </c>
      <c r="G1037" s="229"/>
      <c r="H1037" s="230" t="s">
        <v>19</v>
      </c>
      <c r="I1037" s="232"/>
      <c r="J1037" s="229"/>
      <c r="K1037" s="229"/>
      <c r="L1037" s="233"/>
      <c r="M1037" s="234"/>
      <c r="N1037" s="235"/>
      <c r="O1037" s="235"/>
      <c r="P1037" s="235"/>
      <c r="Q1037" s="235"/>
      <c r="R1037" s="235"/>
      <c r="S1037" s="235"/>
      <c r="T1037" s="236"/>
      <c r="AT1037" s="237" t="s">
        <v>176</v>
      </c>
      <c r="AU1037" s="237" t="s">
        <v>83</v>
      </c>
      <c r="AV1037" s="12" t="s">
        <v>81</v>
      </c>
      <c r="AW1037" s="12" t="s">
        <v>34</v>
      </c>
      <c r="AX1037" s="12" t="s">
        <v>73</v>
      </c>
      <c r="AY1037" s="237" t="s">
        <v>161</v>
      </c>
    </row>
    <row r="1038" s="12" customFormat="1">
      <c r="B1038" s="228"/>
      <c r="C1038" s="229"/>
      <c r="D1038" s="225" t="s">
        <v>176</v>
      </c>
      <c r="E1038" s="230" t="s">
        <v>19</v>
      </c>
      <c r="F1038" s="231" t="s">
        <v>398</v>
      </c>
      <c r="G1038" s="229"/>
      <c r="H1038" s="230" t="s">
        <v>19</v>
      </c>
      <c r="I1038" s="232"/>
      <c r="J1038" s="229"/>
      <c r="K1038" s="229"/>
      <c r="L1038" s="233"/>
      <c r="M1038" s="234"/>
      <c r="N1038" s="235"/>
      <c r="O1038" s="235"/>
      <c r="P1038" s="235"/>
      <c r="Q1038" s="235"/>
      <c r="R1038" s="235"/>
      <c r="S1038" s="235"/>
      <c r="T1038" s="236"/>
      <c r="AT1038" s="237" t="s">
        <v>176</v>
      </c>
      <c r="AU1038" s="237" t="s">
        <v>83</v>
      </c>
      <c r="AV1038" s="12" t="s">
        <v>81</v>
      </c>
      <c r="AW1038" s="12" t="s">
        <v>34</v>
      </c>
      <c r="AX1038" s="12" t="s">
        <v>73</v>
      </c>
      <c r="AY1038" s="237" t="s">
        <v>161</v>
      </c>
    </row>
    <row r="1039" s="13" customFormat="1">
      <c r="B1039" s="238"/>
      <c r="C1039" s="239"/>
      <c r="D1039" s="225" t="s">
        <v>176</v>
      </c>
      <c r="E1039" s="240" t="s">
        <v>19</v>
      </c>
      <c r="F1039" s="241" t="s">
        <v>1148</v>
      </c>
      <c r="G1039" s="239"/>
      <c r="H1039" s="242">
        <v>0.001</v>
      </c>
      <c r="I1039" s="243"/>
      <c r="J1039" s="239"/>
      <c r="K1039" s="239"/>
      <c r="L1039" s="244"/>
      <c r="M1039" s="245"/>
      <c r="N1039" s="246"/>
      <c r="O1039" s="246"/>
      <c r="P1039" s="246"/>
      <c r="Q1039" s="246"/>
      <c r="R1039" s="246"/>
      <c r="S1039" s="246"/>
      <c r="T1039" s="247"/>
      <c r="AT1039" s="248" t="s">
        <v>176</v>
      </c>
      <c r="AU1039" s="248" t="s">
        <v>83</v>
      </c>
      <c r="AV1039" s="13" t="s">
        <v>83</v>
      </c>
      <c r="AW1039" s="13" t="s">
        <v>34</v>
      </c>
      <c r="AX1039" s="13" t="s">
        <v>73</v>
      </c>
      <c r="AY1039" s="248" t="s">
        <v>161</v>
      </c>
    </row>
    <row r="1040" s="12" customFormat="1">
      <c r="B1040" s="228"/>
      <c r="C1040" s="229"/>
      <c r="D1040" s="225" t="s">
        <v>176</v>
      </c>
      <c r="E1040" s="230" t="s">
        <v>19</v>
      </c>
      <c r="F1040" s="231" t="s">
        <v>1095</v>
      </c>
      <c r="G1040" s="229"/>
      <c r="H1040" s="230" t="s">
        <v>19</v>
      </c>
      <c r="I1040" s="232"/>
      <c r="J1040" s="229"/>
      <c r="K1040" s="229"/>
      <c r="L1040" s="233"/>
      <c r="M1040" s="234"/>
      <c r="N1040" s="235"/>
      <c r="O1040" s="235"/>
      <c r="P1040" s="235"/>
      <c r="Q1040" s="235"/>
      <c r="R1040" s="235"/>
      <c r="S1040" s="235"/>
      <c r="T1040" s="236"/>
      <c r="AT1040" s="237" t="s">
        <v>176</v>
      </c>
      <c r="AU1040" s="237" t="s">
        <v>83</v>
      </c>
      <c r="AV1040" s="12" t="s">
        <v>81</v>
      </c>
      <c r="AW1040" s="12" t="s">
        <v>34</v>
      </c>
      <c r="AX1040" s="12" t="s">
        <v>73</v>
      </c>
      <c r="AY1040" s="237" t="s">
        <v>161</v>
      </c>
    </row>
    <row r="1041" s="12" customFormat="1">
      <c r="B1041" s="228"/>
      <c r="C1041" s="229"/>
      <c r="D1041" s="225" t="s">
        <v>176</v>
      </c>
      <c r="E1041" s="230" t="s">
        <v>19</v>
      </c>
      <c r="F1041" s="231" t="s">
        <v>398</v>
      </c>
      <c r="G1041" s="229"/>
      <c r="H1041" s="230" t="s">
        <v>19</v>
      </c>
      <c r="I1041" s="232"/>
      <c r="J1041" s="229"/>
      <c r="K1041" s="229"/>
      <c r="L1041" s="233"/>
      <c r="M1041" s="234"/>
      <c r="N1041" s="235"/>
      <c r="O1041" s="235"/>
      <c r="P1041" s="235"/>
      <c r="Q1041" s="235"/>
      <c r="R1041" s="235"/>
      <c r="S1041" s="235"/>
      <c r="T1041" s="236"/>
      <c r="AT1041" s="237" t="s">
        <v>176</v>
      </c>
      <c r="AU1041" s="237" t="s">
        <v>83</v>
      </c>
      <c r="AV1041" s="12" t="s">
        <v>81</v>
      </c>
      <c r="AW1041" s="12" t="s">
        <v>34</v>
      </c>
      <c r="AX1041" s="12" t="s">
        <v>73</v>
      </c>
      <c r="AY1041" s="237" t="s">
        <v>161</v>
      </c>
    </row>
    <row r="1042" s="13" customFormat="1">
      <c r="B1042" s="238"/>
      <c r="C1042" s="239"/>
      <c r="D1042" s="225" t="s">
        <v>176</v>
      </c>
      <c r="E1042" s="240" t="s">
        <v>19</v>
      </c>
      <c r="F1042" s="241" t="s">
        <v>1149</v>
      </c>
      <c r="G1042" s="239"/>
      <c r="H1042" s="242">
        <v>0.019</v>
      </c>
      <c r="I1042" s="243"/>
      <c r="J1042" s="239"/>
      <c r="K1042" s="239"/>
      <c r="L1042" s="244"/>
      <c r="M1042" s="245"/>
      <c r="N1042" s="246"/>
      <c r="O1042" s="246"/>
      <c r="P1042" s="246"/>
      <c r="Q1042" s="246"/>
      <c r="R1042" s="246"/>
      <c r="S1042" s="246"/>
      <c r="T1042" s="247"/>
      <c r="AT1042" s="248" t="s">
        <v>176</v>
      </c>
      <c r="AU1042" s="248" t="s">
        <v>83</v>
      </c>
      <c r="AV1042" s="13" t="s">
        <v>83</v>
      </c>
      <c r="AW1042" s="13" t="s">
        <v>34</v>
      </c>
      <c r="AX1042" s="13" t="s">
        <v>73</v>
      </c>
      <c r="AY1042" s="248" t="s">
        <v>161</v>
      </c>
    </row>
    <row r="1043" s="14" customFormat="1">
      <c r="B1043" s="249"/>
      <c r="C1043" s="250"/>
      <c r="D1043" s="225" t="s">
        <v>176</v>
      </c>
      <c r="E1043" s="251" t="s">
        <v>19</v>
      </c>
      <c r="F1043" s="252" t="s">
        <v>201</v>
      </c>
      <c r="G1043" s="250"/>
      <c r="H1043" s="253">
        <v>0.036999999999999998</v>
      </c>
      <c r="I1043" s="254"/>
      <c r="J1043" s="250"/>
      <c r="K1043" s="250"/>
      <c r="L1043" s="255"/>
      <c r="M1043" s="256"/>
      <c r="N1043" s="257"/>
      <c r="O1043" s="257"/>
      <c r="P1043" s="257"/>
      <c r="Q1043" s="257"/>
      <c r="R1043" s="257"/>
      <c r="S1043" s="257"/>
      <c r="T1043" s="258"/>
      <c r="AT1043" s="259" t="s">
        <v>176</v>
      </c>
      <c r="AU1043" s="259" t="s">
        <v>83</v>
      </c>
      <c r="AV1043" s="14" t="s">
        <v>167</v>
      </c>
      <c r="AW1043" s="14" t="s">
        <v>34</v>
      </c>
      <c r="AX1043" s="14" t="s">
        <v>81</v>
      </c>
      <c r="AY1043" s="259" t="s">
        <v>161</v>
      </c>
    </row>
    <row r="1044" s="1" customFormat="1" ht="16.5" customHeight="1">
      <c r="B1044" s="39"/>
      <c r="C1044" s="212" t="s">
        <v>1150</v>
      </c>
      <c r="D1044" s="212" t="s">
        <v>163</v>
      </c>
      <c r="E1044" s="213" t="s">
        <v>1151</v>
      </c>
      <c r="F1044" s="214" t="s">
        <v>1152</v>
      </c>
      <c r="G1044" s="215" t="s">
        <v>267</v>
      </c>
      <c r="H1044" s="216">
        <v>100.8</v>
      </c>
      <c r="I1044" s="217"/>
      <c r="J1044" s="218">
        <f>ROUND(I1044*H1044,2)</f>
        <v>0</v>
      </c>
      <c r="K1044" s="214" t="s">
        <v>173</v>
      </c>
      <c r="L1044" s="44"/>
      <c r="M1044" s="219" t="s">
        <v>19</v>
      </c>
      <c r="N1044" s="220" t="s">
        <v>44</v>
      </c>
      <c r="O1044" s="84"/>
      <c r="P1044" s="221">
        <f>O1044*H1044</f>
        <v>0</v>
      </c>
      <c r="Q1044" s="221">
        <v>2.0000000000000002E-05</v>
      </c>
      <c r="R1044" s="221">
        <f>Q1044*H1044</f>
        <v>0.002016</v>
      </c>
      <c r="S1044" s="221">
        <v>0.001</v>
      </c>
      <c r="T1044" s="222">
        <f>S1044*H1044</f>
        <v>0.1008</v>
      </c>
      <c r="AR1044" s="223" t="s">
        <v>167</v>
      </c>
      <c r="AT1044" s="223" t="s">
        <v>163</v>
      </c>
      <c r="AU1044" s="223" t="s">
        <v>83</v>
      </c>
      <c r="AY1044" s="18" t="s">
        <v>161</v>
      </c>
      <c r="BE1044" s="224">
        <f>IF(N1044="základní",J1044,0)</f>
        <v>0</v>
      </c>
      <c r="BF1044" s="224">
        <f>IF(N1044="snížená",J1044,0)</f>
        <v>0</v>
      </c>
      <c r="BG1044" s="224">
        <f>IF(N1044="zákl. přenesená",J1044,0)</f>
        <v>0</v>
      </c>
      <c r="BH1044" s="224">
        <f>IF(N1044="sníž. přenesená",J1044,0)</f>
        <v>0</v>
      </c>
      <c r="BI1044" s="224">
        <f>IF(N1044="nulová",J1044,0)</f>
        <v>0</v>
      </c>
      <c r="BJ1044" s="18" t="s">
        <v>81</v>
      </c>
      <c r="BK1044" s="224">
        <f>ROUND(I1044*H1044,2)</f>
        <v>0</v>
      </c>
      <c r="BL1044" s="18" t="s">
        <v>167</v>
      </c>
      <c r="BM1044" s="223" t="s">
        <v>1153</v>
      </c>
    </row>
    <row r="1045" s="1" customFormat="1">
      <c r="B1045" s="39"/>
      <c r="C1045" s="40"/>
      <c r="D1045" s="225" t="s">
        <v>169</v>
      </c>
      <c r="E1045" s="40"/>
      <c r="F1045" s="226" t="s">
        <v>1154</v>
      </c>
      <c r="G1045" s="40"/>
      <c r="H1045" s="40"/>
      <c r="I1045" s="136"/>
      <c r="J1045" s="40"/>
      <c r="K1045" s="40"/>
      <c r="L1045" s="44"/>
      <c r="M1045" s="227"/>
      <c r="N1045" s="84"/>
      <c r="O1045" s="84"/>
      <c r="P1045" s="84"/>
      <c r="Q1045" s="84"/>
      <c r="R1045" s="84"/>
      <c r="S1045" s="84"/>
      <c r="T1045" s="85"/>
      <c r="AT1045" s="18" t="s">
        <v>169</v>
      </c>
      <c r="AU1045" s="18" t="s">
        <v>83</v>
      </c>
    </row>
    <row r="1046" s="12" customFormat="1">
      <c r="B1046" s="228"/>
      <c r="C1046" s="229"/>
      <c r="D1046" s="225" t="s">
        <v>176</v>
      </c>
      <c r="E1046" s="230" t="s">
        <v>19</v>
      </c>
      <c r="F1046" s="231" t="s">
        <v>328</v>
      </c>
      <c r="G1046" s="229"/>
      <c r="H1046" s="230" t="s">
        <v>19</v>
      </c>
      <c r="I1046" s="232"/>
      <c r="J1046" s="229"/>
      <c r="K1046" s="229"/>
      <c r="L1046" s="233"/>
      <c r="M1046" s="234"/>
      <c r="N1046" s="235"/>
      <c r="O1046" s="235"/>
      <c r="P1046" s="235"/>
      <c r="Q1046" s="235"/>
      <c r="R1046" s="235"/>
      <c r="S1046" s="235"/>
      <c r="T1046" s="236"/>
      <c r="AT1046" s="237" t="s">
        <v>176</v>
      </c>
      <c r="AU1046" s="237" t="s">
        <v>83</v>
      </c>
      <c r="AV1046" s="12" t="s">
        <v>81</v>
      </c>
      <c r="AW1046" s="12" t="s">
        <v>34</v>
      </c>
      <c r="AX1046" s="12" t="s">
        <v>73</v>
      </c>
      <c r="AY1046" s="237" t="s">
        <v>161</v>
      </c>
    </row>
    <row r="1047" s="12" customFormat="1">
      <c r="B1047" s="228"/>
      <c r="C1047" s="229"/>
      <c r="D1047" s="225" t="s">
        <v>176</v>
      </c>
      <c r="E1047" s="230" t="s">
        <v>19</v>
      </c>
      <c r="F1047" s="231" t="s">
        <v>1091</v>
      </c>
      <c r="G1047" s="229"/>
      <c r="H1047" s="230" t="s">
        <v>19</v>
      </c>
      <c r="I1047" s="232"/>
      <c r="J1047" s="229"/>
      <c r="K1047" s="229"/>
      <c r="L1047" s="233"/>
      <c r="M1047" s="234"/>
      <c r="N1047" s="235"/>
      <c r="O1047" s="235"/>
      <c r="P1047" s="235"/>
      <c r="Q1047" s="235"/>
      <c r="R1047" s="235"/>
      <c r="S1047" s="235"/>
      <c r="T1047" s="236"/>
      <c r="AT1047" s="237" t="s">
        <v>176</v>
      </c>
      <c r="AU1047" s="237" t="s">
        <v>83</v>
      </c>
      <c r="AV1047" s="12" t="s">
        <v>81</v>
      </c>
      <c r="AW1047" s="12" t="s">
        <v>34</v>
      </c>
      <c r="AX1047" s="12" t="s">
        <v>73</v>
      </c>
      <c r="AY1047" s="237" t="s">
        <v>161</v>
      </c>
    </row>
    <row r="1048" s="12" customFormat="1">
      <c r="B1048" s="228"/>
      <c r="C1048" s="229"/>
      <c r="D1048" s="225" t="s">
        <v>176</v>
      </c>
      <c r="E1048" s="230" t="s">
        <v>19</v>
      </c>
      <c r="F1048" s="231" t="s">
        <v>398</v>
      </c>
      <c r="G1048" s="229"/>
      <c r="H1048" s="230" t="s">
        <v>19</v>
      </c>
      <c r="I1048" s="232"/>
      <c r="J1048" s="229"/>
      <c r="K1048" s="229"/>
      <c r="L1048" s="233"/>
      <c r="M1048" s="234"/>
      <c r="N1048" s="235"/>
      <c r="O1048" s="235"/>
      <c r="P1048" s="235"/>
      <c r="Q1048" s="235"/>
      <c r="R1048" s="235"/>
      <c r="S1048" s="235"/>
      <c r="T1048" s="236"/>
      <c r="AT1048" s="237" t="s">
        <v>176</v>
      </c>
      <c r="AU1048" s="237" t="s">
        <v>83</v>
      </c>
      <c r="AV1048" s="12" t="s">
        <v>81</v>
      </c>
      <c r="AW1048" s="12" t="s">
        <v>34</v>
      </c>
      <c r="AX1048" s="12" t="s">
        <v>73</v>
      </c>
      <c r="AY1048" s="237" t="s">
        <v>161</v>
      </c>
    </row>
    <row r="1049" s="13" customFormat="1">
      <c r="B1049" s="238"/>
      <c r="C1049" s="239"/>
      <c r="D1049" s="225" t="s">
        <v>176</v>
      </c>
      <c r="E1049" s="240" t="s">
        <v>19</v>
      </c>
      <c r="F1049" s="241" t="s">
        <v>1155</v>
      </c>
      <c r="G1049" s="239"/>
      <c r="H1049" s="242">
        <v>14.4</v>
      </c>
      <c r="I1049" s="243"/>
      <c r="J1049" s="239"/>
      <c r="K1049" s="239"/>
      <c r="L1049" s="244"/>
      <c r="M1049" s="245"/>
      <c r="N1049" s="246"/>
      <c r="O1049" s="246"/>
      <c r="P1049" s="246"/>
      <c r="Q1049" s="246"/>
      <c r="R1049" s="246"/>
      <c r="S1049" s="246"/>
      <c r="T1049" s="247"/>
      <c r="AT1049" s="248" t="s">
        <v>176</v>
      </c>
      <c r="AU1049" s="248" t="s">
        <v>83</v>
      </c>
      <c r="AV1049" s="13" t="s">
        <v>83</v>
      </c>
      <c r="AW1049" s="13" t="s">
        <v>34</v>
      </c>
      <c r="AX1049" s="13" t="s">
        <v>73</v>
      </c>
      <c r="AY1049" s="248" t="s">
        <v>161</v>
      </c>
    </row>
    <row r="1050" s="12" customFormat="1">
      <c r="B1050" s="228"/>
      <c r="C1050" s="229"/>
      <c r="D1050" s="225" t="s">
        <v>176</v>
      </c>
      <c r="E1050" s="230" t="s">
        <v>19</v>
      </c>
      <c r="F1050" s="231" t="s">
        <v>1093</v>
      </c>
      <c r="G1050" s="229"/>
      <c r="H1050" s="230" t="s">
        <v>19</v>
      </c>
      <c r="I1050" s="232"/>
      <c r="J1050" s="229"/>
      <c r="K1050" s="229"/>
      <c r="L1050" s="233"/>
      <c r="M1050" s="234"/>
      <c r="N1050" s="235"/>
      <c r="O1050" s="235"/>
      <c r="P1050" s="235"/>
      <c r="Q1050" s="235"/>
      <c r="R1050" s="235"/>
      <c r="S1050" s="235"/>
      <c r="T1050" s="236"/>
      <c r="AT1050" s="237" t="s">
        <v>176</v>
      </c>
      <c r="AU1050" s="237" t="s">
        <v>83</v>
      </c>
      <c r="AV1050" s="12" t="s">
        <v>81</v>
      </c>
      <c r="AW1050" s="12" t="s">
        <v>34</v>
      </c>
      <c r="AX1050" s="12" t="s">
        <v>73</v>
      </c>
      <c r="AY1050" s="237" t="s">
        <v>161</v>
      </c>
    </row>
    <row r="1051" s="12" customFormat="1">
      <c r="B1051" s="228"/>
      <c r="C1051" s="229"/>
      <c r="D1051" s="225" t="s">
        <v>176</v>
      </c>
      <c r="E1051" s="230" t="s">
        <v>19</v>
      </c>
      <c r="F1051" s="231" t="s">
        <v>398</v>
      </c>
      <c r="G1051" s="229"/>
      <c r="H1051" s="230" t="s">
        <v>19</v>
      </c>
      <c r="I1051" s="232"/>
      <c r="J1051" s="229"/>
      <c r="K1051" s="229"/>
      <c r="L1051" s="233"/>
      <c r="M1051" s="234"/>
      <c r="N1051" s="235"/>
      <c r="O1051" s="235"/>
      <c r="P1051" s="235"/>
      <c r="Q1051" s="235"/>
      <c r="R1051" s="235"/>
      <c r="S1051" s="235"/>
      <c r="T1051" s="236"/>
      <c r="AT1051" s="237" t="s">
        <v>176</v>
      </c>
      <c r="AU1051" s="237" t="s">
        <v>83</v>
      </c>
      <c r="AV1051" s="12" t="s">
        <v>81</v>
      </c>
      <c r="AW1051" s="12" t="s">
        <v>34</v>
      </c>
      <c r="AX1051" s="12" t="s">
        <v>73</v>
      </c>
      <c r="AY1051" s="237" t="s">
        <v>161</v>
      </c>
    </row>
    <row r="1052" s="13" customFormat="1">
      <c r="B1052" s="238"/>
      <c r="C1052" s="239"/>
      <c r="D1052" s="225" t="s">
        <v>176</v>
      </c>
      <c r="E1052" s="240" t="s">
        <v>19</v>
      </c>
      <c r="F1052" s="241" t="s">
        <v>1156</v>
      </c>
      <c r="G1052" s="239"/>
      <c r="H1052" s="242">
        <v>31.5</v>
      </c>
      <c r="I1052" s="243"/>
      <c r="J1052" s="239"/>
      <c r="K1052" s="239"/>
      <c r="L1052" s="244"/>
      <c r="M1052" s="245"/>
      <c r="N1052" s="246"/>
      <c r="O1052" s="246"/>
      <c r="P1052" s="246"/>
      <c r="Q1052" s="246"/>
      <c r="R1052" s="246"/>
      <c r="S1052" s="246"/>
      <c r="T1052" s="247"/>
      <c r="AT1052" s="248" t="s">
        <v>176</v>
      </c>
      <c r="AU1052" s="248" t="s">
        <v>83</v>
      </c>
      <c r="AV1052" s="13" t="s">
        <v>83</v>
      </c>
      <c r="AW1052" s="13" t="s">
        <v>34</v>
      </c>
      <c r="AX1052" s="13" t="s">
        <v>73</v>
      </c>
      <c r="AY1052" s="248" t="s">
        <v>161</v>
      </c>
    </row>
    <row r="1053" s="12" customFormat="1">
      <c r="B1053" s="228"/>
      <c r="C1053" s="229"/>
      <c r="D1053" s="225" t="s">
        <v>176</v>
      </c>
      <c r="E1053" s="230" t="s">
        <v>19</v>
      </c>
      <c r="F1053" s="231" t="s">
        <v>1063</v>
      </c>
      <c r="G1053" s="229"/>
      <c r="H1053" s="230" t="s">
        <v>19</v>
      </c>
      <c r="I1053" s="232"/>
      <c r="J1053" s="229"/>
      <c r="K1053" s="229"/>
      <c r="L1053" s="233"/>
      <c r="M1053" s="234"/>
      <c r="N1053" s="235"/>
      <c r="O1053" s="235"/>
      <c r="P1053" s="235"/>
      <c r="Q1053" s="235"/>
      <c r="R1053" s="235"/>
      <c r="S1053" s="235"/>
      <c r="T1053" s="236"/>
      <c r="AT1053" s="237" t="s">
        <v>176</v>
      </c>
      <c r="AU1053" s="237" t="s">
        <v>83</v>
      </c>
      <c r="AV1053" s="12" t="s">
        <v>81</v>
      </c>
      <c r="AW1053" s="12" t="s">
        <v>34</v>
      </c>
      <c r="AX1053" s="12" t="s">
        <v>73</v>
      </c>
      <c r="AY1053" s="237" t="s">
        <v>161</v>
      </c>
    </row>
    <row r="1054" s="12" customFormat="1">
      <c r="B1054" s="228"/>
      <c r="C1054" s="229"/>
      <c r="D1054" s="225" t="s">
        <v>176</v>
      </c>
      <c r="E1054" s="230" t="s">
        <v>19</v>
      </c>
      <c r="F1054" s="231" t="s">
        <v>398</v>
      </c>
      <c r="G1054" s="229"/>
      <c r="H1054" s="230" t="s">
        <v>19</v>
      </c>
      <c r="I1054" s="232"/>
      <c r="J1054" s="229"/>
      <c r="K1054" s="229"/>
      <c r="L1054" s="233"/>
      <c r="M1054" s="234"/>
      <c r="N1054" s="235"/>
      <c r="O1054" s="235"/>
      <c r="P1054" s="235"/>
      <c r="Q1054" s="235"/>
      <c r="R1054" s="235"/>
      <c r="S1054" s="235"/>
      <c r="T1054" s="236"/>
      <c r="AT1054" s="237" t="s">
        <v>176</v>
      </c>
      <c r="AU1054" s="237" t="s">
        <v>83</v>
      </c>
      <c r="AV1054" s="12" t="s">
        <v>81</v>
      </c>
      <c r="AW1054" s="12" t="s">
        <v>34</v>
      </c>
      <c r="AX1054" s="12" t="s">
        <v>73</v>
      </c>
      <c r="AY1054" s="237" t="s">
        <v>161</v>
      </c>
    </row>
    <row r="1055" s="13" customFormat="1">
      <c r="B1055" s="238"/>
      <c r="C1055" s="239"/>
      <c r="D1055" s="225" t="s">
        <v>176</v>
      </c>
      <c r="E1055" s="240" t="s">
        <v>19</v>
      </c>
      <c r="F1055" s="241" t="s">
        <v>1157</v>
      </c>
      <c r="G1055" s="239"/>
      <c r="H1055" s="242">
        <v>3.6000000000000001</v>
      </c>
      <c r="I1055" s="243"/>
      <c r="J1055" s="239"/>
      <c r="K1055" s="239"/>
      <c r="L1055" s="244"/>
      <c r="M1055" s="245"/>
      <c r="N1055" s="246"/>
      <c r="O1055" s="246"/>
      <c r="P1055" s="246"/>
      <c r="Q1055" s="246"/>
      <c r="R1055" s="246"/>
      <c r="S1055" s="246"/>
      <c r="T1055" s="247"/>
      <c r="AT1055" s="248" t="s">
        <v>176</v>
      </c>
      <c r="AU1055" s="248" t="s">
        <v>83</v>
      </c>
      <c r="AV1055" s="13" t="s">
        <v>83</v>
      </c>
      <c r="AW1055" s="13" t="s">
        <v>34</v>
      </c>
      <c r="AX1055" s="13" t="s">
        <v>73</v>
      </c>
      <c r="AY1055" s="248" t="s">
        <v>161</v>
      </c>
    </row>
    <row r="1056" s="12" customFormat="1">
      <c r="B1056" s="228"/>
      <c r="C1056" s="229"/>
      <c r="D1056" s="225" t="s">
        <v>176</v>
      </c>
      <c r="E1056" s="230" t="s">
        <v>19</v>
      </c>
      <c r="F1056" s="231" t="s">
        <v>1095</v>
      </c>
      <c r="G1056" s="229"/>
      <c r="H1056" s="230" t="s">
        <v>19</v>
      </c>
      <c r="I1056" s="232"/>
      <c r="J1056" s="229"/>
      <c r="K1056" s="229"/>
      <c r="L1056" s="233"/>
      <c r="M1056" s="234"/>
      <c r="N1056" s="235"/>
      <c r="O1056" s="235"/>
      <c r="P1056" s="235"/>
      <c r="Q1056" s="235"/>
      <c r="R1056" s="235"/>
      <c r="S1056" s="235"/>
      <c r="T1056" s="236"/>
      <c r="AT1056" s="237" t="s">
        <v>176</v>
      </c>
      <c r="AU1056" s="237" t="s">
        <v>83</v>
      </c>
      <c r="AV1056" s="12" t="s">
        <v>81</v>
      </c>
      <c r="AW1056" s="12" t="s">
        <v>34</v>
      </c>
      <c r="AX1056" s="12" t="s">
        <v>73</v>
      </c>
      <c r="AY1056" s="237" t="s">
        <v>161</v>
      </c>
    </row>
    <row r="1057" s="12" customFormat="1">
      <c r="B1057" s="228"/>
      <c r="C1057" s="229"/>
      <c r="D1057" s="225" t="s">
        <v>176</v>
      </c>
      <c r="E1057" s="230" t="s">
        <v>19</v>
      </c>
      <c r="F1057" s="231" t="s">
        <v>398</v>
      </c>
      <c r="G1057" s="229"/>
      <c r="H1057" s="230" t="s">
        <v>19</v>
      </c>
      <c r="I1057" s="232"/>
      <c r="J1057" s="229"/>
      <c r="K1057" s="229"/>
      <c r="L1057" s="233"/>
      <c r="M1057" s="234"/>
      <c r="N1057" s="235"/>
      <c r="O1057" s="235"/>
      <c r="P1057" s="235"/>
      <c r="Q1057" s="235"/>
      <c r="R1057" s="235"/>
      <c r="S1057" s="235"/>
      <c r="T1057" s="236"/>
      <c r="AT1057" s="237" t="s">
        <v>176</v>
      </c>
      <c r="AU1057" s="237" t="s">
        <v>83</v>
      </c>
      <c r="AV1057" s="12" t="s">
        <v>81</v>
      </c>
      <c r="AW1057" s="12" t="s">
        <v>34</v>
      </c>
      <c r="AX1057" s="12" t="s">
        <v>73</v>
      </c>
      <c r="AY1057" s="237" t="s">
        <v>161</v>
      </c>
    </row>
    <row r="1058" s="13" customFormat="1">
      <c r="B1058" s="238"/>
      <c r="C1058" s="239"/>
      <c r="D1058" s="225" t="s">
        <v>176</v>
      </c>
      <c r="E1058" s="240" t="s">
        <v>19</v>
      </c>
      <c r="F1058" s="241" t="s">
        <v>1158</v>
      </c>
      <c r="G1058" s="239"/>
      <c r="H1058" s="242">
        <v>51.299999999999997</v>
      </c>
      <c r="I1058" s="243"/>
      <c r="J1058" s="239"/>
      <c r="K1058" s="239"/>
      <c r="L1058" s="244"/>
      <c r="M1058" s="245"/>
      <c r="N1058" s="246"/>
      <c r="O1058" s="246"/>
      <c r="P1058" s="246"/>
      <c r="Q1058" s="246"/>
      <c r="R1058" s="246"/>
      <c r="S1058" s="246"/>
      <c r="T1058" s="247"/>
      <c r="AT1058" s="248" t="s">
        <v>176</v>
      </c>
      <c r="AU1058" s="248" t="s">
        <v>83</v>
      </c>
      <c r="AV1058" s="13" t="s">
        <v>83</v>
      </c>
      <c r="AW1058" s="13" t="s">
        <v>34</v>
      </c>
      <c r="AX1058" s="13" t="s">
        <v>73</v>
      </c>
      <c r="AY1058" s="248" t="s">
        <v>161</v>
      </c>
    </row>
    <row r="1059" s="14" customFormat="1">
      <c r="B1059" s="249"/>
      <c r="C1059" s="250"/>
      <c r="D1059" s="225" t="s">
        <v>176</v>
      </c>
      <c r="E1059" s="251" t="s">
        <v>19</v>
      </c>
      <c r="F1059" s="252" t="s">
        <v>201</v>
      </c>
      <c r="G1059" s="250"/>
      <c r="H1059" s="253">
        <v>100.8</v>
      </c>
      <c r="I1059" s="254"/>
      <c r="J1059" s="250"/>
      <c r="K1059" s="250"/>
      <c r="L1059" s="255"/>
      <c r="M1059" s="256"/>
      <c r="N1059" s="257"/>
      <c r="O1059" s="257"/>
      <c r="P1059" s="257"/>
      <c r="Q1059" s="257"/>
      <c r="R1059" s="257"/>
      <c r="S1059" s="257"/>
      <c r="T1059" s="258"/>
      <c r="AT1059" s="259" t="s">
        <v>176</v>
      </c>
      <c r="AU1059" s="259" t="s">
        <v>83</v>
      </c>
      <c r="AV1059" s="14" t="s">
        <v>167</v>
      </c>
      <c r="AW1059" s="14" t="s">
        <v>34</v>
      </c>
      <c r="AX1059" s="14" t="s">
        <v>81</v>
      </c>
      <c r="AY1059" s="259" t="s">
        <v>161</v>
      </c>
    </row>
    <row r="1060" s="1" customFormat="1" ht="16.5" customHeight="1">
      <c r="B1060" s="39"/>
      <c r="C1060" s="212" t="s">
        <v>1159</v>
      </c>
      <c r="D1060" s="212" t="s">
        <v>163</v>
      </c>
      <c r="E1060" s="213" t="s">
        <v>1160</v>
      </c>
      <c r="F1060" s="214" t="s">
        <v>1161</v>
      </c>
      <c r="G1060" s="215" t="s">
        <v>210</v>
      </c>
      <c r="H1060" s="216">
        <v>352</v>
      </c>
      <c r="I1060" s="217"/>
      <c r="J1060" s="218">
        <f>ROUND(I1060*H1060,2)</f>
        <v>0</v>
      </c>
      <c r="K1060" s="214" t="s">
        <v>173</v>
      </c>
      <c r="L1060" s="44"/>
      <c r="M1060" s="219" t="s">
        <v>19</v>
      </c>
      <c r="N1060" s="220" t="s">
        <v>44</v>
      </c>
      <c r="O1060" s="84"/>
      <c r="P1060" s="221">
        <f>O1060*H1060</f>
        <v>0</v>
      </c>
      <c r="Q1060" s="221">
        <v>0.00012999999999999999</v>
      </c>
      <c r="R1060" s="221">
        <f>Q1060*H1060</f>
        <v>0.045759999999999995</v>
      </c>
      <c r="S1060" s="221">
        <v>0</v>
      </c>
      <c r="T1060" s="222">
        <f>S1060*H1060</f>
        <v>0</v>
      </c>
      <c r="AR1060" s="223" t="s">
        <v>167</v>
      </c>
      <c r="AT1060" s="223" t="s">
        <v>163</v>
      </c>
      <c r="AU1060" s="223" t="s">
        <v>83</v>
      </c>
      <c r="AY1060" s="18" t="s">
        <v>161</v>
      </c>
      <c r="BE1060" s="224">
        <f>IF(N1060="základní",J1060,0)</f>
        <v>0</v>
      </c>
      <c r="BF1060" s="224">
        <f>IF(N1060="snížená",J1060,0)</f>
        <v>0</v>
      </c>
      <c r="BG1060" s="224">
        <f>IF(N1060="zákl. přenesená",J1060,0)</f>
        <v>0</v>
      </c>
      <c r="BH1060" s="224">
        <f>IF(N1060="sníž. přenesená",J1060,0)</f>
        <v>0</v>
      </c>
      <c r="BI1060" s="224">
        <f>IF(N1060="nulová",J1060,0)</f>
        <v>0</v>
      </c>
      <c r="BJ1060" s="18" t="s">
        <v>81</v>
      </c>
      <c r="BK1060" s="224">
        <f>ROUND(I1060*H1060,2)</f>
        <v>0</v>
      </c>
      <c r="BL1060" s="18" t="s">
        <v>167</v>
      </c>
      <c r="BM1060" s="223" t="s">
        <v>1162</v>
      </c>
    </row>
    <row r="1061" s="1" customFormat="1">
      <c r="B1061" s="39"/>
      <c r="C1061" s="40"/>
      <c r="D1061" s="225" t="s">
        <v>169</v>
      </c>
      <c r="E1061" s="40"/>
      <c r="F1061" s="226" t="s">
        <v>1163</v>
      </c>
      <c r="G1061" s="40"/>
      <c r="H1061" s="40"/>
      <c r="I1061" s="136"/>
      <c r="J1061" s="40"/>
      <c r="K1061" s="40"/>
      <c r="L1061" s="44"/>
      <c r="M1061" s="227"/>
      <c r="N1061" s="84"/>
      <c r="O1061" s="84"/>
      <c r="P1061" s="84"/>
      <c r="Q1061" s="84"/>
      <c r="R1061" s="84"/>
      <c r="S1061" s="84"/>
      <c r="T1061" s="85"/>
      <c r="AT1061" s="18" t="s">
        <v>169</v>
      </c>
      <c r="AU1061" s="18" t="s">
        <v>83</v>
      </c>
    </row>
    <row r="1062" s="12" customFormat="1">
      <c r="B1062" s="228"/>
      <c r="C1062" s="229"/>
      <c r="D1062" s="225" t="s">
        <v>176</v>
      </c>
      <c r="E1062" s="230" t="s">
        <v>19</v>
      </c>
      <c r="F1062" s="231" t="s">
        <v>177</v>
      </c>
      <c r="G1062" s="229"/>
      <c r="H1062" s="230" t="s">
        <v>19</v>
      </c>
      <c r="I1062" s="232"/>
      <c r="J1062" s="229"/>
      <c r="K1062" s="229"/>
      <c r="L1062" s="233"/>
      <c r="M1062" s="234"/>
      <c r="N1062" s="235"/>
      <c r="O1062" s="235"/>
      <c r="P1062" s="235"/>
      <c r="Q1062" s="235"/>
      <c r="R1062" s="235"/>
      <c r="S1062" s="235"/>
      <c r="T1062" s="236"/>
      <c r="AT1062" s="237" t="s">
        <v>176</v>
      </c>
      <c r="AU1062" s="237" t="s">
        <v>83</v>
      </c>
      <c r="AV1062" s="12" t="s">
        <v>81</v>
      </c>
      <c r="AW1062" s="12" t="s">
        <v>34</v>
      </c>
      <c r="AX1062" s="12" t="s">
        <v>73</v>
      </c>
      <c r="AY1062" s="237" t="s">
        <v>161</v>
      </c>
    </row>
    <row r="1063" s="12" customFormat="1">
      <c r="B1063" s="228"/>
      <c r="C1063" s="229"/>
      <c r="D1063" s="225" t="s">
        <v>176</v>
      </c>
      <c r="E1063" s="230" t="s">
        <v>19</v>
      </c>
      <c r="F1063" s="231" t="s">
        <v>1164</v>
      </c>
      <c r="G1063" s="229"/>
      <c r="H1063" s="230" t="s">
        <v>19</v>
      </c>
      <c r="I1063" s="232"/>
      <c r="J1063" s="229"/>
      <c r="K1063" s="229"/>
      <c r="L1063" s="233"/>
      <c r="M1063" s="234"/>
      <c r="N1063" s="235"/>
      <c r="O1063" s="235"/>
      <c r="P1063" s="235"/>
      <c r="Q1063" s="235"/>
      <c r="R1063" s="235"/>
      <c r="S1063" s="235"/>
      <c r="T1063" s="236"/>
      <c r="AT1063" s="237" t="s">
        <v>176</v>
      </c>
      <c r="AU1063" s="237" t="s">
        <v>83</v>
      </c>
      <c r="AV1063" s="12" t="s">
        <v>81</v>
      </c>
      <c r="AW1063" s="12" t="s">
        <v>34</v>
      </c>
      <c r="AX1063" s="12" t="s">
        <v>73</v>
      </c>
      <c r="AY1063" s="237" t="s">
        <v>161</v>
      </c>
    </row>
    <row r="1064" s="12" customFormat="1">
      <c r="B1064" s="228"/>
      <c r="C1064" s="229"/>
      <c r="D1064" s="225" t="s">
        <v>176</v>
      </c>
      <c r="E1064" s="230" t="s">
        <v>19</v>
      </c>
      <c r="F1064" s="231" t="s">
        <v>394</v>
      </c>
      <c r="G1064" s="229"/>
      <c r="H1064" s="230" t="s">
        <v>19</v>
      </c>
      <c r="I1064" s="232"/>
      <c r="J1064" s="229"/>
      <c r="K1064" s="229"/>
      <c r="L1064" s="233"/>
      <c r="M1064" s="234"/>
      <c r="N1064" s="235"/>
      <c r="O1064" s="235"/>
      <c r="P1064" s="235"/>
      <c r="Q1064" s="235"/>
      <c r="R1064" s="235"/>
      <c r="S1064" s="235"/>
      <c r="T1064" s="236"/>
      <c r="AT1064" s="237" t="s">
        <v>176</v>
      </c>
      <c r="AU1064" s="237" t="s">
        <v>83</v>
      </c>
      <c r="AV1064" s="12" t="s">
        <v>81</v>
      </c>
      <c r="AW1064" s="12" t="s">
        <v>34</v>
      </c>
      <c r="AX1064" s="12" t="s">
        <v>73</v>
      </c>
      <c r="AY1064" s="237" t="s">
        <v>161</v>
      </c>
    </row>
    <row r="1065" s="13" customFormat="1">
      <c r="B1065" s="238"/>
      <c r="C1065" s="239"/>
      <c r="D1065" s="225" t="s">
        <v>176</v>
      </c>
      <c r="E1065" s="240" t="s">
        <v>19</v>
      </c>
      <c r="F1065" s="241" t="s">
        <v>1165</v>
      </c>
      <c r="G1065" s="239"/>
      <c r="H1065" s="242">
        <v>75</v>
      </c>
      <c r="I1065" s="243"/>
      <c r="J1065" s="239"/>
      <c r="K1065" s="239"/>
      <c r="L1065" s="244"/>
      <c r="M1065" s="245"/>
      <c r="N1065" s="246"/>
      <c r="O1065" s="246"/>
      <c r="P1065" s="246"/>
      <c r="Q1065" s="246"/>
      <c r="R1065" s="246"/>
      <c r="S1065" s="246"/>
      <c r="T1065" s="247"/>
      <c r="AT1065" s="248" t="s">
        <v>176</v>
      </c>
      <c r="AU1065" s="248" t="s">
        <v>83</v>
      </c>
      <c r="AV1065" s="13" t="s">
        <v>83</v>
      </c>
      <c r="AW1065" s="13" t="s">
        <v>34</v>
      </c>
      <c r="AX1065" s="13" t="s">
        <v>73</v>
      </c>
      <c r="AY1065" s="248" t="s">
        <v>161</v>
      </c>
    </row>
    <row r="1066" s="12" customFormat="1">
      <c r="B1066" s="228"/>
      <c r="C1066" s="229"/>
      <c r="D1066" s="225" t="s">
        <v>176</v>
      </c>
      <c r="E1066" s="230" t="s">
        <v>19</v>
      </c>
      <c r="F1066" s="231" t="s">
        <v>1166</v>
      </c>
      <c r="G1066" s="229"/>
      <c r="H1066" s="230" t="s">
        <v>19</v>
      </c>
      <c r="I1066" s="232"/>
      <c r="J1066" s="229"/>
      <c r="K1066" s="229"/>
      <c r="L1066" s="233"/>
      <c r="M1066" s="234"/>
      <c r="N1066" s="235"/>
      <c r="O1066" s="235"/>
      <c r="P1066" s="235"/>
      <c r="Q1066" s="235"/>
      <c r="R1066" s="235"/>
      <c r="S1066" s="235"/>
      <c r="T1066" s="236"/>
      <c r="AT1066" s="237" t="s">
        <v>176</v>
      </c>
      <c r="AU1066" s="237" t="s">
        <v>83</v>
      </c>
      <c r="AV1066" s="12" t="s">
        <v>81</v>
      </c>
      <c r="AW1066" s="12" t="s">
        <v>34</v>
      </c>
      <c r="AX1066" s="12" t="s">
        <v>73</v>
      </c>
      <c r="AY1066" s="237" t="s">
        <v>161</v>
      </c>
    </row>
    <row r="1067" s="12" customFormat="1">
      <c r="B1067" s="228"/>
      <c r="C1067" s="229"/>
      <c r="D1067" s="225" t="s">
        <v>176</v>
      </c>
      <c r="E1067" s="230" t="s">
        <v>19</v>
      </c>
      <c r="F1067" s="231" t="s">
        <v>394</v>
      </c>
      <c r="G1067" s="229"/>
      <c r="H1067" s="230" t="s">
        <v>19</v>
      </c>
      <c r="I1067" s="232"/>
      <c r="J1067" s="229"/>
      <c r="K1067" s="229"/>
      <c r="L1067" s="233"/>
      <c r="M1067" s="234"/>
      <c r="N1067" s="235"/>
      <c r="O1067" s="235"/>
      <c r="P1067" s="235"/>
      <c r="Q1067" s="235"/>
      <c r="R1067" s="235"/>
      <c r="S1067" s="235"/>
      <c r="T1067" s="236"/>
      <c r="AT1067" s="237" t="s">
        <v>176</v>
      </c>
      <c r="AU1067" s="237" t="s">
        <v>83</v>
      </c>
      <c r="AV1067" s="12" t="s">
        <v>81</v>
      </c>
      <c r="AW1067" s="12" t="s">
        <v>34</v>
      </c>
      <c r="AX1067" s="12" t="s">
        <v>73</v>
      </c>
      <c r="AY1067" s="237" t="s">
        <v>161</v>
      </c>
    </row>
    <row r="1068" s="13" customFormat="1">
      <c r="B1068" s="238"/>
      <c r="C1068" s="239"/>
      <c r="D1068" s="225" t="s">
        <v>176</v>
      </c>
      <c r="E1068" s="240" t="s">
        <v>19</v>
      </c>
      <c r="F1068" s="241" t="s">
        <v>1167</v>
      </c>
      <c r="G1068" s="239"/>
      <c r="H1068" s="242">
        <v>9</v>
      </c>
      <c r="I1068" s="243"/>
      <c r="J1068" s="239"/>
      <c r="K1068" s="239"/>
      <c r="L1068" s="244"/>
      <c r="M1068" s="245"/>
      <c r="N1068" s="246"/>
      <c r="O1068" s="246"/>
      <c r="P1068" s="246"/>
      <c r="Q1068" s="246"/>
      <c r="R1068" s="246"/>
      <c r="S1068" s="246"/>
      <c r="T1068" s="247"/>
      <c r="AT1068" s="248" t="s">
        <v>176</v>
      </c>
      <c r="AU1068" s="248" t="s">
        <v>83</v>
      </c>
      <c r="AV1068" s="13" t="s">
        <v>83</v>
      </c>
      <c r="AW1068" s="13" t="s">
        <v>34</v>
      </c>
      <c r="AX1068" s="13" t="s">
        <v>73</v>
      </c>
      <c r="AY1068" s="248" t="s">
        <v>161</v>
      </c>
    </row>
    <row r="1069" s="12" customFormat="1">
      <c r="B1069" s="228"/>
      <c r="C1069" s="229"/>
      <c r="D1069" s="225" t="s">
        <v>176</v>
      </c>
      <c r="E1069" s="230" t="s">
        <v>19</v>
      </c>
      <c r="F1069" s="231" t="s">
        <v>1168</v>
      </c>
      <c r="G1069" s="229"/>
      <c r="H1069" s="230" t="s">
        <v>19</v>
      </c>
      <c r="I1069" s="232"/>
      <c r="J1069" s="229"/>
      <c r="K1069" s="229"/>
      <c r="L1069" s="233"/>
      <c r="M1069" s="234"/>
      <c r="N1069" s="235"/>
      <c r="O1069" s="235"/>
      <c r="P1069" s="235"/>
      <c r="Q1069" s="235"/>
      <c r="R1069" s="235"/>
      <c r="S1069" s="235"/>
      <c r="T1069" s="236"/>
      <c r="AT1069" s="237" t="s">
        <v>176</v>
      </c>
      <c r="AU1069" s="237" t="s">
        <v>83</v>
      </c>
      <c r="AV1069" s="12" t="s">
        <v>81</v>
      </c>
      <c r="AW1069" s="12" t="s">
        <v>34</v>
      </c>
      <c r="AX1069" s="12" t="s">
        <v>73</v>
      </c>
      <c r="AY1069" s="237" t="s">
        <v>161</v>
      </c>
    </row>
    <row r="1070" s="12" customFormat="1">
      <c r="B1070" s="228"/>
      <c r="C1070" s="229"/>
      <c r="D1070" s="225" t="s">
        <v>176</v>
      </c>
      <c r="E1070" s="230" t="s">
        <v>19</v>
      </c>
      <c r="F1070" s="231" t="s">
        <v>398</v>
      </c>
      <c r="G1070" s="229"/>
      <c r="H1070" s="230" t="s">
        <v>19</v>
      </c>
      <c r="I1070" s="232"/>
      <c r="J1070" s="229"/>
      <c r="K1070" s="229"/>
      <c r="L1070" s="233"/>
      <c r="M1070" s="234"/>
      <c r="N1070" s="235"/>
      <c r="O1070" s="235"/>
      <c r="P1070" s="235"/>
      <c r="Q1070" s="235"/>
      <c r="R1070" s="235"/>
      <c r="S1070" s="235"/>
      <c r="T1070" s="236"/>
      <c r="AT1070" s="237" t="s">
        <v>176</v>
      </c>
      <c r="AU1070" s="237" t="s">
        <v>83</v>
      </c>
      <c r="AV1070" s="12" t="s">
        <v>81</v>
      </c>
      <c r="AW1070" s="12" t="s">
        <v>34</v>
      </c>
      <c r="AX1070" s="12" t="s">
        <v>73</v>
      </c>
      <c r="AY1070" s="237" t="s">
        <v>161</v>
      </c>
    </row>
    <row r="1071" s="13" customFormat="1">
      <c r="B1071" s="238"/>
      <c r="C1071" s="239"/>
      <c r="D1071" s="225" t="s">
        <v>176</v>
      </c>
      <c r="E1071" s="240" t="s">
        <v>19</v>
      </c>
      <c r="F1071" s="241" t="s">
        <v>1169</v>
      </c>
      <c r="G1071" s="239"/>
      <c r="H1071" s="242">
        <v>7</v>
      </c>
      <c r="I1071" s="243"/>
      <c r="J1071" s="239"/>
      <c r="K1071" s="239"/>
      <c r="L1071" s="244"/>
      <c r="M1071" s="245"/>
      <c r="N1071" s="246"/>
      <c r="O1071" s="246"/>
      <c r="P1071" s="246"/>
      <c r="Q1071" s="246"/>
      <c r="R1071" s="246"/>
      <c r="S1071" s="246"/>
      <c r="T1071" s="247"/>
      <c r="AT1071" s="248" t="s">
        <v>176</v>
      </c>
      <c r="AU1071" s="248" t="s">
        <v>83</v>
      </c>
      <c r="AV1071" s="13" t="s">
        <v>83</v>
      </c>
      <c r="AW1071" s="13" t="s">
        <v>34</v>
      </c>
      <c r="AX1071" s="13" t="s">
        <v>73</v>
      </c>
      <c r="AY1071" s="248" t="s">
        <v>161</v>
      </c>
    </row>
    <row r="1072" s="12" customFormat="1">
      <c r="B1072" s="228"/>
      <c r="C1072" s="229"/>
      <c r="D1072" s="225" t="s">
        <v>176</v>
      </c>
      <c r="E1072" s="230" t="s">
        <v>19</v>
      </c>
      <c r="F1072" s="231" t="s">
        <v>1170</v>
      </c>
      <c r="G1072" s="229"/>
      <c r="H1072" s="230" t="s">
        <v>19</v>
      </c>
      <c r="I1072" s="232"/>
      <c r="J1072" s="229"/>
      <c r="K1072" s="229"/>
      <c r="L1072" s="233"/>
      <c r="M1072" s="234"/>
      <c r="N1072" s="235"/>
      <c r="O1072" s="235"/>
      <c r="P1072" s="235"/>
      <c r="Q1072" s="235"/>
      <c r="R1072" s="235"/>
      <c r="S1072" s="235"/>
      <c r="T1072" s="236"/>
      <c r="AT1072" s="237" t="s">
        <v>176</v>
      </c>
      <c r="AU1072" s="237" t="s">
        <v>83</v>
      </c>
      <c r="AV1072" s="12" t="s">
        <v>81</v>
      </c>
      <c r="AW1072" s="12" t="s">
        <v>34</v>
      </c>
      <c r="AX1072" s="12" t="s">
        <v>73</v>
      </c>
      <c r="AY1072" s="237" t="s">
        <v>161</v>
      </c>
    </row>
    <row r="1073" s="12" customFormat="1">
      <c r="B1073" s="228"/>
      <c r="C1073" s="229"/>
      <c r="D1073" s="225" t="s">
        <v>176</v>
      </c>
      <c r="E1073" s="230" t="s">
        <v>19</v>
      </c>
      <c r="F1073" s="231" t="s">
        <v>398</v>
      </c>
      <c r="G1073" s="229"/>
      <c r="H1073" s="230" t="s">
        <v>19</v>
      </c>
      <c r="I1073" s="232"/>
      <c r="J1073" s="229"/>
      <c r="K1073" s="229"/>
      <c r="L1073" s="233"/>
      <c r="M1073" s="234"/>
      <c r="N1073" s="235"/>
      <c r="O1073" s="235"/>
      <c r="P1073" s="235"/>
      <c r="Q1073" s="235"/>
      <c r="R1073" s="235"/>
      <c r="S1073" s="235"/>
      <c r="T1073" s="236"/>
      <c r="AT1073" s="237" t="s">
        <v>176</v>
      </c>
      <c r="AU1073" s="237" t="s">
        <v>83</v>
      </c>
      <c r="AV1073" s="12" t="s">
        <v>81</v>
      </c>
      <c r="AW1073" s="12" t="s">
        <v>34</v>
      </c>
      <c r="AX1073" s="12" t="s">
        <v>73</v>
      </c>
      <c r="AY1073" s="237" t="s">
        <v>161</v>
      </c>
    </row>
    <row r="1074" s="13" customFormat="1">
      <c r="B1074" s="238"/>
      <c r="C1074" s="239"/>
      <c r="D1074" s="225" t="s">
        <v>176</v>
      </c>
      <c r="E1074" s="240" t="s">
        <v>19</v>
      </c>
      <c r="F1074" s="241" t="s">
        <v>1171</v>
      </c>
      <c r="G1074" s="239"/>
      <c r="H1074" s="242">
        <v>24</v>
      </c>
      <c r="I1074" s="243"/>
      <c r="J1074" s="239"/>
      <c r="K1074" s="239"/>
      <c r="L1074" s="244"/>
      <c r="M1074" s="245"/>
      <c r="N1074" s="246"/>
      <c r="O1074" s="246"/>
      <c r="P1074" s="246"/>
      <c r="Q1074" s="246"/>
      <c r="R1074" s="246"/>
      <c r="S1074" s="246"/>
      <c r="T1074" s="247"/>
      <c r="AT1074" s="248" t="s">
        <v>176</v>
      </c>
      <c r="AU1074" s="248" t="s">
        <v>83</v>
      </c>
      <c r="AV1074" s="13" t="s">
        <v>83</v>
      </c>
      <c r="AW1074" s="13" t="s">
        <v>34</v>
      </c>
      <c r="AX1074" s="13" t="s">
        <v>73</v>
      </c>
      <c r="AY1074" s="248" t="s">
        <v>161</v>
      </c>
    </row>
    <row r="1075" s="12" customFormat="1">
      <c r="B1075" s="228"/>
      <c r="C1075" s="229"/>
      <c r="D1075" s="225" t="s">
        <v>176</v>
      </c>
      <c r="E1075" s="230" t="s">
        <v>19</v>
      </c>
      <c r="F1075" s="231" t="s">
        <v>1172</v>
      </c>
      <c r="G1075" s="229"/>
      <c r="H1075" s="230" t="s">
        <v>19</v>
      </c>
      <c r="I1075" s="232"/>
      <c r="J1075" s="229"/>
      <c r="K1075" s="229"/>
      <c r="L1075" s="233"/>
      <c r="M1075" s="234"/>
      <c r="N1075" s="235"/>
      <c r="O1075" s="235"/>
      <c r="P1075" s="235"/>
      <c r="Q1075" s="235"/>
      <c r="R1075" s="235"/>
      <c r="S1075" s="235"/>
      <c r="T1075" s="236"/>
      <c r="AT1075" s="237" t="s">
        <v>176</v>
      </c>
      <c r="AU1075" s="237" t="s">
        <v>83</v>
      </c>
      <c r="AV1075" s="12" t="s">
        <v>81</v>
      </c>
      <c r="AW1075" s="12" t="s">
        <v>34</v>
      </c>
      <c r="AX1075" s="12" t="s">
        <v>73</v>
      </c>
      <c r="AY1075" s="237" t="s">
        <v>161</v>
      </c>
    </row>
    <row r="1076" s="12" customFormat="1">
      <c r="B1076" s="228"/>
      <c r="C1076" s="229"/>
      <c r="D1076" s="225" t="s">
        <v>176</v>
      </c>
      <c r="E1076" s="230" t="s">
        <v>19</v>
      </c>
      <c r="F1076" s="231" t="s">
        <v>398</v>
      </c>
      <c r="G1076" s="229"/>
      <c r="H1076" s="230" t="s">
        <v>19</v>
      </c>
      <c r="I1076" s="232"/>
      <c r="J1076" s="229"/>
      <c r="K1076" s="229"/>
      <c r="L1076" s="233"/>
      <c r="M1076" s="234"/>
      <c r="N1076" s="235"/>
      <c r="O1076" s="235"/>
      <c r="P1076" s="235"/>
      <c r="Q1076" s="235"/>
      <c r="R1076" s="235"/>
      <c r="S1076" s="235"/>
      <c r="T1076" s="236"/>
      <c r="AT1076" s="237" t="s">
        <v>176</v>
      </c>
      <c r="AU1076" s="237" t="s">
        <v>83</v>
      </c>
      <c r="AV1076" s="12" t="s">
        <v>81</v>
      </c>
      <c r="AW1076" s="12" t="s">
        <v>34</v>
      </c>
      <c r="AX1076" s="12" t="s">
        <v>73</v>
      </c>
      <c r="AY1076" s="237" t="s">
        <v>161</v>
      </c>
    </row>
    <row r="1077" s="13" customFormat="1">
      <c r="B1077" s="238"/>
      <c r="C1077" s="239"/>
      <c r="D1077" s="225" t="s">
        <v>176</v>
      </c>
      <c r="E1077" s="240" t="s">
        <v>19</v>
      </c>
      <c r="F1077" s="241" t="s">
        <v>1173</v>
      </c>
      <c r="G1077" s="239"/>
      <c r="H1077" s="242">
        <v>48</v>
      </c>
      <c r="I1077" s="243"/>
      <c r="J1077" s="239"/>
      <c r="K1077" s="239"/>
      <c r="L1077" s="244"/>
      <c r="M1077" s="245"/>
      <c r="N1077" s="246"/>
      <c r="O1077" s="246"/>
      <c r="P1077" s="246"/>
      <c r="Q1077" s="246"/>
      <c r="R1077" s="246"/>
      <c r="S1077" s="246"/>
      <c r="T1077" s="247"/>
      <c r="AT1077" s="248" t="s">
        <v>176</v>
      </c>
      <c r="AU1077" s="248" t="s">
        <v>83</v>
      </c>
      <c r="AV1077" s="13" t="s">
        <v>83</v>
      </c>
      <c r="AW1077" s="13" t="s">
        <v>34</v>
      </c>
      <c r="AX1077" s="13" t="s">
        <v>73</v>
      </c>
      <c r="AY1077" s="248" t="s">
        <v>161</v>
      </c>
    </row>
    <row r="1078" s="12" customFormat="1">
      <c r="B1078" s="228"/>
      <c r="C1078" s="229"/>
      <c r="D1078" s="225" t="s">
        <v>176</v>
      </c>
      <c r="E1078" s="230" t="s">
        <v>19</v>
      </c>
      <c r="F1078" s="231" t="s">
        <v>1174</v>
      </c>
      <c r="G1078" s="229"/>
      <c r="H1078" s="230" t="s">
        <v>19</v>
      </c>
      <c r="I1078" s="232"/>
      <c r="J1078" s="229"/>
      <c r="K1078" s="229"/>
      <c r="L1078" s="233"/>
      <c r="M1078" s="234"/>
      <c r="N1078" s="235"/>
      <c r="O1078" s="235"/>
      <c r="P1078" s="235"/>
      <c r="Q1078" s="235"/>
      <c r="R1078" s="235"/>
      <c r="S1078" s="235"/>
      <c r="T1078" s="236"/>
      <c r="AT1078" s="237" t="s">
        <v>176</v>
      </c>
      <c r="AU1078" s="237" t="s">
        <v>83</v>
      </c>
      <c r="AV1078" s="12" t="s">
        <v>81</v>
      </c>
      <c r="AW1078" s="12" t="s">
        <v>34</v>
      </c>
      <c r="AX1078" s="12" t="s">
        <v>73</v>
      </c>
      <c r="AY1078" s="237" t="s">
        <v>161</v>
      </c>
    </row>
    <row r="1079" s="12" customFormat="1">
      <c r="B1079" s="228"/>
      <c r="C1079" s="229"/>
      <c r="D1079" s="225" t="s">
        <v>176</v>
      </c>
      <c r="E1079" s="230" t="s">
        <v>19</v>
      </c>
      <c r="F1079" s="231" t="s">
        <v>410</v>
      </c>
      <c r="G1079" s="229"/>
      <c r="H1079" s="230" t="s">
        <v>19</v>
      </c>
      <c r="I1079" s="232"/>
      <c r="J1079" s="229"/>
      <c r="K1079" s="229"/>
      <c r="L1079" s="233"/>
      <c r="M1079" s="234"/>
      <c r="N1079" s="235"/>
      <c r="O1079" s="235"/>
      <c r="P1079" s="235"/>
      <c r="Q1079" s="235"/>
      <c r="R1079" s="235"/>
      <c r="S1079" s="235"/>
      <c r="T1079" s="236"/>
      <c r="AT1079" s="237" t="s">
        <v>176</v>
      </c>
      <c r="AU1079" s="237" t="s">
        <v>83</v>
      </c>
      <c r="AV1079" s="12" t="s">
        <v>81</v>
      </c>
      <c r="AW1079" s="12" t="s">
        <v>34</v>
      </c>
      <c r="AX1079" s="12" t="s">
        <v>73</v>
      </c>
      <c r="AY1079" s="237" t="s">
        <v>161</v>
      </c>
    </row>
    <row r="1080" s="13" customFormat="1">
      <c r="B1080" s="238"/>
      <c r="C1080" s="239"/>
      <c r="D1080" s="225" t="s">
        <v>176</v>
      </c>
      <c r="E1080" s="240" t="s">
        <v>19</v>
      </c>
      <c r="F1080" s="241" t="s">
        <v>1175</v>
      </c>
      <c r="G1080" s="239"/>
      <c r="H1080" s="242">
        <v>15</v>
      </c>
      <c r="I1080" s="243"/>
      <c r="J1080" s="239"/>
      <c r="K1080" s="239"/>
      <c r="L1080" s="244"/>
      <c r="M1080" s="245"/>
      <c r="N1080" s="246"/>
      <c r="O1080" s="246"/>
      <c r="P1080" s="246"/>
      <c r="Q1080" s="246"/>
      <c r="R1080" s="246"/>
      <c r="S1080" s="246"/>
      <c r="T1080" s="247"/>
      <c r="AT1080" s="248" t="s">
        <v>176</v>
      </c>
      <c r="AU1080" s="248" t="s">
        <v>83</v>
      </c>
      <c r="AV1080" s="13" t="s">
        <v>83</v>
      </c>
      <c r="AW1080" s="13" t="s">
        <v>34</v>
      </c>
      <c r="AX1080" s="13" t="s">
        <v>73</v>
      </c>
      <c r="AY1080" s="248" t="s">
        <v>161</v>
      </c>
    </row>
    <row r="1081" s="12" customFormat="1">
      <c r="B1081" s="228"/>
      <c r="C1081" s="229"/>
      <c r="D1081" s="225" t="s">
        <v>176</v>
      </c>
      <c r="E1081" s="230" t="s">
        <v>19</v>
      </c>
      <c r="F1081" s="231" t="s">
        <v>328</v>
      </c>
      <c r="G1081" s="229"/>
      <c r="H1081" s="230" t="s">
        <v>19</v>
      </c>
      <c r="I1081" s="232"/>
      <c r="J1081" s="229"/>
      <c r="K1081" s="229"/>
      <c r="L1081" s="233"/>
      <c r="M1081" s="234"/>
      <c r="N1081" s="235"/>
      <c r="O1081" s="235"/>
      <c r="P1081" s="235"/>
      <c r="Q1081" s="235"/>
      <c r="R1081" s="235"/>
      <c r="S1081" s="235"/>
      <c r="T1081" s="236"/>
      <c r="AT1081" s="237" t="s">
        <v>176</v>
      </c>
      <c r="AU1081" s="237" t="s">
        <v>83</v>
      </c>
      <c r="AV1081" s="12" t="s">
        <v>81</v>
      </c>
      <c r="AW1081" s="12" t="s">
        <v>34</v>
      </c>
      <c r="AX1081" s="12" t="s">
        <v>73</v>
      </c>
      <c r="AY1081" s="237" t="s">
        <v>161</v>
      </c>
    </row>
    <row r="1082" s="12" customFormat="1">
      <c r="B1082" s="228"/>
      <c r="C1082" s="229"/>
      <c r="D1082" s="225" t="s">
        <v>176</v>
      </c>
      <c r="E1082" s="230" t="s">
        <v>19</v>
      </c>
      <c r="F1082" s="231" t="s">
        <v>1074</v>
      </c>
      <c r="G1082" s="229"/>
      <c r="H1082" s="230" t="s">
        <v>19</v>
      </c>
      <c r="I1082" s="232"/>
      <c r="J1082" s="229"/>
      <c r="K1082" s="229"/>
      <c r="L1082" s="233"/>
      <c r="M1082" s="234"/>
      <c r="N1082" s="235"/>
      <c r="O1082" s="235"/>
      <c r="P1082" s="235"/>
      <c r="Q1082" s="235"/>
      <c r="R1082" s="235"/>
      <c r="S1082" s="235"/>
      <c r="T1082" s="236"/>
      <c r="AT1082" s="237" t="s">
        <v>176</v>
      </c>
      <c r="AU1082" s="237" t="s">
        <v>83</v>
      </c>
      <c r="AV1082" s="12" t="s">
        <v>81</v>
      </c>
      <c r="AW1082" s="12" t="s">
        <v>34</v>
      </c>
      <c r="AX1082" s="12" t="s">
        <v>73</v>
      </c>
      <c r="AY1082" s="237" t="s">
        <v>161</v>
      </c>
    </row>
    <row r="1083" s="12" customFormat="1">
      <c r="B1083" s="228"/>
      <c r="C1083" s="229"/>
      <c r="D1083" s="225" t="s">
        <v>176</v>
      </c>
      <c r="E1083" s="230" t="s">
        <v>19</v>
      </c>
      <c r="F1083" s="231" t="s">
        <v>394</v>
      </c>
      <c r="G1083" s="229"/>
      <c r="H1083" s="230" t="s">
        <v>19</v>
      </c>
      <c r="I1083" s="232"/>
      <c r="J1083" s="229"/>
      <c r="K1083" s="229"/>
      <c r="L1083" s="233"/>
      <c r="M1083" s="234"/>
      <c r="N1083" s="235"/>
      <c r="O1083" s="235"/>
      <c r="P1083" s="235"/>
      <c r="Q1083" s="235"/>
      <c r="R1083" s="235"/>
      <c r="S1083" s="235"/>
      <c r="T1083" s="236"/>
      <c r="AT1083" s="237" t="s">
        <v>176</v>
      </c>
      <c r="AU1083" s="237" t="s">
        <v>83</v>
      </c>
      <c r="AV1083" s="12" t="s">
        <v>81</v>
      </c>
      <c r="AW1083" s="12" t="s">
        <v>34</v>
      </c>
      <c r="AX1083" s="12" t="s">
        <v>73</v>
      </c>
      <c r="AY1083" s="237" t="s">
        <v>161</v>
      </c>
    </row>
    <row r="1084" s="13" customFormat="1">
      <c r="B1084" s="238"/>
      <c r="C1084" s="239"/>
      <c r="D1084" s="225" t="s">
        <v>176</v>
      </c>
      <c r="E1084" s="240" t="s">
        <v>19</v>
      </c>
      <c r="F1084" s="241" t="s">
        <v>1176</v>
      </c>
      <c r="G1084" s="239"/>
      <c r="H1084" s="242">
        <v>70</v>
      </c>
      <c r="I1084" s="243"/>
      <c r="J1084" s="239"/>
      <c r="K1084" s="239"/>
      <c r="L1084" s="244"/>
      <c r="M1084" s="245"/>
      <c r="N1084" s="246"/>
      <c r="O1084" s="246"/>
      <c r="P1084" s="246"/>
      <c r="Q1084" s="246"/>
      <c r="R1084" s="246"/>
      <c r="S1084" s="246"/>
      <c r="T1084" s="247"/>
      <c r="AT1084" s="248" t="s">
        <v>176</v>
      </c>
      <c r="AU1084" s="248" t="s">
        <v>83</v>
      </c>
      <c r="AV1084" s="13" t="s">
        <v>83</v>
      </c>
      <c r="AW1084" s="13" t="s">
        <v>34</v>
      </c>
      <c r="AX1084" s="13" t="s">
        <v>73</v>
      </c>
      <c r="AY1084" s="248" t="s">
        <v>161</v>
      </c>
    </row>
    <row r="1085" s="12" customFormat="1">
      <c r="B1085" s="228"/>
      <c r="C1085" s="229"/>
      <c r="D1085" s="225" t="s">
        <v>176</v>
      </c>
      <c r="E1085" s="230" t="s">
        <v>19</v>
      </c>
      <c r="F1085" s="231" t="s">
        <v>1108</v>
      </c>
      <c r="G1085" s="229"/>
      <c r="H1085" s="230" t="s">
        <v>19</v>
      </c>
      <c r="I1085" s="232"/>
      <c r="J1085" s="229"/>
      <c r="K1085" s="229"/>
      <c r="L1085" s="233"/>
      <c r="M1085" s="234"/>
      <c r="N1085" s="235"/>
      <c r="O1085" s="235"/>
      <c r="P1085" s="235"/>
      <c r="Q1085" s="235"/>
      <c r="R1085" s="235"/>
      <c r="S1085" s="235"/>
      <c r="T1085" s="236"/>
      <c r="AT1085" s="237" t="s">
        <v>176</v>
      </c>
      <c r="AU1085" s="237" t="s">
        <v>83</v>
      </c>
      <c r="AV1085" s="12" t="s">
        <v>81</v>
      </c>
      <c r="AW1085" s="12" t="s">
        <v>34</v>
      </c>
      <c r="AX1085" s="12" t="s">
        <v>73</v>
      </c>
      <c r="AY1085" s="237" t="s">
        <v>161</v>
      </c>
    </row>
    <row r="1086" s="12" customFormat="1">
      <c r="B1086" s="228"/>
      <c r="C1086" s="229"/>
      <c r="D1086" s="225" t="s">
        <v>176</v>
      </c>
      <c r="E1086" s="230" t="s">
        <v>19</v>
      </c>
      <c r="F1086" s="231" t="s">
        <v>394</v>
      </c>
      <c r="G1086" s="229"/>
      <c r="H1086" s="230" t="s">
        <v>19</v>
      </c>
      <c r="I1086" s="232"/>
      <c r="J1086" s="229"/>
      <c r="K1086" s="229"/>
      <c r="L1086" s="233"/>
      <c r="M1086" s="234"/>
      <c r="N1086" s="235"/>
      <c r="O1086" s="235"/>
      <c r="P1086" s="235"/>
      <c r="Q1086" s="235"/>
      <c r="R1086" s="235"/>
      <c r="S1086" s="235"/>
      <c r="T1086" s="236"/>
      <c r="AT1086" s="237" t="s">
        <v>176</v>
      </c>
      <c r="AU1086" s="237" t="s">
        <v>83</v>
      </c>
      <c r="AV1086" s="12" t="s">
        <v>81</v>
      </c>
      <c r="AW1086" s="12" t="s">
        <v>34</v>
      </c>
      <c r="AX1086" s="12" t="s">
        <v>73</v>
      </c>
      <c r="AY1086" s="237" t="s">
        <v>161</v>
      </c>
    </row>
    <row r="1087" s="13" customFormat="1">
      <c r="B1087" s="238"/>
      <c r="C1087" s="239"/>
      <c r="D1087" s="225" t="s">
        <v>176</v>
      </c>
      <c r="E1087" s="240" t="s">
        <v>19</v>
      </c>
      <c r="F1087" s="241" t="s">
        <v>1177</v>
      </c>
      <c r="G1087" s="239"/>
      <c r="H1087" s="242">
        <v>19</v>
      </c>
      <c r="I1087" s="243"/>
      <c r="J1087" s="239"/>
      <c r="K1087" s="239"/>
      <c r="L1087" s="244"/>
      <c r="M1087" s="245"/>
      <c r="N1087" s="246"/>
      <c r="O1087" s="246"/>
      <c r="P1087" s="246"/>
      <c r="Q1087" s="246"/>
      <c r="R1087" s="246"/>
      <c r="S1087" s="246"/>
      <c r="T1087" s="247"/>
      <c r="AT1087" s="248" t="s">
        <v>176</v>
      </c>
      <c r="AU1087" s="248" t="s">
        <v>83</v>
      </c>
      <c r="AV1087" s="13" t="s">
        <v>83</v>
      </c>
      <c r="AW1087" s="13" t="s">
        <v>34</v>
      </c>
      <c r="AX1087" s="13" t="s">
        <v>73</v>
      </c>
      <c r="AY1087" s="248" t="s">
        <v>161</v>
      </c>
    </row>
    <row r="1088" s="12" customFormat="1">
      <c r="B1088" s="228"/>
      <c r="C1088" s="229"/>
      <c r="D1088" s="225" t="s">
        <v>176</v>
      </c>
      <c r="E1088" s="230" t="s">
        <v>19</v>
      </c>
      <c r="F1088" s="231" t="s">
        <v>1042</v>
      </c>
      <c r="G1088" s="229"/>
      <c r="H1088" s="230" t="s">
        <v>19</v>
      </c>
      <c r="I1088" s="232"/>
      <c r="J1088" s="229"/>
      <c r="K1088" s="229"/>
      <c r="L1088" s="233"/>
      <c r="M1088" s="234"/>
      <c r="N1088" s="235"/>
      <c r="O1088" s="235"/>
      <c r="P1088" s="235"/>
      <c r="Q1088" s="235"/>
      <c r="R1088" s="235"/>
      <c r="S1088" s="235"/>
      <c r="T1088" s="236"/>
      <c r="AT1088" s="237" t="s">
        <v>176</v>
      </c>
      <c r="AU1088" s="237" t="s">
        <v>83</v>
      </c>
      <c r="AV1088" s="12" t="s">
        <v>81</v>
      </c>
      <c r="AW1088" s="12" t="s">
        <v>34</v>
      </c>
      <c r="AX1088" s="12" t="s">
        <v>73</v>
      </c>
      <c r="AY1088" s="237" t="s">
        <v>161</v>
      </c>
    </row>
    <row r="1089" s="12" customFormat="1">
      <c r="B1089" s="228"/>
      <c r="C1089" s="229"/>
      <c r="D1089" s="225" t="s">
        <v>176</v>
      </c>
      <c r="E1089" s="230" t="s">
        <v>19</v>
      </c>
      <c r="F1089" s="231" t="s">
        <v>394</v>
      </c>
      <c r="G1089" s="229"/>
      <c r="H1089" s="230" t="s">
        <v>19</v>
      </c>
      <c r="I1089" s="232"/>
      <c r="J1089" s="229"/>
      <c r="K1089" s="229"/>
      <c r="L1089" s="233"/>
      <c r="M1089" s="234"/>
      <c r="N1089" s="235"/>
      <c r="O1089" s="235"/>
      <c r="P1089" s="235"/>
      <c r="Q1089" s="235"/>
      <c r="R1089" s="235"/>
      <c r="S1089" s="235"/>
      <c r="T1089" s="236"/>
      <c r="AT1089" s="237" t="s">
        <v>176</v>
      </c>
      <c r="AU1089" s="237" t="s">
        <v>83</v>
      </c>
      <c r="AV1089" s="12" t="s">
        <v>81</v>
      </c>
      <c r="AW1089" s="12" t="s">
        <v>34</v>
      </c>
      <c r="AX1089" s="12" t="s">
        <v>73</v>
      </c>
      <c r="AY1089" s="237" t="s">
        <v>161</v>
      </c>
    </row>
    <row r="1090" s="13" customFormat="1">
      <c r="B1090" s="238"/>
      <c r="C1090" s="239"/>
      <c r="D1090" s="225" t="s">
        <v>176</v>
      </c>
      <c r="E1090" s="240" t="s">
        <v>19</v>
      </c>
      <c r="F1090" s="241" t="s">
        <v>1178</v>
      </c>
      <c r="G1090" s="239"/>
      <c r="H1090" s="242">
        <v>26</v>
      </c>
      <c r="I1090" s="243"/>
      <c r="J1090" s="239"/>
      <c r="K1090" s="239"/>
      <c r="L1090" s="244"/>
      <c r="M1090" s="245"/>
      <c r="N1090" s="246"/>
      <c r="O1090" s="246"/>
      <c r="P1090" s="246"/>
      <c r="Q1090" s="246"/>
      <c r="R1090" s="246"/>
      <c r="S1090" s="246"/>
      <c r="T1090" s="247"/>
      <c r="AT1090" s="248" t="s">
        <v>176</v>
      </c>
      <c r="AU1090" s="248" t="s">
        <v>83</v>
      </c>
      <c r="AV1090" s="13" t="s">
        <v>83</v>
      </c>
      <c r="AW1090" s="13" t="s">
        <v>34</v>
      </c>
      <c r="AX1090" s="13" t="s">
        <v>73</v>
      </c>
      <c r="AY1090" s="248" t="s">
        <v>161</v>
      </c>
    </row>
    <row r="1091" s="12" customFormat="1">
      <c r="B1091" s="228"/>
      <c r="C1091" s="229"/>
      <c r="D1091" s="225" t="s">
        <v>176</v>
      </c>
      <c r="E1091" s="230" t="s">
        <v>19</v>
      </c>
      <c r="F1091" s="231" t="s">
        <v>1044</v>
      </c>
      <c r="G1091" s="229"/>
      <c r="H1091" s="230" t="s">
        <v>19</v>
      </c>
      <c r="I1091" s="232"/>
      <c r="J1091" s="229"/>
      <c r="K1091" s="229"/>
      <c r="L1091" s="233"/>
      <c r="M1091" s="234"/>
      <c r="N1091" s="235"/>
      <c r="O1091" s="235"/>
      <c r="P1091" s="235"/>
      <c r="Q1091" s="235"/>
      <c r="R1091" s="235"/>
      <c r="S1091" s="235"/>
      <c r="T1091" s="236"/>
      <c r="AT1091" s="237" t="s">
        <v>176</v>
      </c>
      <c r="AU1091" s="237" t="s">
        <v>83</v>
      </c>
      <c r="AV1091" s="12" t="s">
        <v>81</v>
      </c>
      <c r="AW1091" s="12" t="s">
        <v>34</v>
      </c>
      <c r="AX1091" s="12" t="s">
        <v>73</v>
      </c>
      <c r="AY1091" s="237" t="s">
        <v>161</v>
      </c>
    </row>
    <row r="1092" s="12" customFormat="1">
      <c r="B1092" s="228"/>
      <c r="C1092" s="229"/>
      <c r="D1092" s="225" t="s">
        <v>176</v>
      </c>
      <c r="E1092" s="230" t="s">
        <v>19</v>
      </c>
      <c r="F1092" s="231" t="s">
        <v>394</v>
      </c>
      <c r="G1092" s="229"/>
      <c r="H1092" s="230" t="s">
        <v>19</v>
      </c>
      <c r="I1092" s="232"/>
      <c r="J1092" s="229"/>
      <c r="K1092" s="229"/>
      <c r="L1092" s="233"/>
      <c r="M1092" s="234"/>
      <c r="N1092" s="235"/>
      <c r="O1092" s="235"/>
      <c r="P1092" s="235"/>
      <c r="Q1092" s="235"/>
      <c r="R1092" s="235"/>
      <c r="S1092" s="235"/>
      <c r="T1092" s="236"/>
      <c r="AT1092" s="237" t="s">
        <v>176</v>
      </c>
      <c r="AU1092" s="237" t="s">
        <v>83</v>
      </c>
      <c r="AV1092" s="12" t="s">
        <v>81</v>
      </c>
      <c r="AW1092" s="12" t="s">
        <v>34</v>
      </c>
      <c r="AX1092" s="12" t="s">
        <v>73</v>
      </c>
      <c r="AY1092" s="237" t="s">
        <v>161</v>
      </c>
    </row>
    <row r="1093" s="13" customFormat="1">
      <c r="B1093" s="238"/>
      <c r="C1093" s="239"/>
      <c r="D1093" s="225" t="s">
        <v>176</v>
      </c>
      <c r="E1093" s="240" t="s">
        <v>19</v>
      </c>
      <c r="F1093" s="241" t="s">
        <v>1179</v>
      </c>
      <c r="G1093" s="239"/>
      <c r="H1093" s="242">
        <v>16</v>
      </c>
      <c r="I1093" s="243"/>
      <c r="J1093" s="239"/>
      <c r="K1093" s="239"/>
      <c r="L1093" s="244"/>
      <c r="M1093" s="245"/>
      <c r="N1093" s="246"/>
      <c r="O1093" s="246"/>
      <c r="P1093" s="246"/>
      <c r="Q1093" s="246"/>
      <c r="R1093" s="246"/>
      <c r="S1093" s="246"/>
      <c r="T1093" s="247"/>
      <c r="AT1093" s="248" t="s">
        <v>176</v>
      </c>
      <c r="AU1093" s="248" t="s">
        <v>83</v>
      </c>
      <c r="AV1093" s="13" t="s">
        <v>83</v>
      </c>
      <c r="AW1093" s="13" t="s">
        <v>34</v>
      </c>
      <c r="AX1093" s="13" t="s">
        <v>73</v>
      </c>
      <c r="AY1093" s="248" t="s">
        <v>161</v>
      </c>
    </row>
    <row r="1094" s="12" customFormat="1">
      <c r="B1094" s="228"/>
      <c r="C1094" s="229"/>
      <c r="D1094" s="225" t="s">
        <v>176</v>
      </c>
      <c r="E1094" s="230" t="s">
        <v>19</v>
      </c>
      <c r="F1094" s="231" t="s">
        <v>1180</v>
      </c>
      <c r="G1094" s="229"/>
      <c r="H1094" s="230" t="s">
        <v>19</v>
      </c>
      <c r="I1094" s="232"/>
      <c r="J1094" s="229"/>
      <c r="K1094" s="229"/>
      <c r="L1094" s="233"/>
      <c r="M1094" s="234"/>
      <c r="N1094" s="235"/>
      <c r="O1094" s="235"/>
      <c r="P1094" s="235"/>
      <c r="Q1094" s="235"/>
      <c r="R1094" s="235"/>
      <c r="S1094" s="235"/>
      <c r="T1094" s="236"/>
      <c r="AT1094" s="237" t="s">
        <v>176</v>
      </c>
      <c r="AU1094" s="237" t="s">
        <v>83</v>
      </c>
      <c r="AV1094" s="12" t="s">
        <v>81</v>
      </c>
      <c r="AW1094" s="12" t="s">
        <v>34</v>
      </c>
      <c r="AX1094" s="12" t="s">
        <v>73</v>
      </c>
      <c r="AY1094" s="237" t="s">
        <v>161</v>
      </c>
    </row>
    <row r="1095" s="12" customFormat="1">
      <c r="B1095" s="228"/>
      <c r="C1095" s="229"/>
      <c r="D1095" s="225" t="s">
        <v>176</v>
      </c>
      <c r="E1095" s="230" t="s">
        <v>19</v>
      </c>
      <c r="F1095" s="231" t="s">
        <v>398</v>
      </c>
      <c r="G1095" s="229"/>
      <c r="H1095" s="230" t="s">
        <v>19</v>
      </c>
      <c r="I1095" s="232"/>
      <c r="J1095" s="229"/>
      <c r="K1095" s="229"/>
      <c r="L1095" s="233"/>
      <c r="M1095" s="234"/>
      <c r="N1095" s="235"/>
      <c r="O1095" s="235"/>
      <c r="P1095" s="235"/>
      <c r="Q1095" s="235"/>
      <c r="R1095" s="235"/>
      <c r="S1095" s="235"/>
      <c r="T1095" s="236"/>
      <c r="AT1095" s="237" t="s">
        <v>176</v>
      </c>
      <c r="AU1095" s="237" t="s">
        <v>83</v>
      </c>
      <c r="AV1095" s="12" t="s">
        <v>81</v>
      </c>
      <c r="AW1095" s="12" t="s">
        <v>34</v>
      </c>
      <c r="AX1095" s="12" t="s">
        <v>73</v>
      </c>
      <c r="AY1095" s="237" t="s">
        <v>161</v>
      </c>
    </row>
    <row r="1096" s="13" customFormat="1">
      <c r="B1096" s="238"/>
      <c r="C1096" s="239"/>
      <c r="D1096" s="225" t="s">
        <v>176</v>
      </c>
      <c r="E1096" s="240" t="s">
        <v>19</v>
      </c>
      <c r="F1096" s="241" t="s">
        <v>1181</v>
      </c>
      <c r="G1096" s="239"/>
      <c r="H1096" s="242">
        <v>18</v>
      </c>
      <c r="I1096" s="243"/>
      <c r="J1096" s="239"/>
      <c r="K1096" s="239"/>
      <c r="L1096" s="244"/>
      <c r="M1096" s="245"/>
      <c r="N1096" s="246"/>
      <c r="O1096" s="246"/>
      <c r="P1096" s="246"/>
      <c r="Q1096" s="246"/>
      <c r="R1096" s="246"/>
      <c r="S1096" s="246"/>
      <c r="T1096" s="247"/>
      <c r="AT1096" s="248" t="s">
        <v>176</v>
      </c>
      <c r="AU1096" s="248" t="s">
        <v>83</v>
      </c>
      <c r="AV1096" s="13" t="s">
        <v>83</v>
      </c>
      <c r="AW1096" s="13" t="s">
        <v>34</v>
      </c>
      <c r="AX1096" s="13" t="s">
        <v>73</v>
      </c>
      <c r="AY1096" s="248" t="s">
        <v>161</v>
      </c>
    </row>
    <row r="1097" s="12" customFormat="1">
      <c r="B1097" s="228"/>
      <c r="C1097" s="229"/>
      <c r="D1097" s="225" t="s">
        <v>176</v>
      </c>
      <c r="E1097" s="230" t="s">
        <v>19</v>
      </c>
      <c r="F1097" s="231" t="s">
        <v>328</v>
      </c>
      <c r="G1097" s="229"/>
      <c r="H1097" s="230" t="s">
        <v>19</v>
      </c>
      <c r="I1097" s="232"/>
      <c r="J1097" s="229"/>
      <c r="K1097" s="229"/>
      <c r="L1097" s="233"/>
      <c r="M1097" s="234"/>
      <c r="N1097" s="235"/>
      <c r="O1097" s="235"/>
      <c r="P1097" s="235"/>
      <c r="Q1097" s="235"/>
      <c r="R1097" s="235"/>
      <c r="S1097" s="235"/>
      <c r="T1097" s="236"/>
      <c r="AT1097" s="237" t="s">
        <v>176</v>
      </c>
      <c r="AU1097" s="237" t="s">
        <v>83</v>
      </c>
      <c r="AV1097" s="12" t="s">
        <v>81</v>
      </c>
      <c r="AW1097" s="12" t="s">
        <v>34</v>
      </c>
      <c r="AX1097" s="12" t="s">
        <v>73</v>
      </c>
      <c r="AY1097" s="237" t="s">
        <v>161</v>
      </c>
    </row>
    <row r="1098" s="12" customFormat="1">
      <c r="B1098" s="228"/>
      <c r="C1098" s="229"/>
      <c r="D1098" s="225" t="s">
        <v>176</v>
      </c>
      <c r="E1098" s="230" t="s">
        <v>19</v>
      </c>
      <c r="F1098" s="231" t="s">
        <v>1063</v>
      </c>
      <c r="G1098" s="229"/>
      <c r="H1098" s="230" t="s">
        <v>19</v>
      </c>
      <c r="I1098" s="232"/>
      <c r="J1098" s="229"/>
      <c r="K1098" s="229"/>
      <c r="L1098" s="233"/>
      <c r="M1098" s="234"/>
      <c r="N1098" s="235"/>
      <c r="O1098" s="235"/>
      <c r="P1098" s="235"/>
      <c r="Q1098" s="235"/>
      <c r="R1098" s="235"/>
      <c r="S1098" s="235"/>
      <c r="T1098" s="236"/>
      <c r="AT1098" s="237" t="s">
        <v>176</v>
      </c>
      <c r="AU1098" s="237" t="s">
        <v>83</v>
      </c>
      <c r="AV1098" s="12" t="s">
        <v>81</v>
      </c>
      <c r="AW1098" s="12" t="s">
        <v>34</v>
      </c>
      <c r="AX1098" s="12" t="s">
        <v>73</v>
      </c>
      <c r="AY1098" s="237" t="s">
        <v>161</v>
      </c>
    </row>
    <row r="1099" s="12" customFormat="1">
      <c r="B1099" s="228"/>
      <c r="C1099" s="229"/>
      <c r="D1099" s="225" t="s">
        <v>176</v>
      </c>
      <c r="E1099" s="230" t="s">
        <v>19</v>
      </c>
      <c r="F1099" s="231" t="s">
        <v>398</v>
      </c>
      <c r="G1099" s="229"/>
      <c r="H1099" s="230" t="s">
        <v>19</v>
      </c>
      <c r="I1099" s="232"/>
      <c r="J1099" s="229"/>
      <c r="K1099" s="229"/>
      <c r="L1099" s="233"/>
      <c r="M1099" s="234"/>
      <c r="N1099" s="235"/>
      <c r="O1099" s="235"/>
      <c r="P1099" s="235"/>
      <c r="Q1099" s="235"/>
      <c r="R1099" s="235"/>
      <c r="S1099" s="235"/>
      <c r="T1099" s="236"/>
      <c r="AT1099" s="237" t="s">
        <v>176</v>
      </c>
      <c r="AU1099" s="237" t="s">
        <v>83</v>
      </c>
      <c r="AV1099" s="12" t="s">
        <v>81</v>
      </c>
      <c r="AW1099" s="12" t="s">
        <v>34</v>
      </c>
      <c r="AX1099" s="12" t="s">
        <v>73</v>
      </c>
      <c r="AY1099" s="237" t="s">
        <v>161</v>
      </c>
    </row>
    <row r="1100" s="13" customFormat="1">
      <c r="B1100" s="238"/>
      <c r="C1100" s="239"/>
      <c r="D1100" s="225" t="s">
        <v>176</v>
      </c>
      <c r="E1100" s="240" t="s">
        <v>19</v>
      </c>
      <c r="F1100" s="241" t="s">
        <v>1182</v>
      </c>
      <c r="G1100" s="239"/>
      <c r="H1100" s="242">
        <v>4</v>
      </c>
      <c r="I1100" s="243"/>
      <c r="J1100" s="239"/>
      <c r="K1100" s="239"/>
      <c r="L1100" s="244"/>
      <c r="M1100" s="245"/>
      <c r="N1100" s="246"/>
      <c r="O1100" s="246"/>
      <c r="P1100" s="246"/>
      <c r="Q1100" s="246"/>
      <c r="R1100" s="246"/>
      <c r="S1100" s="246"/>
      <c r="T1100" s="247"/>
      <c r="AT1100" s="248" t="s">
        <v>176</v>
      </c>
      <c r="AU1100" s="248" t="s">
        <v>83</v>
      </c>
      <c r="AV1100" s="13" t="s">
        <v>83</v>
      </c>
      <c r="AW1100" s="13" t="s">
        <v>34</v>
      </c>
      <c r="AX1100" s="13" t="s">
        <v>73</v>
      </c>
      <c r="AY1100" s="248" t="s">
        <v>161</v>
      </c>
    </row>
    <row r="1101" s="12" customFormat="1">
      <c r="B1101" s="228"/>
      <c r="C1101" s="229"/>
      <c r="D1101" s="225" t="s">
        <v>176</v>
      </c>
      <c r="E1101" s="230" t="s">
        <v>19</v>
      </c>
      <c r="F1101" s="231" t="s">
        <v>398</v>
      </c>
      <c r="G1101" s="229"/>
      <c r="H1101" s="230" t="s">
        <v>19</v>
      </c>
      <c r="I1101" s="232"/>
      <c r="J1101" s="229"/>
      <c r="K1101" s="229"/>
      <c r="L1101" s="233"/>
      <c r="M1101" s="234"/>
      <c r="N1101" s="235"/>
      <c r="O1101" s="235"/>
      <c r="P1101" s="235"/>
      <c r="Q1101" s="235"/>
      <c r="R1101" s="235"/>
      <c r="S1101" s="235"/>
      <c r="T1101" s="236"/>
      <c r="AT1101" s="237" t="s">
        <v>176</v>
      </c>
      <c r="AU1101" s="237" t="s">
        <v>83</v>
      </c>
      <c r="AV1101" s="12" t="s">
        <v>81</v>
      </c>
      <c r="AW1101" s="12" t="s">
        <v>34</v>
      </c>
      <c r="AX1101" s="12" t="s">
        <v>73</v>
      </c>
      <c r="AY1101" s="237" t="s">
        <v>161</v>
      </c>
    </row>
    <row r="1102" s="12" customFormat="1">
      <c r="B1102" s="228"/>
      <c r="C1102" s="229"/>
      <c r="D1102" s="225" t="s">
        <v>176</v>
      </c>
      <c r="E1102" s="230" t="s">
        <v>19</v>
      </c>
      <c r="F1102" s="231" t="s">
        <v>1183</v>
      </c>
      <c r="G1102" s="229"/>
      <c r="H1102" s="230" t="s">
        <v>19</v>
      </c>
      <c r="I1102" s="232"/>
      <c r="J1102" s="229"/>
      <c r="K1102" s="229"/>
      <c r="L1102" s="233"/>
      <c r="M1102" s="234"/>
      <c r="N1102" s="235"/>
      <c r="O1102" s="235"/>
      <c r="P1102" s="235"/>
      <c r="Q1102" s="235"/>
      <c r="R1102" s="235"/>
      <c r="S1102" s="235"/>
      <c r="T1102" s="236"/>
      <c r="AT1102" s="237" t="s">
        <v>176</v>
      </c>
      <c r="AU1102" s="237" t="s">
        <v>83</v>
      </c>
      <c r="AV1102" s="12" t="s">
        <v>81</v>
      </c>
      <c r="AW1102" s="12" t="s">
        <v>34</v>
      </c>
      <c r="AX1102" s="12" t="s">
        <v>73</v>
      </c>
      <c r="AY1102" s="237" t="s">
        <v>161</v>
      </c>
    </row>
    <row r="1103" s="13" customFormat="1">
      <c r="B1103" s="238"/>
      <c r="C1103" s="239"/>
      <c r="D1103" s="225" t="s">
        <v>176</v>
      </c>
      <c r="E1103" s="240" t="s">
        <v>19</v>
      </c>
      <c r="F1103" s="241" t="s">
        <v>1184</v>
      </c>
      <c r="G1103" s="239"/>
      <c r="H1103" s="242">
        <v>21</v>
      </c>
      <c r="I1103" s="243"/>
      <c r="J1103" s="239"/>
      <c r="K1103" s="239"/>
      <c r="L1103" s="244"/>
      <c r="M1103" s="245"/>
      <c r="N1103" s="246"/>
      <c r="O1103" s="246"/>
      <c r="P1103" s="246"/>
      <c r="Q1103" s="246"/>
      <c r="R1103" s="246"/>
      <c r="S1103" s="246"/>
      <c r="T1103" s="247"/>
      <c r="AT1103" s="248" t="s">
        <v>176</v>
      </c>
      <c r="AU1103" s="248" t="s">
        <v>83</v>
      </c>
      <c r="AV1103" s="13" t="s">
        <v>83</v>
      </c>
      <c r="AW1103" s="13" t="s">
        <v>34</v>
      </c>
      <c r="AX1103" s="13" t="s">
        <v>73</v>
      </c>
      <c r="AY1103" s="248" t="s">
        <v>161</v>
      </c>
    </row>
    <row r="1104" s="14" customFormat="1">
      <c r="B1104" s="249"/>
      <c r="C1104" s="250"/>
      <c r="D1104" s="225" t="s">
        <v>176</v>
      </c>
      <c r="E1104" s="251" t="s">
        <v>19</v>
      </c>
      <c r="F1104" s="252" t="s">
        <v>201</v>
      </c>
      <c r="G1104" s="250"/>
      <c r="H1104" s="253">
        <v>352</v>
      </c>
      <c r="I1104" s="254"/>
      <c r="J1104" s="250"/>
      <c r="K1104" s="250"/>
      <c r="L1104" s="255"/>
      <c r="M1104" s="256"/>
      <c r="N1104" s="257"/>
      <c r="O1104" s="257"/>
      <c r="P1104" s="257"/>
      <c r="Q1104" s="257"/>
      <c r="R1104" s="257"/>
      <c r="S1104" s="257"/>
      <c r="T1104" s="258"/>
      <c r="AT1104" s="259" t="s">
        <v>176</v>
      </c>
      <c r="AU1104" s="259" t="s">
        <v>83</v>
      </c>
      <c r="AV1104" s="14" t="s">
        <v>167</v>
      </c>
      <c r="AW1104" s="14" t="s">
        <v>34</v>
      </c>
      <c r="AX1104" s="14" t="s">
        <v>81</v>
      </c>
      <c r="AY1104" s="259" t="s">
        <v>161</v>
      </c>
    </row>
    <row r="1105" s="1" customFormat="1" ht="16.5" customHeight="1">
      <c r="B1105" s="39"/>
      <c r="C1105" s="212" t="s">
        <v>1185</v>
      </c>
      <c r="D1105" s="212" t="s">
        <v>163</v>
      </c>
      <c r="E1105" s="213" t="s">
        <v>1186</v>
      </c>
      <c r="F1105" s="214" t="s">
        <v>1187</v>
      </c>
      <c r="G1105" s="215" t="s">
        <v>210</v>
      </c>
      <c r="H1105" s="216">
        <v>331</v>
      </c>
      <c r="I1105" s="217"/>
      <c r="J1105" s="218">
        <f>ROUND(I1105*H1105,2)</f>
        <v>0</v>
      </c>
      <c r="K1105" s="214" t="s">
        <v>173</v>
      </c>
      <c r="L1105" s="44"/>
      <c r="M1105" s="219" t="s">
        <v>19</v>
      </c>
      <c r="N1105" s="220" t="s">
        <v>44</v>
      </c>
      <c r="O1105" s="84"/>
      <c r="P1105" s="221">
        <f>O1105*H1105</f>
        <v>0</v>
      </c>
      <c r="Q1105" s="221">
        <v>0.1173</v>
      </c>
      <c r="R1105" s="221">
        <f>Q1105*H1105</f>
        <v>38.826300000000003</v>
      </c>
      <c r="S1105" s="221">
        <v>0</v>
      </c>
      <c r="T1105" s="222">
        <f>S1105*H1105</f>
        <v>0</v>
      </c>
      <c r="AR1105" s="223" t="s">
        <v>167</v>
      </c>
      <c r="AT1105" s="223" t="s">
        <v>163</v>
      </c>
      <c r="AU1105" s="223" t="s">
        <v>83</v>
      </c>
      <c r="AY1105" s="18" t="s">
        <v>161</v>
      </c>
      <c r="BE1105" s="224">
        <f>IF(N1105="základní",J1105,0)</f>
        <v>0</v>
      </c>
      <c r="BF1105" s="224">
        <f>IF(N1105="snížená",J1105,0)</f>
        <v>0</v>
      </c>
      <c r="BG1105" s="224">
        <f>IF(N1105="zákl. přenesená",J1105,0)</f>
        <v>0</v>
      </c>
      <c r="BH1105" s="224">
        <f>IF(N1105="sníž. přenesená",J1105,0)</f>
        <v>0</v>
      </c>
      <c r="BI1105" s="224">
        <f>IF(N1105="nulová",J1105,0)</f>
        <v>0</v>
      </c>
      <c r="BJ1105" s="18" t="s">
        <v>81</v>
      </c>
      <c r="BK1105" s="224">
        <f>ROUND(I1105*H1105,2)</f>
        <v>0</v>
      </c>
      <c r="BL1105" s="18" t="s">
        <v>167</v>
      </c>
      <c r="BM1105" s="223" t="s">
        <v>1188</v>
      </c>
    </row>
    <row r="1106" s="1" customFormat="1">
      <c r="B1106" s="39"/>
      <c r="C1106" s="40"/>
      <c r="D1106" s="225" t="s">
        <v>169</v>
      </c>
      <c r="E1106" s="40"/>
      <c r="F1106" s="226" t="s">
        <v>1189</v>
      </c>
      <c r="G1106" s="40"/>
      <c r="H1106" s="40"/>
      <c r="I1106" s="136"/>
      <c r="J1106" s="40"/>
      <c r="K1106" s="40"/>
      <c r="L1106" s="44"/>
      <c r="M1106" s="227"/>
      <c r="N1106" s="84"/>
      <c r="O1106" s="84"/>
      <c r="P1106" s="84"/>
      <c r="Q1106" s="84"/>
      <c r="R1106" s="84"/>
      <c r="S1106" s="84"/>
      <c r="T1106" s="85"/>
      <c r="AT1106" s="18" t="s">
        <v>169</v>
      </c>
      <c r="AU1106" s="18" t="s">
        <v>83</v>
      </c>
    </row>
    <row r="1107" s="12" customFormat="1">
      <c r="B1107" s="228"/>
      <c r="C1107" s="229"/>
      <c r="D1107" s="225" t="s">
        <v>176</v>
      </c>
      <c r="E1107" s="230" t="s">
        <v>19</v>
      </c>
      <c r="F1107" s="231" t="s">
        <v>177</v>
      </c>
      <c r="G1107" s="229"/>
      <c r="H1107" s="230" t="s">
        <v>19</v>
      </c>
      <c r="I1107" s="232"/>
      <c r="J1107" s="229"/>
      <c r="K1107" s="229"/>
      <c r="L1107" s="233"/>
      <c r="M1107" s="234"/>
      <c r="N1107" s="235"/>
      <c r="O1107" s="235"/>
      <c r="P1107" s="235"/>
      <c r="Q1107" s="235"/>
      <c r="R1107" s="235"/>
      <c r="S1107" s="235"/>
      <c r="T1107" s="236"/>
      <c r="AT1107" s="237" t="s">
        <v>176</v>
      </c>
      <c r="AU1107" s="237" t="s">
        <v>83</v>
      </c>
      <c r="AV1107" s="12" t="s">
        <v>81</v>
      </c>
      <c r="AW1107" s="12" t="s">
        <v>34</v>
      </c>
      <c r="AX1107" s="12" t="s">
        <v>73</v>
      </c>
      <c r="AY1107" s="237" t="s">
        <v>161</v>
      </c>
    </row>
    <row r="1108" s="12" customFormat="1">
      <c r="B1108" s="228"/>
      <c r="C1108" s="229"/>
      <c r="D1108" s="225" t="s">
        <v>176</v>
      </c>
      <c r="E1108" s="230" t="s">
        <v>19</v>
      </c>
      <c r="F1108" s="231" t="s">
        <v>1164</v>
      </c>
      <c r="G1108" s="229"/>
      <c r="H1108" s="230" t="s">
        <v>19</v>
      </c>
      <c r="I1108" s="232"/>
      <c r="J1108" s="229"/>
      <c r="K1108" s="229"/>
      <c r="L1108" s="233"/>
      <c r="M1108" s="234"/>
      <c r="N1108" s="235"/>
      <c r="O1108" s="235"/>
      <c r="P1108" s="235"/>
      <c r="Q1108" s="235"/>
      <c r="R1108" s="235"/>
      <c r="S1108" s="235"/>
      <c r="T1108" s="236"/>
      <c r="AT1108" s="237" t="s">
        <v>176</v>
      </c>
      <c r="AU1108" s="237" t="s">
        <v>83</v>
      </c>
      <c r="AV1108" s="12" t="s">
        <v>81</v>
      </c>
      <c r="AW1108" s="12" t="s">
        <v>34</v>
      </c>
      <c r="AX1108" s="12" t="s">
        <v>73</v>
      </c>
      <c r="AY1108" s="237" t="s">
        <v>161</v>
      </c>
    </row>
    <row r="1109" s="12" customFormat="1">
      <c r="B1109" s="228"/>
      <c r="C1109" s="229"/>
      <c r="D1109" s="225" t="s">
        <v>176</v>
      </c>
      <c r="E1109" s="230" t="s">
        <v>19</v>
      </c>
      <c r="F1109" s="231" t="s">
        <v>394</v>
      </c>
      <c r="G1109" s="229"/>
      <c r="H1109" s="230" t="s">
        <v>19</v>
      </c>
      <c r="I1109" s="232"/>
      <c r="J1109" s="229"/>
      <c r="K1109" s="229"/>
      <c r="L1109" s="233"/>
      <c r="M1109" s="234"/>
      <c r="N1109" s="235"/>
      <c r="O1109" s="235"/>
      <c r="P1109" s="235"/>
      <c r="Q1109" s="235"/>
      <c r="R1109" s="235"/>
      <c r="S1109" s="235"/>
      <c r="T1109" s="236"/>
      <c r="AT1109" s="237" t="s">
        <v>176</v>
      </c>
      <c r="AU1109" s="237" t="s">
        <v>83</v>
      </c>
      <c r="AV1109" s="12" t="s">
        <v>81</v>
      </c>
      <c r="AW1109" s="12" t="s">
        <v>34</v>
      </c>
      <c r="AX1109" s="12" t="s">
        <v>73</v>
      </c>
      <c r="AY1109" s="237" t="s">
        <v>161</v>
      </c>
    </row>
    <row r="1110" s="13" customFormat="1">
      <c r="B1110" s="238"/>
      <c r="C1110" s="239"/>
      <c r="D1110" s="225" t="s">
        <v>176</v>
      </c>
      <c r="E1110" s="240" t="s">
        <v>19</v>
      </c>
      <c r="F1110" s="241" t="s">
        <v>1165</v>
      </c>
      <c r="G1110" s="239"/>
      <c r="H1110" s="242">
        <v>75</v>
      </c>
      <c r="I1110" s="243"/>
      <c r="J1110" s="239"/>
      <c r="K1110" s="239"/>
      <c r="L1110" s="244"/>
      <c r="M1110" s="245"/>
      <c r="N1110" s="246"/>
      <c r="O1110" s="246"/>
      <c r="P1110" s="246"/>
      <c r="Q1110" s="246"/>
      <c r="R1110" s="246"/>
      <c r="S1110" s="246"/>
      <c r="T1110" s="247"/>
      <c r="AT1110" s="248" t="s">
        <v>176</v>
      </c>
      <c r="AU1110" s="248" t="s">
        <v>83</v>
      </c>
      <c r="AV1110" s="13" t="s">
        <v>83</v>
      </c>
      <c r="AW1110" s="13" t="s">
        <v>34</v>
      </c>
      <c r="AX1110" s="13" t="s">
        <v>73</v>
      </c>
      <c r="AY1110" s="248" t="s">
        <v>161</v>
      </c>
    </row>
    <row r="1111" s="12" customFormat="1">
      <c r="B1111" s="228"/>
      <c r="C1111" s="229"/>
      <c r="D1111" s="225" t="s">
        <v>176</v>
      </c>
      <c r="E1111" s="230" t="s">
        <v>19</v>
      </c>
      <c r="F1111" s="231" t="s">
        <v>177</v>
      </c>
      <c r="G1111" s="229"/>
      <c r="H1111" s="230" t="s">
        <v>19</v>
      </c>
      <c r="I1111" s="232"/>
      <c r="J1111" s="229"/>
      <c r="K1111" s="229"/>
      <c r="L1111" s="233"/>
      <c r="M1111" s="234"/>
      <c r="N1111" s="235"/>
      <c r="O1111" s="235"/>
      <c r="P1111" s="235"/>
      <c r="Q1111" s="235"/>
      <c r="R1111" s="235"/>
      <c r="S1111" s="235"/>
      <c r="T1111" s="236"/>
      <c r="AT1111" s="237" t="s">
        <v>176</v>
      </c>
      <c r="AU1111" s="237" t="s">
        <v>83</v>
      </c>
      <c r="AV1111" s="12" t="s">
        <v>81</v>
      </c>
      <c r="AW1111" s="12" t="s">
        <v>34</v>
      </c>
      <c r="AX1111" s="12" t="s">
        <v>73</v>
      </c>
      <c r="AY1111" s="237" t="s">
        <v>161</v>
      </c>
    </row>
    <row r="1112" s="12" customFormat="1">
      <c r="B1112" s="228"/>
      <c r="C1112" s="229"/>
      <c r="D1112" s="225" t="s">
        <v>176</v>
      </c>
      <c r="E1112" s="230" t="s">
        <v>19</v>
      </c>
      <c r="F1112" s="231" t="s">
        <v>1166</v>
      </c>
      <c r="G1112" s="229"/>
      <c r="H1112" s="230" t="s">
        <v>19</v>
      </c>
      <c r="I1112" s="232"/>
      <c r="J1112" s="229"/>
      <c r="K1112" s="229"/>
      <c r="L1112" s="233"/>
      <c r="M1112" s="234"/>
      <c r="N1112" s="235"/>
      <c r="O1112" s="235"/>
      <c r="P1112" s="235"/>
      <c r="Q1112" s="235"/>
      <c r="R1112" s="235"/>
      <c r="S1112" s="235"/>
      <c r="T1112" s="236"/>
      <c r="AT1112" s="237" t="s">
        <v>176</v>
      </c>
      <c r="AU1112" s="237" t="s">
        <v>83</v>
      </c>
      <c r="AV1112" s="12" t="s">
        <v>81</v>
      </c>
      <c r="AW1112" s="12" t="s">
        <v>34</v>
      </c>
      <c r="AX1112" s="12" t="s">
        <v>73</v>
      </c>
      <c r="AY1112" s="237" t="s">
        <v>161</v>
      </c>
    </row>
    <row r="1113" s="12" customFormat="1">
      <c r="B1113" s="228"/>
      <c r="C1113" s="229"/>
      <c r="D1113" s="225" t="s">
        <v>176</v>
      </c>
      <c r="E1113" s="230" t="s">
        <v>19</v>
      </c>
      <c r="F1113" s="231" t="s">
        <v>394</v>
      </c>
      <c r="G1113" s="229"/>
      <c r="H1113" s="230" t="s">
        <v>19</v>
      </c>
      <c r="I1113" s="232"/>
      <c r="J1113" s="229"/>
      <c r="K1113" s="229"/>
      <c r="L1113" s="233"/>
      <c r="M1113" s="234"/>
      <c r="N1113" s="235"/>
      <c r="O1113" s="235"/>
      <c r="P1113" s="235"/>
      <c r="Q1113" s="235"/>
      <c r="R1113" s="235"/>
      <c r="S1113" s="235"/>
      <c r="T1113" s="236"/>
      <c r="AT1113" s="237" t="s">
        <v>176</v>
      </c>
      <c r="AU1113" s="237" t="s">
        <v>83</v>
      </c>
      <c r="AV1113" s="12" t="s">
        <v>81</v>
      </c>
      <c r="AW1113" s="12" t="s">
        <v>34</v>
      </c>
      <c r="AX1113" s="12" t="s">
        <v>73</v>
      </c>
      <c r="AY1113" s="237" t="s">
        <v>161</v>
      </c>
    </row>
    <row r="1114" s="13" customFormat="1">
      <c r="B1114" s="238"/>
      <c r="C1114" s="239"/>
      <c r="D1114" s="225" t="s">
        <v>176</v>
      </c>
      <c r="E1114" s="240" t="s">
        <v>19</v>
      </c>
      <c r="F1114" s="241" t="s">
        <v>1167</v>
      </c>
      <c r="G1114" s="239"/>
      <c r="H1114" s="242">
        <v>9</v>
      </c>
      <c r="I1114" s="243"/>
      <c r="J1114" s="239"/>
      <c r="K1114" s="239"/>
      <c r="L1114" s="244"/>
      <c r="M1114" s="245"/>
      <c r="N1114" s="246"/>
      <c r="O1114" s="246"/>
      <c r="P1114" s="246"/>
      <c r="Q1114" s="246"/>
      <c r="R1114" s="246"/>
      <c r="S1114" s="246"/>
      <c r="T1114" s="247"/>
      <c r="AT1114" s="248" t="s">
        <v>176</v>
      </c>
      <c r="AU1114" s="248" t="s">
        <v>83</v>
      </c>
      <c r="AV1114" s="13" t="s">
        <v>83</v>
      </c>
      <c r="AW1114" s="13" t="s">
        <v>34</v>
      </c>
      <c r="AX1114" s="13" t="s">
        <v>73</v>
      </c>
      <c r="AY1114" s="248" t="s">
        <v>161</v>
      </c>
    </row>
    <row r="1115" s="12" customFormat="1">
      <c r="B1115" s="228"/>
      <c r="C1115" s="229"/>
      <c r="D1115" s="225" t="s">
        <v>176</v>
      </c>
      <c r="E1115" s="230" t="s">
        <v>19</v>
      </c>
      <c r="F1115" s="231" t="s">
        <v>1168</v>
      </c>
      <c r="G1115" s="229"/>
      <c r="H1115" s="230" t="s">
        <v>19</v>
      </c>
      <c r="I1115" s="232"/>
      <c r="J1115" s="229"/>
      <c r="K1115" s="229"/>
      <c r="L1115" s="233"/>
      <c r="M1115" s="234"/>
      <c r="N1115" s="235"/>
      <c r="O1115" s="235"/>
      <c r="P1115" s="235"/>
      <c r="Q1115" s="235"/>
      <c r="R1115" s="235"/>
      <c r="S1115" s="235"/>
      <c r="T1115" s="236"/>
      <c r="AT1115" s="237" t="s">
        <v>176</v>
      </c>
      <c r="AU1115" s="237" t="s">
        <v>83</v>
      </c>
      <c r="AV1115" s="12" t="s">
        <v>81</v>
      </c>
      <c r="AW1115" s="12" t="s">
        <v>34</v>
      </c>
      <c r="AX1115" s="12" t="s">
        <v>73</v>
      </c>
      <c r="AY1115" s="237" t="s">
        <v>161</v>
      </c>
    </row>
    <row r="1116" s="12" customFormat="1">
      <c r="B1116" s="228"/>
      <c r="C1116" s="229"/>
      <c r="D1116" s="225" t="s">
        <v>176</v>
      </c>
      <c r="E1116" s="230" t="s">
        <v>19</v>
      </c>
      <c r="F1116" s="231" t="s">
        <v>398</v>
      </c>
      <c r="G1116" s="229"/>
      <c r="H1116" s="230" t="s">
        <v>19</v>
      </c>
      <c r="I1116" s="232"/>
      <c r="J1116" s="229"/>
      <c r="K1116" s="229"/>
      <c r="L1116" s="233"/>
      <c r="M1116" s="234"/>
      <c r="N1116" s="235"/>
      <c r="O1116" s="235"/>
      <c r="P1116" s="235"/>
      <c r="Q1116" s="235"/>
      <c r="R1116" s="235"/>
      <c r="S1116" s="235"/>
      <c r="T1116" s="236"/>
      <c r="AT1116" s="237" t="s">
        <v>176</v>
      </c>
      <c r="AU1116" s="237" t="s">
        <v>83</v>
      </c>
      <c r="AV1116" s="12" t="s">
        <v>81</v>
      </c>
      <c r="AW1116" s="12" t="s">
        <v>34</v>
      </c>
      <c r="AX1116" s="12" t="s">
        <v>73</v>
      </c>
      <c r="AY1116" s="237" t="s">
        <v>161</v>
      </c>
    </row>
    <row r="1117" s="13" customFormat="1">
      <c r="B1117" s="238"/>
      <c r="C1117" s="239"/>
      <c r="D1117" s="225" t="s">
        <v>176</v>
      </c>
      <c r="E1117" s="240" t="s">
        <v>19</v>
      </c>
      <c r="F1117" s="241" t="s">
        <v>1169</v>
      </c>
      <c r="G1117" s="239"/>
      <c r="H1117" s="242">
        <v>7</v>
      </c>
      <c r="I1117" s="243"/>
      <c r="J1117" s="239"/>
      <c r="K1117" s="239"/>
      <c r="L1117" s="244"/>
      <c r="M1117" s="245"/>
      <c r="N1117" s="246"/>
      <c r="O1117" s="246"/>
      <c r="P1117" s="246"/>
      <c r="Q1117" s="246"/>
      <c r="R1117" s="246"/>
      <c r="S1117" s="246"/>
      <c r="T1117" s="247"/>
      <c r="AT1117" s="248" t="s">
        <v>176</v>
      </c>
      <c r="AU1117" s="248" t="s">
        <v>83</v>
      </c>
      <c r="AV1117" s="13" t="s">
        <v>83</v>
      </c>
      <c r="AW1117" s="13" t="s">
        <v>34</v>
      </c>
      <c r="AX1117" s="13" t="s">
        <v>73</v>
      </c>
      <c r="AY1117" s="248" t="s">
        <v>161</v>
      </c>
    </row>
    <row r="1118" s="12" customFormat="1">
      <c r="B1118" s="228"/>
      <c r="C1118" s="229"/>
      <c r="D1118" s="225" t="s">
        <v>176</v>
      </c>
      <c r="E1118" s="230" t="s">
        <v>19</v>
      </c>
      <c r="F1118" s="231" t="s">
        <v>1170</v>
      </c>
      <c r="G1118" s="229"/>
      <c r="H1118" s="230" t="s">
        <v>19</v>
      </c>
      <c r="I1118" s="232"/>
      <c r="J1118" s="229"/>
      <c r="K1118" s="229"/>
      <c r="L1118" s="233"/>
      <c r="M1118" s="234"/>
      <c r="N1118" s="235"/>
      <c r="O1118" s="235"/>
      <c r="P1118" s="235"/>
      <c r="Q1118" s="235"/>
      <c r="R1118" s="235"/>
      <c r="S1118" s="235"/>
      <c r="T1118" s="236"/>
      <c r="AT1118" s="237" t="s">
        <v>176</v>
      </c>
      <c r="AU1118" s="237" t="s">
        <v>83</v>
      </c>
      <c r="AV1118" s="12" t="s">
        <v>81</v>
      </c>
      <c r="AW1118" s="12" t="s">
        <v>34</v>
      </c>
      <c r="AX1118" s="12" t="s">
        <v>73</v>
      </c>
      <c r="AY1118" s="237" t="s">
        <v>161</v>
      </c>
    </row>
    <row r="1119" s="12" customFormat="1">
      <c r="B1119" s="228"/>
      <c r="C1119" s="229"/>
      <c r="D1119" s="225" t="s">
        <v>176</v>
      </c>
      <c r="E1119" s="230" t="s">
        <v>19</v>
      </c>
      <c r="F1119" s="231" t="s">
        <v>398</v>
      </c>
      <c r="G1119" s="229"/>
      <c r="H1119" s="230" t="s">
        <v>19</v>
      </c>
      <c r="I1119" s="232"/>
      <c r="J1119" s="229"/>
      <c r="K1119" s="229"/>
      <c r="L1119" s="233"/>
      <c r="M1119" s="234"/>
      <c r="N1119" s="235"/>
      <c r="O1119" s="235"/>
      <c r="P1119" s="235"/>
      <c r="Q1119" s="235"/>
      <c r="R1119" s="235"/>
      <c r="S1119" s="235"/>
      <c r="T1119" s="236"/>
      <c r="AT1119" s="237" t="s">
        <v>176</v>
      </c>
      <c r="AU1119" s="237" t="s">
        <v>83</v>
      </c>
      <c r="AV1119" s="12" t="s">
        <v>81</v>
      </c>
      <c r="AW1119" s="12" t="s">
        <v>34</v>
      </c>
      <c r="AX1119" s="12" t="s">
        <v>73</v>
      </c>
      <c r="AY1119" s="237" t="s">
        <v>161</v>
      </c>
    </row>
    <row r="1120" s="13" customFormat="1">
      <c r="B1120" s="238"/>
      <c r="C1120" s="239"/>
      <c r="D1120" s="225" t="s">
        <v>176</v>
      </c>
      <c r="E1120" s="240" t="s">
        <v>19</v>
      </c>
      <c r="F1120" s="241" t="s">
        <v>1171</v>
      </c>
      <c r="G1120" s="239"/>
      <c r="H1120" s="242">
        <v>24</v>
      </c>
      <c r="I1120" s="243"/>
      <c r="J1120" s="239"/>
      <c r="K1120" s="239"/>
      <c r="L1120" s="244"/>
      <c r="M1120" s="245"/>
      <c r="N1120" s="246"/>
      <c r="O1120" s="246"/>
      <c r="P1120" s="246"/>
      <c r="Q1120" s="246"/>
      <c r="R1120" s="246"/>
      <c r="S1120" s="246"/>
      <c r="T1120" s="247"/>
      <c r="AT1120" s="248" t="s">
        <v>176</v>
      </c>
      <c r="AU1120" s="248" t="s">
        <v>83</v>
      </c>
      <c r="AV1120" s="13" t="s">
        <v>83</v>
      </c>
      <c r="AW1120" s="13" t="s">
        <v>34</v>
      </c>
      <c r="AX1120" s="13" t="s">
        <v>73</v>
      </c>
      <c r="AY1120" s="248" t="s">
        <v>161</v>
      </c>
    </row>
    <row r="1121" s="12" customFormat="1">
      <c r="B1121" s="228"/>
      <c r="C1121" s="229"/>
      <c r="D1121" s="225" t="s">
        <v>176</v>
      </c>
      <c r="E1121" s="230" t="s">
        <v>19</v>
      </c>
      <c r="F1121" s="231" t="s">
        <v>1172</v>
      </c>
      <c r="G1121" s="229"/>
      <c r="H1121" s="230" t="s">
        <v>19</v>
      </c>
      <c r="I1121" s="232"/>
      <c r="J1121" s="229"/>
      <c r="K1121" s="229"/>
      <c r="L1121" s="233"/>
      <c r="M1121" s="234"/>
      <c r="N1121" s="235"/>
      <c r="O1121" s="235"/>
      <c r="P1121" s="235"/>
      <c r="Q1121" s="235"/>
      <c r="R1121" s="235"/>
      <c r="S1121" s="235"/>
      <c r="T1121" s="236"/>
      <c r="AT1121" s="237" t="s">
        <v>176</v>
      </c>
      <c r="AU1121" s="237" t="s">
        <v>83</v>
      </c>
      <c r="AV1121" s="12" t="s">
        <v>81</v>
      </c>
      <c r="AW1121" s="12" t="s">
        <v>34</v>
      </c>
      <c r="AX1121" s="12" t="s">
        <v>73</v>
      </c>
      <c r="AY1121" s="237" t="s">
        <v>161</v>
      </c>
    </row>
    <row r="1122" s="12" customFormat="1">
      <c r="B1122" s="228"/>
      <c r="C1122" s="229"/>
      <c r="D1122" s="225" t="s">
        <v>176</v>
      </c>
      <c r="E1122" s="230" t="s">
        <v>19</v>
      </c>
      <c r="F1122" s="231" t="s">
        <v>398</v>
      </c>
      <c r="G1122" s="229"/>
      <c r="H1122" s="230" t="s">
        <v>19</v>
      </c>
      <c r="I1122" s="232"/>
      <c r="J1122" s="229"/>
      <c r="K1122" s="229"/>
      <c r="L1122" s="233"/>
      <c r="M1122" s="234"/>
      <c r="N1122" s="235"/>
      <c r="O1122" s="235"/>
      <c r="P1122" s="235"/>
      <c r="Q1122" s="235"/>
      <c r="R1122" s="235"/>
      <c r="S1122" s="235"/>
      <c r="T1122" s="236"/>
      <c r="AT1122" s="237" t="s">
        <v>176</v>
      </c>
      <c r="AU1122" s="237" t="s">
        <v>83</v>
      </c>
      <c r="AV1122" s="12" t="s">
        <v>81</v>
      </c>
      <c r="AW1122" s="12" t="s">
        <v>34</v>
      </c>
      <c r="AX1122" s="12" t="s">
        <v>73</v>
      </c>
      <c r="AY1122" s="237" t="s">
        <v>161</v>
      </c>
    </row>
    <row r="1123" s="13" customFormat="1">
      <c r="B1123" s="238"/>
      <c r="C1123" s="239"/>
      <c r="D1123" s="225" t="s">
        <v>176</v>
      </c>
      <c r="E1123" s="240" t="s">
        <v>19</v>
      </c>
      <c r="F1123" s="241" t="s">
        <v>1173</v>
      </c>
      <c r="G1123" s="239"/>
      <c r="H1123" s="242">
        <v>48</v>
      </c>
      <c r="I1123" s="243"/>
      <c r="J1123" s="239"/>
      <c r="K1123" s="239"/>
      <c r="L1123" s="244"/>
      <c r="M1123" s="245"/>
      <c r="N1123" s="246"/>
      <c r="O1123" s="246"/>
      <c r="P1123" s="246"/>
      <c r="Q1123" s="246"/>
      <c r="R1123" s="246"/>
      <c r="S1123" s="246"/>
      <c r="T1123" s="247"/>
      <c r="AT1123" s="248" t="s">
        <v>176</v>
      </c>
      <c r="AU1123" s="248" t="s">
        <v>83</v>
      </c>
      <c r="AV1123" s="13" t="s">
        <v>83</v>
      </c>
      <c r="AW1123" s="13" t="s">
        <v>34</v>
      </c>
      <c r="AX1123" s="13" t="s">
        <v>73</v>
      </c>
      <c r="AY1123" s="248" t="s">
        <v>161</v>
      </c>
    </row>
    <row r="1124" s="12" customFormat="1">
      <c r="B1124" s="228"/>
      <c r="C1124" s="229"/>
      <c r="D1124" s="225" t="s">
        <v>176</v>
      </c>
      <c r="E1124" s="230" t="s">
        <v>19</v>
      </c>
      <c r="F1124" s="231" t="s">
        <v>1174</v>
      </c>
      <c r="G1124" s="229"/>
      <c r="H1124" s="230" t="s">
        <v>19</v>
      </c>
      <c r="I1124" s="232"/>
      <c r="J1124" s="229"/>
      <c r="K1124" s="229"/>
      <c r="L1124" s="233"/>
      <c r="M1124" s="234"/>
      <c r="N1124" s="235"/>
      <c r="O1124" s="235"/>
      <c r="P1124" s="235"/>
      <c r="Q1124" s="235"/>
      <c r="R1124" s="235"/>
      <c r="S1124" s="235"/>
      <c r="T1124" s="236"/>
      <c r="AT1124" s="237" t="s">
        <v>176</v>
      </c>
      <c r="AU1124" s="237" t="s">
        <v>83</v>
      </c>
      <c r="AV1124" s="12" t="s">
        <v>81</v>
      </c>
      <c r="AW1124" s="12" t="s">
        <v>34</v>
      </c>
      <c r="AX1124" s="12" t="s">
        <v>73</v>
      </c>
      <c r="AY1124" s="237" t="s">
        <v>161</v>
      </c>
    </row>
    <row r="1125" s="12" customFormat="1">
      <c r="B1125" s="228"/>
      <c r="C1125" s="229"/>
      <c r="D1125" s="225" t="s">
        <v>176</v>
      </c>
      <c r="E1125" s="230" t="s">
        <v>19</v>
      </c>
      <c r="F1125" s="231" t="s">
        <v>410</v>
      </c>
      <c r="G1125" s="229"/>
      <c r="H1125" s="230" t="s">
        <v>19</v>
      </c>
      <c r="I1125" s="232"/>
      <c r="J1125" s="229"/>
      <c r="K1125" s="229"/>
      <c r="L1125" s="233"/>
      <c r="M1125" s="234"/>
      <c r="N1125" s="235"/>
      <c r="O1125" s="235"/>
      <c r="P1125" s="235"/>
      <c r="Q1125" s="235"/>
      <c r="R1125" s="235"/>
      <c r="S1125" s="235"/>
      <c r="T1125" s="236"/>
      <c r="AT1125" s="237" t="s">
        <v>176</v>
      </c>
      <c r="AU1125" s="237" t="s">
        <v>83</v>
      </c>
      <c r="AV1125" s="12" t="s">
        <v>81</v>
      </c>
      <c r="AW1125" s="12" t="s">
        <v>34</v>
      </c>
      <c r="AX1125" s="12" t="s">
        <v>73</v>
      </c>
      <c r="AY1125" s="237" t="s">
        <v>161</v>
      </c>
    </row>
    <row r="1126" s="13" customFormat="1">
      <c r="B1126" s="238"/>
      <c r="C1126" s="239"/>
      <c r="D1126" s="225" t="s">
        <v>176</v>
      </c>
      <c r="E1126" s="240" t="s">
        <v>19</v>
      </c>
      <c r="F1126" s="241" t="s">
        <v>1175</v>
      </c>
      <c r="G1126" s="239"/>
      <c r="H1126" s="242">
        <v>15</v>
      </c>
      <c r="I1126" s="243"/>
      <c r="J1126" s="239"/>
      <c r="K1126" s="239"/>
      <c r="L1126" s="244"/>
      <c r="M1126" s="245"/>
      <c r="N1126" s="246"/>
      <c r="O1126" s="246"/>
      <c r="P1126" s="246"/>
      <c r="Q1126" s="246"/>
      <c r="R1126" s="246"/>
      <c r="S1126" s="246"/>
      <c r="T1126" s="247"/>
      <c r="AT1126" s="248" t="s">
        <v>176</v>
      </c>
      <c r="AU1126" s="248" t="s">
        <v>83</v>
      </c>
      <c r="AV1126" s="13" t="s">
        <v>83</v>
      </c>
      <c r="AW1126" s="13" t="s">
        <v>34</v>
      </c>
      <c r="AX1126" s="13" t="s">
        <v>73</v>
      </c>
      <c r="AY1126" s="248" t="s">
        <v>161</v>
      </c>
    </row>
    <row r="1127" s="12" customFormat="1">
      <c r="B1127" s="228"/>
      <c r="C1127" s="229"/>
      <c r="D1127" s="225" t="s">
        <v>176</v>
      </c>
      <c r="E1127" s="230" t="s">
        <v>19</v>
      </c>
      <c r="F1127" s="231" t="s">
        <v>1190</v>
      </c>
      <c r="G1127" s="229"/>
      <c r="H1127" s="230" t="s">
        <v>19</v>
      </c>
      <c r="I1127" s="232"/>
      <c r="J1127" s="229"/>
      <c r="K1127" s="229"/>
      <c r="L1127" s="233"/>
      <c r="M1127" s="234"/>
      <c r="N1127" s="235"/>
      <c r="O1127" s="235"/>
      <c r="P1127" s="235"/>
      <c r="Q1127" s="235"/>
      <c r="R1127" s="235"/>
      <c r="S1127" s="235"/>
      <c r="T1127" s="236"/>
      <c r="AT1127" s="237" t="s">
        <v>176</v>
      </c>
      <c r="AU1127" s="237" t="s">
        <v>83</v>
      </c>
      <c r="AV1127" s="12" t="s">
        <v>81</v>
      </c>
      <c r="AW1127" s="12" t="s">
        <v>34</v>
      </c>
      <c r="AX1127" s="12" t="s">
        <v>73</v>
      </c>
      <c r="AY1127" s="237" t="s">
        <v>161</v>
      </c>
    </row>
    <row r="1128" s="12" customFormat="1">
      <c r="B1128" s="228"/>
      <c r="C1128" s="229"/>
      <c r="D1128" s="225" t="s">
        <v>176</v>
      </c>
      <c r="E1128" s="230" t="s">
        <v>19</v>
      </c>
      <c r="F1128" s="231" t="s">
        <v>410</v>
      </c>
      <c r="G1128" s="229"/>
      <c r="H1128" s="230" t="s">
        <v>19</v>
      </c>
      <c r="I1128" s="232"/>
      <c r="J1128" s="229"/>
      <c r="K1128" s="229"/>
      <c r="L1128" s="233"/>
      <c r="M1128" s="234"/>
      <c r="N1128" s="235"/>
      <c r="O1128" s="235"/>
      <c r="P1128" s="235"/>
      <c r="Q1128" s="235"/>
      <c r="R1128" s="235"/>
      <c r="S1128" s="235"/>
      <c r="T1128" s="236"/>
      <c r="AT1128" s="237" t="s">
        <v>176</v>
      </c>
      <c r="AU1128" s="237" t="s">
        <v>83</v>
      </c>
      <c r="AV1128" s="12" t="s">
        <v>81</v>
      </c>
      <c r="AW1128" s="12" t="s">
        <v>34</v>
      </c>
      <c r="AX1128" s="12" t="s">
        <v>73</v>
      </c>
      <c r="AY1128" s="237" t="s">
        <v>161</v>
      </c>
    </row>
    <row r="1129" s="13" customFormat="1">
      <c r="B1129" s="238"/>
      <c r="C1129" s="239"/>
      <c r="D1129" s="225" t="s">
        <v>176</v>
      </c>
      <c r="E1129" s="240" t="s">
        <v>19</v>
      </c>
      <c r="F1129" s="241" t="s">
        <v>1191</v>
      </c>
      <c r="G1129" s="239"/>
      <c r="H1129" s="242">
        <v>42</v>
      </c>
      <c r="I1129" s="243"/>
      <c r="J1129" s="239"/>
      <c r="K1129" s="239"/>
      <c r="L1129" s="244"/>
      <c r="M1129" s="245"/>
      <c r="N1129" s="246"/>
      <c r="O1129" s="246"/>
      <c r="P1129" s="246"/>
      <c r="Q1129" s="246"/>
      <c r="R1129" s="246"/>
      <c r="S1129" s="246"/>
      <c r="T1129" s="247"/>
      <c r="AT1129" s="248" t="s">
        <v>176</v>
      </c>
      <c r="AU1129" s="248" t="s">
        <v>83</v>
      </c>
      <c r="AV1129" s="13" t="s">
        <v>83</v>
      </c>
      <c r="AW1129" s="13" t="s">
        <v>34</v>
      </c>
      <c r="AX1129" s="13" t="s">
        <v>73</v>
      </c>
      <c r="AY1129" s="248" t="s">
        <v>161</v>
      </c>
    </row>
    <row r="1130" s="12" customFormat="1">
      <c r="B1130" s="228"/>
      <c r="C1130" s="229"/>
      <c r="D1130" s="225" t="s">
        <v>176</v>
      </c>
      <c r="E1130" s="230" t="s">
        <v>19</v>
      </c>
      <c r="F1130" s="231" t="s">
        <v>328</v>
      </c>
      <c r="G1130" s="229"/>
      <c r="H1130" s="230" t="s">
        <v>19</v>
      </c>
      <c r="I1130" s="232"/>
      <c r="J1130" s="229"/>
      <c r="K1130" s="229"/>
      <c r="L1130" s="233"/>
      <c r="M1130" s="234"/>
      <c r="N1130" s="235"/>
      <c r="O1130" s="235"/>
      <c r="P1130" s="235"/>
      <c r="Q1130" s="235"/>
      <c r="R1130" s="235"/>
      <c r="S1130" s="235"/>
      <c r="T1130" s="236"/>
      <c r="AT1130" s="237" t="s">
        <v>176</v>
      </c>
      <c r="AU1130" s="237" t="s">
        <v>83</v>
      </c>
      <c r="AV1130" s="12" t="s">
        <v>81</v>
      </c>
      <c r="AW1130" s="12" t="s">
        <v>34</v>
      </c>
      <c r="AX1130" s="12" t="s">
        <v>73</v>
      </c>
      <c r="AY1130" s="237" t="s">
        <v>161</v>
      </c>
    </row>
    <row r="1131" s="12" customFormat="1">
      <c r="B1131" s="228"/>
      <c r="C1131" s="229"/>
      <c r="D1131" s="225" t="s">
        <v>176</v>
      </c>
      <c r="E1131" s="230" t="s">
        <v>19</v>
      </c>
      <c r="F1131" s="231" t="s">
        <v>1074</v>
      </c>
      <c r="G1131" s="229"/>
      <c r="H1131" s="230" t="s">
        <v>19</v>
      </c>
      <c r="I1131" s="232"/>
      <c r="J1131" s="229"/>
      <c r="K1131" s="229"/>
      <c r="L1131" s="233"/>
      <c r="M1131" s="234"/>
      <c r="N1131" s="235"/>
      <c r="O1131" s="235"/>
      <c r="P1131" s="235"/>
      <c r="Q1131" s="235"/>
      <c r="R1131" s="235"/>
      <c r="S1131" s="235"/>
      <c r="T1131" s="236"/>
      <c r="AT1131" s="237" t="s">
        <v>176</v>
      </c>
      <c r="AU1131" s="237" t="s">
        <v>83</v>
      </c>
      <c r="AV1131" s="12" t="s">
        <v>81</v>
      </c>
      <c r="AW1131" s="12" t="s">
        <v>34</v>
      </c>
      <c r="AX1131" s="12" t="s">
        <v>73</v>
      </c>
      <c r="AY1131" s="237" t="s">
        <v>161</v>
      </c>
    </row>
    <row r="1132" s="12" customFormat="1">
      <c r="B1132" s="228"/>
      <c r="C1132" s="229"/>
      <c r="D1132" s="225" t="s">
        <v>176</v>
      </c>
      <c r="E1132" s="230" t="s">
        <v>19</v>
      </c>
      <c r="F1132" s="231" t="s">
        <v>394</v>
      </c>
      <c r="G1132" s="229"/>
      <c r="H1132" s="230" t="s">
        <v>19</v>
      </c>
      <c r="I1132" s="232"/>
      <c r="J1132" s="229"/>
      <c r="K1132" s="229"/>
      <c r="L1132" s="233"/>
      <c r="M1132" s="234"/>
      <c r="N1132" s="235"/>
      <c r="O1132" s="235"/>
      <c r="P1132" s="235"/>
      <c r="Q1132" s="235"/>
      <c r="R1132" s="235"/>
      <c r="S1132" s="235"/>
      <c r="T1132" s="236"/>
      <c r="AT1132" s="237" t="s">
        <v>176</v>
      </c>
      <c r="AU1132" s="237" t="s">
        <v>83</v>
      </c>
      <c r="AV1132" s="12" t="s">
        <v>81</v>
      </c>
      <c r="AW1132" s="12" t="s">
        <v>34</v>
      </c>
      <c r="AX1132" s="12" t="s">
        <v>73</v>
      </c>
      <c r="AY1132" s="237" t="s">
        <v>161</v>
      </c>
    </row>
    <row r="1133" s="13" customFormat="1">
      <c r="B1133" s="238"/>
      <c r="C1133" s="239"/>
      <c r="D1133" s="225" t="s">
        <v>176</v>
      </c>
      <c r="E1133" s="240" t="s">
        <v>19</v>
      </c>
      <c r="F1133" s="241" t="s">
        <v>1176</v>
      </c>
      <c r="G1133" s="239"/>
      <c r="H1133" s="242">
        <v>70</v>
      </c>
      <c r="I1133" s="243"/>
      <c r="J1133" s="239"/>
      <c r="K1133" s="239"/>
      <c r="L1133" s="244"/>
      <c r="M1133" s="245"/>
      <c r="N1133" s="246"/>
      <c r="O1133" s="246"/>
      <c r="P1133" s="246"/>
      <c r="Q1133" s="246"/>
      <c r="R1133" s="246"/>
      <c r="S1133" s="246"/>
      <c r="T1133" s="247"/>
      <c r="AT1133" s="248" t="s">
        <v>176</v>
      </c>
      <c r="AU1133" s="248" t="s">
        <v>83</v>
      </c>
      <c r="AV1133" s="13" t="s">
        <v>83</v>
      </c>
      <c r="AW1133" s="13" t="s">
        <v>34</v>
      </c>
      <c r="AX1133" s="13" t="s">
        <v>73</v>
      </c>
      <c r="AY1133" s="248" t="s">
        <v>161</v>
      </c>
    </row>
    <row r="1134" s="12" customFormat="1">
      <c r="B1134" s="228"/>
      <c r="C1134" s="229"/>
      <c r="D1134" s="225" t="s">
        <v>176</v>
      </c>
      <c r="E1134" s="230" t="s">
        <v>19</v>
      </c>
      <c r="F1134" s="231" t="s">
        <v>1108</v>
      </c>
      <c r="G1134" s="229"/>
      <c r="H1134" s="230" t="s">
        <v>19</v>
      </c>
      <c r="I1134" s="232"/>
      <c r="J1134" s="229"/>
      <c r="K1134" s="229"/>
      <c r="L1134" s="233"/>
      <c r="M1134" s="234"/>
      <c r="N1134" s="235"/>
      <c r="O1134" s="235"/>
      <c r="P1134" s="235"/>
      <c r="Q1134" s="235"/>
      <c r="R1134" s="235"/>
      <c r="S1134" s="235"/>
      <c r="T1134" s="236"/>
      <c r="AT1134" s="237" t="s">
        <v>176</v>
      </c>
      <c r="AU1134" s="237" t="s">
        <v>83</v>
      </c>
      <c r="AV1134" s="12" t="s">
        <v>81</v>
      </c>
      <c r="AW1134" s="12" t="s">
        <v>34</v>
      </c>
      <c r="AX1134" s="12" t="s">
        <v>73</v>
      </c>
      <c r="AY1134" s="237" t="s">
        <v>161</v>
      </c>
    </row>
    <row r="1135" s="12" customFormat="1">
      <c r="B1135" s="228"/>
      <c r="C1135" s="229"/>
      <c r="D1135" s="225" t="s">
        <v>176</v>
      </c>
      <c r="E1135" s="230" t="s">
        <v>19</v>
      </c>
      <c r="F1135" s="231" t="s">
        <v>394</v>
      </c>
      <c r="G1135" s="229"/>
      <c r="H1135" s="230" t="s">
        <v>19</v>
      </c>
      <c r="I1135" s="232"/>
      <c r="J1135" s="229"/>
      <c r="K1135" s="229"/>
      <c r="L1135" s="233"/>
      <c r="M1135" s="234"/>
      <c r="N1135" s="235"/>
      <c r="O1135" s="235"/>
      <c r="P1135" s="235"/>
      <c r="Q1135" s="235"/>
      <c r="R1135" s="235"/>
      <c r="S1135" s="235"/>
      <c r="T1135" s="236"/>
      <c r="AT1135" s="237" t="s">
        <v>176</v>
      </c>
      <c r="AU1135" s="237" t="s">
        <v>83</v>
      </c>
      <c r="AV1135" s="12" t="s">
        <v>81</v>
      </c>
      <c r="AW1135" s="12" t="s">
        <v>34</v>
      </c>
      <c r="AX1135" s="12" t="s">
        <v>73</v>
      </c>
      <c r="AY1135" s="237" t="s">
        <v>161</v>
      </c>
    </row>
    <row r="1136" s="13" customFormat="1">
      <c r="B1136" s="238"/>
      <c r="C1136" s="239"/>
      <c r="D1136" s="225" t="s">
        <v>176</v>
      </c>
      <c r="E1136" s="240" t="s">
        <v>19</v>
      </c>
      <c r="F1136" s="241" t="s">
        <v>1177</v>
      </c>
      <c r="G1136" s="239"/>
      <c r="H1136" s="242">
        <v>19</v>
      </c>
      <c r="I1136" s="243"/>
      <c r="J1136" s="239"/>
      <c r="K1136" s="239"/>
      <c r="L1136" s="244"/>
      <c r="M1136" s="245"/>
      <c r="N1136" s="246"/>
      <c r="O1136" s="246"/>
      <c r="P1136" s="246"/>
      <c r="Q1136" s="246"/>
      <c r="R1136" s="246"/>
      <c r="S1136" s="246"/>
      <c r="T1136" s="247"/>
      <c r="AT1136" s="248" t="s">
        <v>176</v>
      </c>
      <c r="AU1136" s="248" t="s">
        <v>83</v>
      </c>
      <c r="AV1136" s="13" t="s">
        <v>83</v>
      </c>
      <c r="AW1136" s="13" t="s">
        <v>34</v>
      </c>
      <c r="AX1136" s="13" t="s">
        <v>73</v>
      </c>
      <c r="AY1136" s="248" t="s">
        <v>161</v>
      </c>
    </row>
    <row r="1137" s="12" customFormat="1">
      <c r="B1137" s="228"/>
      <c r="C1137" s="229"/>
      <c r="D1137" s="225" t="s">
        <v>176</v>
      </c>
      <c r="E1137" s="230" t="s">
        <v>19</v>
      </c>
      <c r="F1137" s="231" t="s">
        <v>1180</v>
      </c>
      <c r="G1137" s="229"/>
      <c r="H1137" s="230" t="s">
        <v>19</v>
      </c>
      <c r="I1137" s="232"/>
      <c r="J1137" s="229"/>
      <c r="K1137" s="229"/>
      <c r="L1137" s="233"/>
      <c r="M1137" s="234"/>
      <c r="N1137" s="235"/>
      <c r="O1137" s="235"/>
      <c r="P1137" s="235"/>
      <c r="Q1137" s="235"/>
      <c r="R1137" s="235"/>
      <c r="S1137" s="235"/>
      <c r="T1137" s="236"/>
      <c r="AT1137" s="237" t="s">
        <v>176</v>
      </c>
      <c r="AU1137" s="237" t="s">
        <v>83</v>
      </c>
      <c r="AV1137" s="12" t="s">
        <v>81</v>
      </c>
      <c r="AW1137" s="12" t="s">
        <v>34</v>
      </c>
      <c r="AX1137" s="12" t="s">
        <v>73</v>
      </c>
      <c r="AY1137" s="237" t="s">
        <v>161</v>
      </c>
    </row>
    <row r="1138" s="12" customFormat="1">
      <c r="B1138" s="228"/>
      <c r="C1138" s="229"/>
      <c r="D1138" s="225" t="s">
        <v>176</v>
      </c>
      <c r="E1138" s="230" t="s">
        <v>19</v>
      </c>
      <c r="F1138" s="231" t="s">
        <v>398</v>
      </c>
      <c r="G1138" s="229"/>
      <c r="H1138" s="230" t="s">
        <v>19</v>
      </c>
      <c r="I1138" s="232"/>
      <c r="J1138" s="229"/>
      <c r="K1138" s="229"/>
      <c r="L1138" s="233"/>
      <c r="M1138" s="234"/>
      <c r="N1138" s="235"/>
      <c r="O1138" s="235"/>
      <c r="P1138" s="235"/>
      <c r="Q1138" s="235"/>
      <c r="R1138" s="235"/>
      <c r="S1138" s="235"/>
      <c r="T1138" s="236"/>
      <c r="AT1138" s="237" t="s">
        <v>176</v>
      </c>
      <c r="AU1138" s="237" t="s">
        <v>83</v>
      </c>
      <c r="AV1138" s="12" t="s">
        <v>81</v>
      </c>
      <c r="AW1138" s="12" t="s">
        <v>34</v>
      </c>
      <c r="AX1138" s="12" t="s">
        <v>73</v>
      </c>
      <c r="AY1138" s="237" t="s">
        <v>161</v>
      </c>
    </row>
    <row r="1139" s="13" customFormat="1">
      <c r="B1139" s="238"/>
      <c r="C1139" s="239"/>
      <c r="D1139" s="225" t="s">
        <v>176</v>
      </c>
      <c r="E1139" s="240" t="s">
        <v>19</v>
      </c>
      <c r="F1139" s="241" t="s">
        <v>1181</v>
      </c>
      <c r="G1139" s="239"/>
      <c r="H1139" s="242">
        <v>18</v>
      </c>
      <c r="I1139" s="243"/>
      <c r="J1139" s="239"/>
      <c r="K1139" s="239"/>
      <c r="L1139" s="244"/>
      <c r="M1139" s="245"/>
      <c r="N1139" s="246"/>
      <c r="O1139" s="246"/>
      <c r="P1139" s="246"/>
      <c r="Q1139" s="246"/>
      <c r="R1139" s="246"/>
      <c r="S1139" s="246"/>
      <c r="T1139" s="247"/>
      <c r="AT1139" s="248" t="s">
        <v>176</v>
      </c>
      <c r="AU1139" s="248" t="s">
        <v>83</v>
      </c>
      <c r="AV1139" s="13" t="s">
        <v>83</v>
      </c>
      <c r="AW1139" s="13" t="s">
        <v>34</v>
      </c>
      <c r="AX1139" s="13" t="s">
        <v>73</v>
      </c>
      <c r="AY1139" s="248" t="s">
        <v>161</v>
      </c>
    </row>
    <row r="1140" s="12" customFormat="1">
      <c r="B1140" s="228"/>
      <c r="C1140" s="229"/>
      <c r="D1140" s="225" t="s">
        <v>176</v>
      </c>
      <c r="E1140" s="230" t="s">
        <v>19</v>
      </c>
      <c r="F1140" s="231" t="s">
        <v>1063</v>
      </c>
      <c r="G1140" s="229"/>
      <c r="H1140" s="230" t="s">
        <v>19</v>
      </c>
      <c r="I1140" s="232"/>
      <c r="J1140" s="229"/>
      <c r="K1140" s="229"/>
      <c r="L1140" s="233"/>
      <c r="M1140" s="234"/>
      <c r="N1140" s="235"/>
      <c r="O1140" s="235"/>
      <c r="P1140" s="235"/>
      <c r="Q1140" s="235"/>
      <c r="R1140" s="235"/>
      <c r="S1140" s="235"/>
      <c r="T1140" s="236"/>
      <c r="AT1140" s="237" t="s">
        <v>176</v>
      </c>
      <c r="AU1140" s="237" t="s">
        <v>83</v>
      </c>
      <c r="AV1140" s="12" t="s">
        <v>81</v>
      </c>
      <c r="AW1140" s="12" t="s">
        <v>34</v>
      </c>
      <c r="AX1140" s="12" t="s">
        <v>73</v>
      </c>
      <c r="AY1140" s="237" t="s">
        <v>161</v>
      </c>
    </row>
    <row r="1141" s="12" customFormat="1">
      <c r="B1141" s="228"/>
      <c r="C1141" s="229"/>
      <c r="D1141" s="225" t="s">
        <v>176</v>
      </c>
      <c r="E1141" s="230" t="s">
        <v>19</v>
      </c>
      <c r="F1141" s="231" t="s">
        <v>398</v>
      </c>
      <c r="G1141" s="229"/>
      <c r="H1141" s="230" t="s">
        <v>19</v>
      </c>
      <c r="I1141" s="232"/>
      <c r="J1141" s="229"/>
      <c r="K1141" s="229"/>
      <c r="L1141" s="233"/>
      <c r="M1141" s="234"/>
      <c r="N1141" s="235"/>
      <c r="O1141" s="235"/>
      <c r="P1141" s="235"/>
      <c r="Q1141" s="235"/>
      <c r="R1141" s="235"/>
      <c r="S1141" s="235"/>
      <c r="T1141" s="236"/>
      <c r="AT1141" s="237" t="s">
        <v>176</v>
      </c>
      <c r="AU1141" s="237" t="s">
        <v>83</v>
      </c>
      <c r="AV1141" s="12" t="s">
        <v>81</v>
      </c>
      <c r="AW1141" s="12" t="s">
        <v>34</v>
      </c>
      <c r="AX1141" s="12" t="s">
        <v>73</v>
      </c>
      <c r="AY1141" s="237" t="s">
        <v>161</v>
      </c>
    </row>
    <row r="1142" s="13" customFormat="1">
      <c r="B1142" s="238"/>
      <c r="C1142" s="239"/>
      <c r="D1142" s="225" t="s">
        <v>176</v>
      </c>
      <c r="E1142" s="240" t="s">
        <v>19</v>
      </c>
      <c r="F1142" s="241" t="s">
        <v>1182</v>
      </c>
      <c r="G1142" s="239"/>
      <c r="H1142" s="242">
        <v>4</v>
      </c>
      <c r="I1142" s="243"/>
      <c r="J1142" s="239"/>
      <c r="K1142" s="239"/>
      <c r="L1142" s="244"/>
      <c r="M1142" s="245"/>
      <c r="N1142" s="246"/>
      <c r="O1142" s="246"/>
      <c r="P1142" s="246"/>
      <c r="Q1142" s="246"/>
      <c r="R1142" s="246"/>
      <c r="S1142" s="246"/>
      <c r="T1142" s="247"/>
      <c r="AT1142" s="248" t="s">
        <v>176</v>
      </c>
      <c r="AU1142" s="248" t="s">
        <v>83</v>
      </c>
      <c r="AV1142" s="13" t="s">
        <v>83</v>
      </c>
      <c r="AW1142" s="13" t="s">
        <v>34</v>
      </c>
      <c r="AX1142" s="13" t="s">
        <v>73</v>
      </c>
      <c r="AY1142" s="248" t="s">
        <v>161</v>
      </c>
    </row>
    <row r="1143" s="14" customFormat="1">
      <c r="B1143" s="249"/>
      <c r="C1143" s="250"/>
      <c r="D1143" s="225" t="s">
        <v>176</v>
      </c>
      <c r="E1143" s="251" t="s">
        <v>19</v>
      </c>
      <c r="F1143" s="252" t="s">
        <v>201</v>
      </c>
      <c r="G1143" s="250"/>
      <c r="H1143" s="253">
        <v>331</v>
      </c>
      <c r="I1143" s="254"/>
      <c r="J1143" s="250"/>
      <c r="K1143" s="250"/>
      <c r="L1143" s="255"/>
      <c r="M1143" s="256"/>
      <c r="N1143" s="257"/>
      <c r="O1143" s="257"/>
      <c r="P1143" s="257"/>
      <c r="Q1143" s="257"/>
      <c r="R1143" s="257"/>
      <c r="S1143" s="257"/>
      <c r="T1143" s="258"/>
      <c r="AT1143" s="259" t="s">
        <v>176</v>
      </c>
      <c r="AU1143" s="259" t="s">
        <v>83</v>
      </c>
      <c r="AV1143" s="14" t="s">
        <v>167</v>
      </c>
      <c r="AW1143" s="14" t="s">
        <v>34</v>
      </c>
      <c r="AX1143" s="14" t="s">
        <v>81</v>
      </c>
      <c r="AY1143" s="259" t="s">
        <v>161</v>
      </c>
    </row>
    <row r="1144" s="1" customFormat="1" ht="16.5" customHeight="1">
      <c r="B1144" s="39"/>
      <c r="C1144" s="212" t="s">
        <v>1192</v>
      </c>
      <c r="D1144" s="212" t="s">
        <v>163</v>
      </c>
      <c r="E1144" s="213" t="s">
        <v>1193</v>
      </c>
      <c r="F1144" s="214" t="s">
        <v>1194</v>
      </c>
      <c r="G1144" s="215" t="s">
        <v>210</v>
      </c>
      <c r="H1144" s="216">
        <v>422</v>
      </c>
      <c r="I1144" s="217"/>
      <c r="J1144" s="218">
        <f>ROUND(I1144*H1144,2)</f>
        <v>0</v>
      </c>
      <c r="K1144" s="214" t="s">
        <v>173</v>
      </c>
      <c r="L1144" s="44"/>
      <c r="M1144" s="219" t="s">
        <v>19</v>
      </c>
      <c r="N1144" s="220" t="s">
        <v>44</v>
      </c>
      <c r="O1144" s="84"/>
      <c r="P1144" s="221">
        <f>O1144*H1144</f>
        <v>0</v>
      </c>
      <c r="Q1144" s="221">
        <v>0.011730000000000001</v>
      </c>
      <c r="R1144" s="221">
        <f>Q1144*H1144</f>
        <v>4.9500600000000006</v>
      </c>
      <c r="S1144" s="221">
        <v>0</v>
      </c>
      <c r="T1144" s="222">
        <f>S1144*H1144</f>
        <v>0</v>
      </c>
      <c r="AR1144" s="223" t="s">
        <v>167</v>
      </c>
      <c r="AT1144" s="223" t="s">
        <v>163</v>
      </c>
      <c r="AU1144" s="223" t="s">
        <v>83</v>
      </c>
      <c r="AY1144" s="18" t="s">
        <v>161</v>
      </c>
      <c r="BE1144" s="224">
        <f>IF(N1144="základní",J1144,0)</f>
        <v>0</v>
      </c>
      <c r="BF1144" s="224">
        <f>IF(N1144="snížená",J1144,0)</f>
        <v>0</v>
      </c>
      <c r="BG1144" s="224">
        <f>IF(N1144="zákl. přenesená",J1144,0)</f>
        <v>0</v>
      </c>
      <c r="BH1144" s="224">
        <f>IF(N1144="sníž. přenesená",J1144,0)</f>
        <v>0</v>
      </c>
      <c r="BI1144" s="224">
        <f>IF(N1144="nulová",J1144,0)</f>
        <v>0</v>
      </c>
      <c r="BJ1144" s="18" t="s">
        <v>81</v>
      </c>
      <c r="BK1144" s="224">
        <f>ROUND(I1144*H1144,2)</f>
        <v>0</v>
      </c>
      <c r="BL1144" s="18" t="s">
        <v>167</v>
      </c>
      <c r="BM1144" s="223" t="s">
        <v>1195</v>
      </c>
    </row>
    <row r="1145" s="1" customFormat="1">
      <c r="B1145" s="39"/>
      <c r="C1145" s="40"/>
      <c r="D1145" s="225" t="s">
        <v>169</v>
      </c>
      <c r="E1145" s="40"/>
      <c r="F1145" s="226" t="s">
        <v>1196</v>
      </c>
      <c r="G1145" s="40"/>
      <c r="H1145" s="40"/>
      <c r="I1145" s="136"/>
      <c r="J1145" s="40"/>
      <c r="K1145" s="40"/>
      <c r="L1145" s="44"/>
      <c r="M1145" s="227"/>
      <c r="N1145" s="84"/>
      <c r="O1145" s="84"/>
      <c r="P1145" s="84"/>
      <c r="Q1145" s="84"/>
      <c r="R1145" s="84"/>
      <c r="S1145" s="84"/>
      <c r="T1145" s="85"/>
      <c r="AT1145" s="18" t="s">
        <v>169</v>
      </c>
      <c r="AU1145" s="18" t="s">
        <v>83</v>
      </c>
    </row>
    <row r="1146" s="12" customFormat="1">
      <c r="B1146" s="228"/>
      <c r="C1146" s="229"/>
      <c r="D1146" s="225" t="s">
        <v>176</v>
      </c>
      <c r="E1146" s="230" t="s">
        <v>19</v>
      </c>
      <c r="F1146" s="231" t="s">
        <v>177</v>
      </c>
      <c r="G1146" s="229"/>
      <c r="H1146" s="230" t="s">
        <v>19</v>
      </c>
      <c r="I1146" s="232"/>
      <c r="J1146" s="229"/>
      <c r="K1146" s="229"/>
      <c r="L1146" s="233"/>
      <c r="M1146" s="234"/>
      <c r="N1146" s="235"/>
      <c r="O1146" s="235"/>
      <c r="P1146" s="235"/>
      <c r="Q1146" s="235"/>
      <c r="R1146" s="235"/>
      <c r="S1146" s="235"/>
      <c r="T1146" s="236"/>
      <c r="AT1146" s="237" t="s">
        <v>176</v>
      </c>
      <c r="AU1146" s="237" t="s">
        <v>83</v>
      </c>
      <c r="AV1146" s="12" t="s">
        <v>81</v>
      </c>
      <c r="AW1146" s="12" t="s">
        <v>34</v>
      </c>
      <c r="AX1146" s="12" t="s">
        <v>73</v>
      </c>
      <c r="AY1146" s="237" t="s">
        <v>161</v>
      </c>
    </row>
    <row r="1147" s="12" customFormat="1">
      <c r="B1147" s="228"/>
      <c r="C1147" s="229"/>
      <c r="D1147" s="225" t="s">
        <v>176</v>
      </c>
      <c r="E1147" s="230" t="s">
        <v>19</v>
      </c>
      <c r="F1147" s="231" t="s">
        <v>1164</v>
      </c>
      <c r="G1147" s="229"/>
      <c r="H1147" s="230" t="s">
        <v>19</v>
      </c>
      <c r="I1147" s="232"/>
      <c r="J1147" s="229"/>
      <c r="K1147" s="229"/>
      <c r="L1147" s="233"/>
      <c r="M1147" s="234"/>
      <c r="N1147" s="235"/>
      <c r="O1147" s="235"/>
      <c r="P1147" s="235"/>
      <c r="Q1147" s="235"/>
      <c r="R1147" s="235"/>
      <c r="S1147" s="235"/>
      <c r="T1147" s="236"/>
      <c r="AT1147" s="237" t="s">
        <v>176</v>
      </c>
      <c r="AU1147" s="237" t="s">
        <v>83</v>
      </c>
      <c r="AV1147" s="12" t="s">
        <v>81</v>
      </c>
      <c r="AW1147" s="12" t="s">
        <v>34</v>
      </c>
      <c r="AX1147" s="12" t="s">
        <v>73</v>
      </c>
      <c r="AY1147" s="237" t="s">
        <v>161</v>
      </c>
    </row>
    <row r="1148" s="12" customFormat="1">
      <c r="B1148" s="228"/>
      <c r="C1148" s="229"/>
      <c r="D1148" s="225" t="s">
        <v>176</v>
      </c>
      <c r="E1148" s="230" t="s">
        <v>19</v>
      </c>
      <c r="F1148" s="231" t="s">
        <v>394</v>
      </c>
      <c r="G1148" s="229"/>
      <c r="H1148" s="230" t="s">
        <v>19</v>
      </c>
      <c r="I1148" s="232"/>
      <c r="J1148" s="229"/>
      <c r="K1148" s="229"/>
      <c r="L1148" s="233"/>
      <c r="M1148" s="234"/>
      <c r="N1148" s="235"/>
      <c r="O1148" s="235"/>
      <c r="P1148" s="235"/>
      <c r="Q1148" s="235"/>
      <c r="R1148" s="235"/>
      <c r="S1148" s="235"/>
      <c r="T1148" s="236"/>
      <c r="AT1148" s="237" t="s">
        <v>176</v>
      </c>
      <c r="AU1148" s="237" t="s">
        <v>83</v>
      </c>
      <c r="AV1148" s="12" t="s">
        <v>81</v>
      </c>
      <c r="AW1148" s="12" t="s">
        <v>34</v>
      </c>
      <c r="AX1148" s="12" t="s">
        <v>73</v>
      </c>
      <c r="AY1148" s="237" t="s">
        <v>161</v>
      </c>
    </row>
    <row r="1149" s="13" customFormat="1">
      <c r="B1149" s="238"/>
      <c r="C1149" s="239"/>
      <c r="D1149" s="225" t="s">
        <v>176</v>
      </c>
      <c r="E1149" s="240" t="s">
        <v>19</v>
      </c>
      <c r="F1149" s="241" t="s">
        <v>1165</v>
      </c>
      <c r="G1149" s="239"/>
      <c r="H1149" s="242">
        <v>75</v>
      </c>
      <c r="I1149" s="243"/>
      <c r="J1149" s="239"/>
      <c r="K1149" s="239"/>
      <c r="L1149" s="244"/>
      <c r="M1149" s="245"/>
      <c r="N1149" s="246"/>
      <c r="O1149" s="246"/>
      <c r="P1149" s="246"/>
      <c r="Q1149" s="246"/>
      <c r="R1149" s="246"/>
      <c r="S1149" s="246"/>
      <c r="T1149" s="247"/>
      <c r="AT1149" s="248" t="s">
        <v>176</v>
      </c>
      <c r="AU1149" s="248" t="s">
        <v>83</v>
      </c>
      <c r="AV1149" s="13" t="s">
        <v>83</v>
      </c>
      <c r="AW1149" s="13" t="s">
        <v>34</v>
      </c>
      <c r="AX1149" s="13" t="s">
        <v>73</v>
      </c>
      <c r="AY1149" s="248" t="s">
        <v>161</v>
      </c>
    </row>
    <row r="1150" s="12" customFormat="1">
      <c r="B1150" s="228"/>
      <c r="C1150" s="229"/>
      <c r="D1150" s="225" t="s">
        <v>176</v>
      </c>
      <c r="E1150" s="230" t="s">
        <v>19</v>
      </c>
      <c r="F1150" s="231" t="s">
        <v>177</v>
      </c>
      <c r="G1150" s="229"/>
      <c r="H1150" s="230" t="s">
        <v>19</v>
      </c>
      <c r="I1150" s="232"/>
      <c r="J1150" s="229"/>
      <c r="K1150" s="229"/>
      <c r="L1150" s="233"/>
      <c r="M1150" s="234"/>
      <c r="N1150" s="235"/>
      <c r="O1150" s="235"/>
      <c r="P1150" s="235"/>
      <c r="Q1150" s="235"/>
      <c r="R1150" s="235"/>
      <c r="S1150" s="235"/>
      <c r="T1150" s="236"/>
      <c r="AT1150" s="237" t="s">
        <v>176</v>
      </c>
      <c r="AU1150" s="237" t="s">
        <v>83</v>
      </c>
      <c r="AV1150" s="12" t="s">
        <v>81</v>
      </c>
      <c r="AW1150" s="12" t="s">
        <v>34</v>
      </c>
      <c r="AX1150" s="12" t="s">
        <v>73</v>
      </c>
      <c r="AY1150" s="237" t="s">
        <v>161</v>
      </c>
    </row>
    <row r="1151" s="12" customFormat="1">
      <c r="B1151" s="228"/>
      <c r="C1151" s="229"/>
      <c r="D1151" s="225" t="s">
        <v>176</v>
      </c>
      <c r="E1151" s="230" t="s">
        <v>19</v>
      </c>
      <c r="F1151" s="231" t="s">
        <v>1166</v>
      </c>
      <c r="G1151" s="229"/>
      <c r="H1151" s="230" t="s">
        <v>19</v>
      </c>
      <c r="I1151" s="232"/>
      <c r="J1151" s="229"/>
      <c r="K1151" s="229"/>
      <c r="L1151" s="233"/>
      <c r="M1151" s="234"/>
      <c r="N1151" s="235"/>
      <c r="O1151" s="235"/>
      <c r="P1151" s="235"/>
      <c r="Q1151" s="235"/>
      <c r="R1151" s="235"/>
      <c r="S1151" s="235"/>
      <c r="T1151" s="236"/>
      <c r="AT1151" s="237" t="s">
        <v>176</v>
      </c>
      <c r="AU1151" s="237" t="s">
        <v>83</v>
      </c>
      <c r="AV1151" s="12" t="s">
        <v>81</v>
      </c>
      <c r="AW1151" s="12" t="s">
        <v>34</v>
      </c>
      <c r="AX1151" s="12" t="s">
        <v>73</v>
      </c>
      <c r="AY1151" s="237" t="s">
        <v>161</v>
      </c>
    </row>
    <row r="1152" s="12" customFormat="1">
      <c r="B1152" s="228"/>
      <c r="C1152" s="229"/>
      <c r="D1152" s="225" t="s">
        <v>176</v>
      </c>
      <c r="E1152" s="230" t="s">
        <v>19</v>
      </c>
      <c r="F1152" s="231" t="s">
        <v>394</v>
      </c>
      <c r="G1152" s="229"/>
      <c r="H1152" s="230" t="s">
        <v>19</v>
      </c>
      <c r="I1152" s="232"/>
      <c r="J1152" s="229"/>
      <c r="K1152" s="229"/>
      <c r="L1152" s="233"/>
      <c r="M1152" s="234"/>
      <c r="N1152" s="235"/>
      <c r="O1152" s="235"/>
      <c r="P1152" s="235"/>
      <c r="Q1152" s="235"/>
      <c r="R1152" s="235"/>
      <c r="S1152" s="235"/>
      <c r="T1152" s="236"/>
      <c r="AT1152" s="237" t="s">
        <v>176</v>
      </c>
      <c r="AU1152" s="237" t="s">
        <v>83</v>
      </c>
      <c r="AV1152" s="12" t="s">
        <v>81</v>
      </c>
      <c r="AW1152" s="12" t="s">
        <v>34</v>
      </c>
      <c r="AX1152" s="12" t="s">
        <v>73</v>
      </c>
      <c r="AY1152" s="237" t="s">
        <v>161</v>
      </c>
    </row>
    <row r="1153" s="13" customFormat="1">
      <c r="B1153" s="238"/>
      <c r="C1153" s="239"/>
      <c r="D1153" s="225" t="s">
        <v>176</v>
      </c>
      <c r="E1153" s="240" t="s">
        <v>19</v>
      </c>
      <c r="F1153" s="241" t="s">
        <v>1167</v>
      </c>
      <c r="G1153" s="239"/>
      <c r="H1153" s="242">
        <v>9</v>
      </c>
      <c r="I1153" s="243"/>
      <c r="J1153" s="239"/>
      <c r="K1153" s="239"/>
      <c r="L1153" s="244"/>
      <c r="M1153" s="245"/>
      <c r="N1153" s="246"/>
      <c r="O1153" s="246"/>
      <c r="P1153" s="246"/>
      <c r="Q1153" s="246"/>
      <c r="R1153" s="246"/>
      <c r="S1153" s="246"/>
      <c r="T1153" s="247"/>
      <c r="AT1153" s="248" t="s">
        <v>176</v>
      </c>
      <c r="AU1153" s="248" t="s">
        <v>83</v>
      </c>
      <c r="AV1153" s="13" t="s">
        <v>83</v>
      </c>
      <c r="AW1153" s="13" t="s">
        <v>34</v>
      </c>
      <c r="AX1153" s="13" t="s">
        <v>73</v>
      </c>
      <c r="AY1153" s="248" t="s">
        <v>161</v>
      </c>
    </row>
    <row r="1154" s="12" customFormat="1">
      <c r="B1154" s="228"/>
      <c r="C1154" s="229"/>
      <c r="D1154" s="225" t="s">
        <v>176</v>
      </c>
      <c r="E1154" s="230" t="s">
        <v>19</v>
      </c>
      <c r="F1154" s="231" t="s">
        <v>1168</v>
      </c>
      <c r="G1154" s="229"/>
      <c r="H1154" s="230" t="s">
        <v>19</v>
      </c>
      <c r="I1154" s="232"/>
      <c r="J1154" s="229"/>
      <c r="K1154" s="229"/>
      <c r="L1154" s="233"/>
      <c r="M1154" s="234"/>
      <c r="N1154" s="235"/>
      <c r="O1154" s="235"/>
      <c r="P1154" s="235"/>
      <c r="Q1154" s="235"/>
      <c r="R1154" s="235"/>
      <c r="S1154" s="235"/>
      <c r="T1154" s="236"/>
      <c r="AT1154" s="237" t="s">
        <v>176</v>
      </c>
      <c r="AU1154" s="237" t="s">
        <v>83</v>
      </c>
      <c r="AV1154" s="12" t="s">
        <v>81</v>
      </c>
      <c r="AW1154" s="12" t="s">
        <v>34</v>
      </c>
      <c r="AX1154" s="12" t="s">
        <v>73</v>
      </c>
      <c r="AY1154" s="237" t="s">
        <v>161</v>
      </c>
    </row>
    <row r="1155" s="12" customFormat="1">
      <c r="B1155" s="228"/>
      <c r="C1155" s="229"/>
      <c r="D1155" s="225" t="s">
        <v>176</v>
      </c>
      <c r="E1155" s="230" t="s">
        <v>19</v>
      </c>
      <c r="F1155" s="231" t="s">
        <v>398</v>
      </c>
      <c r="G1155" s="229"/>
      <c r="H1155" s="230" t="s">
        <v>19</v>
      </c>
      <c r="I1155" s="232"/>
      <c r="J1155" s="229"/>
      <c r="K1155" s="229"/>
      <c r="L1155" s="233"/>
      <c r="M1155" s="234"/>
      <c r="N1155" s="235"/>
      <c r="O1155" s="235"/>
      <c r="P1155" s="235"/>
      <c r="Q1155" s="235"/>
      <c r="R1155" s="235"/>
      <c r="S1155" s="235"/>
      <c r="T1155" s="236"/>
      <c r="AT1155" s="237" t="s">
        <v>176</v>
      </c>
      <c r="AU1155" s="237" t="s">
        <v>83</v>
      </c>
      <c r="AV1155" s="12" t="s">
        <v>81</v>
      </c>
      <c r="AW1155" s="12" t="s">
        <v>34</v>
      </c>
      <c r="AX1155" s="12" t="s">
        <v>73</v>
      </c>
      <c r="AY1155" s="237" t="s">
        <v>161</v>
      </c>
    </row>
    <row r="1156" s="13" customFormat="1">
      <c r="B1156" s="238"/>
      <c r="C1156" s="239"/>
      <c r="D1156" s="225" t="s">
        <v>176</v>
      </c>
      <c r="E1156" s="240" t="s">
        <v>19</v>
      </c>
      <c r="F1156" s="241" t="s">
        <v>1169</v>
      </c>
      <c r="G1156" s="239"/>
      <c r="H1156" s="242">
        <v>7</v>
      </c>
      <c r="I1156" s="243"/>
      <c r="J1156" s="239"/>
      <c r="K1156" s="239"/>
      <c r="L1156" s="244"/>
      <c r="M1156" s="245"/>
      <c r="N1156" s="246"/>
      <c r="O1156" s="246"/>
      <c r="P1156" s="246"/>
      <c r="Q1156" s="246"/>
      <c r="R1156" s="246"/>
      <c r="S1156" s="246"/>
      <c r="T1156" s="247"/>
      <c r="AT1156" s="248" t="s">
        <v>176</v>
      </c>
      <c r="AU1156" s="248" t="s">
        <v>83</v>
      </c>
      <c r="AV1156" s="13" t="s">
        <v>83</v>
      </c>
      <c r="AW1156" s="13" t="s">
        <v>34</v>
      </c>
      <c r="AX1156" s="13" t="s">
        <v>73</v>
      </c>
      <c r="AY1156" s="248" t="s">
        <v>161</v>
      </c>
    </row>
    <row r="1157" s="12" customFormat="1">
      <c r="B1157" s="228"/>
      <c r="C1157" s="229"/>
      <c r="D1157" s="225" t="s">
        <v>176</v>
      </c>
      <c r="E1157" s="230" t="s">
        <v>19</v>
      </c>
      <c r="F1157" s="231" t="s">
        <v>1170</v>
      </c>
      <c r="G1157" s="229"/>
      <c r="H1157" s="230" t="s">
        <v>19</v>
      </c>
      <c r="I1157" s="232"/>
      <c r="J1157" s="229"/>
      <c r="K1157" s="229"/>
      <c r="L1157" s="233"/>
      <c r="M1157" s="234"/>
      <c r="N1157" s="235"/>
      <c r="O1157" s="235"/>
      <c r="P1157" s="235"/>
      <c r="Q1157" s="235"/>
      <c r="R1157" s="235"/>
      <c r="S1157" s="235"/>
      <c r="T1157" s="236"/>
      <c r="AT1157" s="237" t="s">
        <v>176</v>
      </c>
      <c r="AU1157" s="237" t="s">
        <v>83</v>
      </c>
      <c r="AV1157" s="12" t="s">
        <v>81</v>
      </c>
      <c r="AW1157" s="12" t="s">
        <v>34</v>
      </c>
      <c r="AX1157" s="12" t="s">
        <v>73</v>
      </c>
      <c r="AY1157" s="237" t="s">
        <v>161</v>
      </c>
    </row>
    <row r="1158" s="12" customFormat="1">
      <c r="B1158" s="228"/>
      <c r="C1158" s="229"/>
      <c r="D1158" s="225" t="s">
        <v>176</v>
      </c>
      <c r="E1158" s="230" t="s">
        <v>19</v>
      </c>
      <c r="F1158" s="231" t="s">
        <v>398</v>
      </c>
      <c r="G1158" s="229"/>
      <c r="H1158" s="230" t="s">
        <v>19</v>
      </c>
      <c r="I1158" s="232"/>
      <c r="J1158" s="229"/>
      <c r="K1158" s="229"/>
      <c r="L1158" s="233"/>
      <c r="M1158" s="234"/>
      <c r="N1158" s="235"/>
      <c r="O1158" s="235"/>
      <c r="P1158" s="235"/>
      <c r="Q1158" s="235"/>
      <c r="R1158" s="235"/>
      <c r="S1158" s="235"/>
      <c r="T1158" s="236"/>
      <c r="AT1158" s="237" t="s">
        <v>176</v>
      </c>
      <c r="AU1158" s="237" t="s">
        <v>83</v>
      </c>
      <c r="AV1158" s="12" t="s">
        <v>81</v>
      </c>
      <c r="AW1158" s="12" t="s">
        <v>34</v>
      </c>
      <c r="AX1158" s="12" t="s">
        <v>73</v>
      </c>
      <c r="AY1158" s="237" t="s">
        <v>161</v>
      </c>
    </row>
    <row r="1159" s="13" customFormat="1">
      <c r="B1159" s="238"/>
      <c r="C1159" s="239"/>
      <c r="D1159" s="225" t="s">
        <v>176</v>
      </c>
      <c r="E1159" s="240" t="s">
        <v>19</v>
      </c>
      <c r="F1159" s="241" t="s">
        <v>1171</v>
      </c>
      <c r="G1159" s="239"/>
      <c r="H1159" s="242">
        <v>24</v>
      </c>
      <c r="I1159" s="243"/>
      <c r="J1159" s="239"/>
      <c r="K1159" s="239"/>
      <c r="L1159" s="244"/>
      <c r="M1159" s="245"/>
      <c r="N1159" s="246"/>
      <c r="O1159" s="246"/>
      <c r="P1159" s="246"/>
      <c r="Q1159" s="246"/>
      <c r="R1159" s="246"/>
      <c r="S1159" s="246"/>
      <c r="T1159" s="247"/>
      <c r="AT1159" s="248" t="s">
        <v>176</v>
      </c>
      <c r="AU1159" s="248" t="s">
        <v>83</v>
      </c>
      <c r="AV1159" s="13" t="s">
        <v>83</v>
      </c>
      <c r="AW1159" s="13" t="s">
        <v>34</v>
      </c>
      <c r="AX1159" s="13" t="s">
        <v>73</v>
      </c>
      <c r="AY1159" s="248" t="s">
        <v>161</v>
      </c>
    </row>
    <row r="1160" s="12" customFormat="1">
      <c r="B1160" s="228"/>
      <c r="C1160" s="229"/>
      <c r="D1160" s="225" t="s">
        <v>176</v>
      </c>
      <c r="E1160" s="230" t="s">
        <v>19</v>
      </c>
      <c r="F1160" s="231" t="s">
        <v>1172</v>
      </c>
      <c r="G1160" s="229"/>
      <c r="H1160" s="230" t="s">
        <v>19</v>
      </c>
      <c r="I1160" s="232"/>
      <c r="J1160" s="229"/>
      <c r="K1160" s="229"/>
      <c r="L1160" s="233"/>
      <c r="M1160" s="234"/>
      <c r="N1160" s="235"/>
      <c r="O1160" s="235"/>
      <c r="P1160" s="235"/>
      <c r="Q1160" s="235"/>
      <c r="R1160" s="235"/>
      <c r="S1160" s="235"/>
      <c r="T1160" s="236"/>
      <c r="AT1160" s="237" t="s">
        <v>176</v>
      </c>
      <c r="AU1160" s="237" t="s">
        <v>83</v>
      </c>
      <c r="AV1160" s="12" t="s">
        <v>81</v>
      </c>
      <c r="AW1160" s="12" t="s">
        <v>34</v>
      </c>
      <c r="AX1160" s="12" t="s">
        <v>73</v>
      </c>
      <c r="AY1160" s="237" t="s">
        <v>161</v>
      </c>
    </row>
    <row r="1161" s="12" customFormat="1">
      <c r="B1161" s="228"/>
      <c r="C1161" s="229"/>
      <c r="D1161" s="225" t="s">
        <v>176</v>
      </c>
      <c r="E1161" s="230" t="s">
        <v>19</v>
      </c>
      <c r="F1161" s="231" t="s">
        <v>398</v>
      </c>
      <c r="G1161" s="229"/>
      <c r="H1161" s="230" t="s">
        <v>19</v>
      </c>
      <c r="I1161" s="232"/>
      <c r="J1161" s="229"/>
      <c r="K1161" s="229"/>
      <c r="L1161" s="233"/>
      <c r="M1161" s="234"/>
      <c r="N1161" s="235"/>
      <c r="O1161" s="235"/>
      <c r="P1161" s="235"/>
      <c r="Q1161" s="235"/>
      <c r="R1161" s="235"/>
      <c r="S1161" s="235"/>
      <c r="T1161" s="236"/>
      <c r="AT1161" s="237" t="s">
        <v>176</v>
      </c>
      <c r="AU1161" s="237" t="s">
        <v>83</v>
      </c>
      <c r="AV1161" s="12" t="s">
        <v>81</v>
      </c>
      <c r="AW1161" s="12" t="s">
        <v>34</v>
      </c>
      <c r="AX1161" s="12" t="s">
        <v>73</v>
      </c>
      <c r="AY1161" s="237" t="s">
        <v>161</v>
      </c>
    </row>
    <row r="1162" s="13" customFormat="1">
      <c r="B1162" s="238"/>
      <c r="C1162" s="239"/>
      <c r="D1162" s="225" t="s">
        <v>176</v>
      </c>
      <c r="E1162" s="240" t="s">
        <v>19</v>
      </c>
      <c r="F1162" s="241" t="s">
        <v>1197</v>
      </c>
      <c r="G1162" s="239"/>
      <c r="H1162" s="242">
        <v>96</v>
      </c>
      <c r="I1162" s="243"/>
      <c r="J1162" s="239"/>
      <c r="K1162" s="239"/>
      <c r="L1162" s="244"/>
      <c r="M1162" s="245"/>
      <c r="N1162" s="246"/>
      <c r="O1162" s="246"/>
      <c r="P1162" s="246"/>
      <c r="Q1162" s="246"/>
      <c r="R1162" s="246"/>
      <c r="S1162" s="246"/>
      <c r="T1162" s="247"/>
      <c r="AT1162" s="248" t="s">
        <v>176</v>
      </c>
      <c r="AU1162" s="248" t="s">
        <v>83</v>
      </c>
      <c r="AV1162" s="13" t="s">
        <v>83</v>
      </c>
      <c r="AW1162" s="13" t="s">
        <v>34</v>
      </c>
      <c r="AX1162" s="13" t="s">
        <v>73</v>
      </c>
      <c r="AY1162" s="248" t="s">
        <v>161</v>
      </c>
    </row>
    <row r="1163" s="12" customFormat="1">
      <c r="B1163" s="228"/>
      <c r="C1163" s="229"/>
      <c r="D1163" s="225" t="s">
        <v>176</v>
      </c>
      <c r="E1163" s="230" t="s">
        <v>19</v>
      </c>
      <c r="F1163" s="231" t="s">
        <v>1174</v>
      </c>
      <c r="G1163" s="229"/>
      <c r="H1163" s="230" t="s">
        <v>19</v>
      </c>
      <c r="I1163" s="232"/>
      <c r="J1163" s="229"/>
      <c r="K1163" s="229"/>
      <c r="L1163" s="233"/>
      <c r="M1163" s="234"/>
      <c r="N1163" s="235"/>
      <c r="O1163" s="235"/>
      <c r="P1163" s="235"/>
      <c r="Q1163" s="235"/>
      <c r="R1163" s="235"/>
      <c r="S1163" s="235"/>
      <c r="T1163" s="236"/>
      <c r="AT1163" s="237" t="s">
        <v>176</v>
      </c>
      <c r="AU1163" s="237" t="s">
        <v>83</v>
      </c>
      <c r="AV1163" s="12" t="s">
        <v>81</v>
      </c>
      <c r="AW1163" s="12" t="s">
        <v>34</v>
      </c>
      <c r="AX1163" s="12" t="s">
        <v>73</v>
      </c>
      <c r="AY1163" s="237" t="s">
        <v>161</v>
      </c>
    </row>
    <row r="1164" s="12" customFormat="1">
      <c r="B1164" s="228"/>
      <c r="C1164" s="229"/>
      <c r="D1164" s="225" t="s">
        <v>176</v>
      </c>
      <c r="E1164" s="230" t="s">
        <v>19</v>
      </c>
      <c r="F1164" s="231" t="s">
        <v>410</v>
      </c>
      <c r="G1164" s="229"/>
      <c r="H1164" s="230" t="s">
        <v>19</v>
      </c>
      <c r="I1164" s="232"/>
      <c r="J1164" s="229"/>
      <c r="K1164" s="229"/>
      <c r="L1164" s="233"/>
      <c r="M1164" s="234"/>
      <c r="N1164" s="235"/>
      <c r="O1164" s="235"/>
      <c r="P1164" s="235"/>
      <c r="Q1164" s="235"/>
      <c r="R1164" s="235"/>
      <c r="S1164" s="235"/>
      <c r="T1164" s="236"/>
      <c r="AT1164" s="237" t="s">
        <v>176</v>
      </c>
      <c r="AU1164" s="237" t="s">
        <v>83</v>
      </c>
      <c r="AV1164" s="12" t="s">
        <v>81</v>
      </c>
      <c r="AW1164" s="12" t="s">
        <v>34</v>
      </c>
      <c r="AX1164" s="12" t="s">
        <v>73</v>
      </c>
      <c r="AY1164" s="237" t="s">
        <v>161</v>
      </c>
    </row>
    <row r="1165" s="13" customFormat="1">
      <c r="B1165" s="238"/>
      <c r="C1165" s="239"/>
      <c r="D1165" s="225" t="s">
        <v>176</v>
      </c>
      <c r="E1165" s="240" t="s">
        <v>19</v>
      </c>
      <c r="F1165" s="241" t="s">
        <v>1198</v>
      </c>
      <c r="G1165" s="239"/>
      <c r="H1165" s="242">
        <v>30</v>
      </c>
      <c r="I1165" s="243"/>
      <c r="J1165" s="239"/>
      <c r="K1165" s="239"/>
      <c r="L1165" s="244"/>
      <c r="M1165" s="245"/>
      <c r="N1165" s="246"/>
      <c r="O1165" s="246"/>
      <c r="P1165" s="246"/>
      <c r="Q1165" s="246"/>
      <c r="R1165" s="246"/>
      <c r="S1165" s="246"/>
      <c r="T1165" s="247"/>
      <c r="AT1165" s="248" t="s">
        <v>176</v>
      </c>
      <c r="AU1165" s="248" t="s">
        <v>83</v>
      </c>
      <c r="AV1165" s="13" t="s">
        <v>83</v>
      </c>
      <c r="AW1165" s="13" t="s">
        <v>34</v>
      </c>
      <c r="AX1165" s="13" t="s">
        <v>73</v>
      </c>
      <c r="AY1165" s="248" t="s">
        <v>161</v>
      </c>
    </row>
    <row r="1166" s="12" customFormat="1">
      <c r="B1166" s="228"/>
      <c r="C1166" s="229"/>
      <c r="D1166" s="225" t="s">
        <v>176</v>
      </c>
      <c r="E1166" s="230" t="s">
        <v>19</v>
      </c>
      <c r="F1166" s="231" t="s">
        <v>328</v>
      </c>
      <c r="G1166" s="229"/>
      <c r="H1166" s="230" t="s">
        <v>19</v>
      </c>
      <c r="I1166" s="232"/>
      <c r="J1166" s="229"/>
      <c r="K1166" s="229"/>
      <c r="L1166" s="233"/>
      <c r="M1166" s="234"/>
      <c r="N1166" s="235"/>
      <c r="O1166" s="235"/>
      <c r="P1166" s="235"/>
      <c r="Q1166" s="235"/>
      <c r="R1166" s="235"/>
      <c r="S1166" s="235"/>
      <c r="T1166" s="236"/>
      <c r="AT1166" s="237" t="s">
        <v>176</v>
      </c>
      <c r="AU1166" s="237" t="s">
        <v>83</v>
      </c>
      <c r="AV1166" s="12" t="s">
        <v>81</v>
      </c>
      <c r="AW1166" s="12" t="s">
        <v>34</v>
      </c>
      <c r="AX1166" s="12" t="s">
        <v>73</v>
      </c>
      <c r="AY1166" s="237" t="s">
        <v>161</v>
      </c>
    </row>
    <row r="1167" s="12" customFormat="1">
      <c r="B1167" s="228"/>
      <c r="C1167" s="229"/>
      <c r="D1167" s="225" t="s">
        <v>176</v>
      </c>
      <c r="E1167" s="230" t="s">
        <v>19</v>
      </c>
      <c r="F1167" s="231" t="s">
        <v>1074</v>
      </c>
      <c r="G1167" s="229"/>
      <c r="H1167" s="230" t="s">
        <v>19</v>
      </c>
      <c r="I1167" s="232"/>
      <c r="J1167" s="229"/>
      <c r="K1167" s="229"/>
      <c r="L1167" s="233"/>
      <c r="M1167" s="234"/>
      <c r="N1167" s="235"/>
      <c r="O1167" s="235"/>
      <c r="P1167" s="235"/>
      <c r="Q1167" s="235"/>
      <c r="R1167" s="235"/>
      <c r="S1167" s="235"/>
      <c r="T1167" s="236"/>
      <c r="AT1167" s="237" t="s">
        <v>176</v>
      </c>
      <c r="AU1167" s="237" t="s">
        <v>83</v>
      </c>
      <c r="AV1167" s="12" t="s">
        <v>81</v>
      </c>
      <c r="AW1167" s="12" t="s">
        <v>34</v>
      </c>
      <c r="AX1167" s="12" t="s">
        <v>73</v>
      </c>
      <c r="AY1167" s="237" t="s">
        <v>161</v>
      </c>
    </row>
    <row r="1168" s="12" customFormat="1">
      <c r="B1168" s="228"/>
      <c r="C1168" s="229"/>
      <c r="D1168" s="225" t="s">
        <v>176</v>
      </c>
      <c r="E1168" s="230" t="s">
        <v>19</v>
      </c>
      <c r="F1168" s="231" t="s">
        <v>394</v>
      </c>
      <c r="G1168" s="229"/>
      <c r="H1168" s="230" t="s">
        <v>19</v>
      </c>
      <c r="I1168" s="232"/>
      <c r="J1168" s="229"/>
      <c r="K1168" s="229"/>
      <c r="L1168" s="233"/>
      <c r="M1168" s="234"/>
      <c r="N1168" s="235"/>
      <c r="O1168" s="235"/>
      <c r="P1168" s="235"/>
      <c r="Q1168" s="235"/>
      <c r="R1168" s="235"/>
      <c r="S1168" s="235"/>
      <c r="T1168" s="236"/>
      <c r="AT1168" s="237" t="s">
        <v>176</v>
      </c>
      <c r="AU1168" s="237" t="s">
        <v>83</v>
      </c>
      <c r="AV1168" s="12" t="s">
        <v>81</v>
      </c>
      <c r="AW1168" s="12" t="s">
        <v>34</v>
      </c>
      <c r="AX1168" s="12" t="s">
        <v>73</v>
      </c>
      <c r="AY1168" s="237" t="s">
        <v>161</v>
      </c>
    </row>
    <row r="1169" s="13" customFormat="1">
      <c r="B1169" s="238"/>
      <c r="C1169" s="239"/>
      <c r="D1169" s="225" t="s">
        <v>176</v>
      </c>
      <c r="E1169" s="240" t="s">
        <v>19</v>
      </c>
      <c r="F1169" s="241" t="s">
        <v>1199</v>
      </c>
      <c r="G1169" s="239"/>
      <c r="H1169" s="242">
        <v>140</v>
      </c>
      <c r="I1169" s="243"/>
      <c r="J1169" s="239"/>
      <c r="K1169" s="239"/>
      <c r="L1169" s="244"/>
      <c r="M1169" s="245"/>
      <c r="N1169" s="246"/>
      <c r="O1169" s="246"/>
      <c r="P1169" s="246"/>
      <c r="Q1169" s="246"/>
      <c r="R1169" s="246"/>
      <c r="S1169" s="246"/>
      <c r="T1169" s="247"/>
      <c r="AT1169" s="248" t="s">
        <v>176</v>
      </c>
      <c r="AU1169" s="248" t="s">
        <v>83</v>
      </c>
      <c r="AV1169" s="13" t="s">
        <v>83</v>
      </c>
      <c r="AW1169" s="13" t="s">
        <v>34</v>
      </c>
      <c r="AX1169" s="13" t="s">
        <v>73</v>
      </c>
      <c r="AY1169" s="248" t="s">
        <v>161</v>
      </c>
    </row>
    <row r="1170" s="12" customFormat="1">
      <c r="B1170" s="228"/>
      <c r="C1170" s="229"/>
      <c r="D1170" s="225" t="s">
        <v>176</v>
      </c>
      <c r="E1170" s="230" t="s">
        <v>19</v>
      </c>
      <c r="F1170" s="231" t="s">
        <v>1108</v>
      </c>
      <c r="G1170" s="229"/>
      <c r="H1170" s="230" t="s">
        <v>19</v>
      </c>
      <c r="I1170" s="232"/>
      <c r="J1170" s="229"/>
      <c r="K1170" s="229"/>
      <c r="L1170" s="233"/>
      <c r="M1170" s="234"/>
      <c r="N1170" s="235"/>
      <c r="O1170" s="235"/>
      <c r="P1170" s="235"/>
      <c r="Q1170" s="235"/>
      <c r="R1170" s="235"/>
      <c r="S1170" s="235"/>
      <c r="T1170" s="236"/>
      <c r="AT1170" s="237" t="s">
        <v>176</v>
      </c>
      <c r="AU1170" s="237" t="s">
        <v>83</v>
      </c>
      <c r="AV1170" s="12" t="s">
        <v>81</v>
      </c>
      <c r="AW1170" s="12" t="s">
        <v>34</v>
      </c>
      <c r="AX1170" s="12" t="s">
        <v>73</v>
      </c>
      <c r="AY1170" s="237" t="s">
        <v>161</v>
      </c>
    </row>
    <row r="1171" s="12" customFormat="1">
      <c r="B1171" s="228"/>
      <c r="C1171" s="229"/>
      <c r="D1171" s="225" t="s">
        <v>176</v>
      </c>
      <c r="E1171" s="230" t="s">
        <v>19</v>
      </c>
      <c r="F1171" s="231" t="s">
        <v>394</v>
      </c>
      <c r="G1171" s="229"/>
      <c r="H1171" s="230" t="s">
        <v>19</v>
      </c>
      <c r="I1171" s="232"/>
      <c r="J1171" s="229"/>
      <c r="K1171" s="229"/>
      <c r="L1171" s="233"/>
      <c r="M1171" s="234"/>
      <c r="N1171" s="235"/>
      <c r="O1171" s="235"/>
      <c r="P1171" s="235"/>
      <c r="Q1171" s="235"/>
      <c r="R1171" s="235"/>
      <c r="S1171" s="235"/>
      <c r="T1171" s="236"/>
      <c r="AT1171" s="237" t="s">
        <v>176</v>
      </c>
      <c r="AU1171" s="237" t="s">
        <v>83</v>
      </c>
      <c r="AV1171" s="12" t="s">
        <v>81</v>
      </c>
      <c r="AW1171" s="12" t="s">
        <v>34</v>
      </c>
      <c r="AX1171" s="12" t="s">
        <v>73</v>
      </c>
      <c r="AY1171" s="237" t="s">
        <v>161</v>
      </c>
    </row>
    <row r="1172" s="13" customFormat="1">
      <c r="B1172" s="238"/>
      <c r="C1172" s="239"/>
      <c r="D1172" s="225" t="s">
        <v>176</v>
      </c>
      <c r="E1172" s="240" t="s">
        <v>19</v>
      </c>
      <c r="F1172" s="241" t="s">
        <v>1177</v>
      </c>
      <c r="G1172" s="239"/>
      <c r="H1172" s="242">
        <v>19</v>
      </c>
      <c r="I1172" s="243"/>
      <c r="J1172" s="239"/>
      <c r="K1172" s="239"/>
      <c r="L1172" s="244"/>
      <c r="M1172" s="245"/>
      <c r="N1172" s="246"/>
      <c r="O1172" s="246"/>
      <c r="P1172" s="246"/>
      <c r="Q1172" s="246"/>
      <c r="R1172" s="246"/>
      <c r="S1172" s="246"/>
      <c r="T1172" s="247"/>
      <c r="AT1172" s="248" t="s">
        <v>176</v>
      </c>
      <c r="AU1172" s="248" t="s">
        <v>83</v>
      </c>
      <c r="AV1172" s="13" t="s">
        <v>83</v>
      </c>
      <c r="AW1172" s="13" t="s">
        <v>34</v>
      </c>
      <c r="AX1172" s="13" t="s">
        <v>73</v>
      </c>
      <c r="AY1172" s="248" t="s">
        <v>161</v>
      </c>
    </row>
    <row r="1173" s="12" customFormat="1">
      <c r="B1173" s="228"/>
      <c r="C1173" s="229"/>
      <c r="D1173" s="225" t="s">
        <v>176</v>
      </c>
      <c r="E1173" s="230" t="s">
        <v>19</v>
      </c>
      <c r="F1173" s="231" t="s">
        <v>1180</v>
      </c>
      <c r="G1173" s="229"/>
      <c r="H1173" s="230" t="s">
        <v>19</v>
      </c>
      <c r="I1173" s="232"/>
      <c r="J1173" s="229"/>
      <c r="K1173" s="229"/>
      <c r="L1173" s="233"/>
      <c r="M1173" s="234"/>
      <c r="N1173" s="235"/>
      <c r="O1173" s="235"/>
      <c r="P1173" s="235"/>
      <c r="Q1173" s="235"/>
      <c r="R1173" s="235"/>
      <c r="S1173" s="235"/>
      <c r="T1173" s="236"/>
      <c r="AT1173" s="237" t="s">
        <v>176</v>
      </c>
      <c r="AU1173" s="237" t="s">
        <v>83</v>
      </c>
      <c r="AV1173" s="12" t="s">
        <v>81</v>
      </c>
      <c r="AW1173" s="12" t="s">
        <v>34</v>
      </c>
      <c r="AX1173" s="12" t="s">
        <v>73</v>
      </c>
      <c r="AY1173" s="237" t="s">
        <v>161</v>
      </c>
    </row>
    <row r="1174" s="12" customFormat="1">
      <c r="B1174" s="228"/>
      <c r="C1174" s="229"/>
      <c r="D1174" s="225" t="s">
        <v>176</v>
      </c>
      <c r="E1174" s="230" t="s">
        <v>19</v>
      </c>
      <c r="F1174" s="231" t="s">
        <v>398</v>
      </c>
      <c r="G1174" s="229"/>
      <c r="H1174" s="230" t="s">
        <v>19</v>
      </c>
      <c r="I1174" s="232"/>
      <c r="J1174" s="229"/>
      <c r="K1174" s="229"/>
      <c r="L1174" s="233"/>
      <c r="M1174" s="234"/>
      <c r="N1174" s="235"/>
      <c r="O1174" s="235"/>
      <c r="P1174" s="235"/>
      <c r="Q1174" s="235"/>
      <c r="R1174" s="235"/>
      <c r="S1174" s="235"/>
      <c r="T1174" s="236"/>
      <c r="AT1174" s="237" t="s">
        <v>176</v>
      </c>
      <c r="AU1174" s="237" t="s">
        <v>83</v>
      </c>
      <c r="AV1174" s="12" t="s">
        <v>81</v>
      </c>
      <c r="AW1174" s="12" t="s">
        <v>34</v>
      </c>
      <c r="AX1174" s="12" t="s">
        <v>73</v>
      </c>
      <c r="AY1174" s="237" t="s">
        <v>161</v>
      </c>
    </row>
    <row r="1175" s="13" customFormat="1">
      <c r="B1175" s="238"/>
      <c r="C1175" s="239"/>
      <c r="D1175" s="225" t="s">
        <v>176</v>
      </c>
      <c r="E1175" s="240" t="s">
        <v>19</v>
      </c>
      <c r="F1175" s="241" t="s">
        <v>1181</v>
      </c>
      <c r="G1175" s="239"/>
      <c r="H1175" s="242">
        <v>18</v>
      </c>
      <c r="I1175" s="243"/>
      <c r="J1175" s="239"/>
      <c r="K1175" s="239"/>
      <c r="L1175" s="244"/>
      <c r="M1175" s="245"/>
      <c r="N1175" s="246"/>
      <c r="O1175" s="246"/>
      <c r="P1175" s="246"/>
      <c r="Q1175" s="246"/>
      <c r="R1175" s="246"/>
      <c r="S1175" s="246"/>
      <c r="T1175" s="247"/>
      <c r="AT1175" s="248" t="s">
        <v>176</v>
      </c>
      <c r="AU1175" s="248" t="s">
        <v>83</v>
      </c>
      <c r="AV1175" s="13" t="s">
        <v>83</v>
      </c>
      <c r="AW1175" s="13" t="s">
        <v>34</v>
      </c>
      <c r="AX1175" s="13" t="s">
        <v>73</v>
      </c>
      <c r="AY1175" s="248" t="s">
        <v>161</v>
      </c>
    </row>
    <row r="1176" s="12" customFormat="1">
      <c r="B1176" s="228"/>
      <c r="C1176" s="229"/>
      <c r="D1176" s="225" t="s">
        <v>176</v>
      </c>
      <c r="E1176" s="230" t="s">
        <v>19</v>
      </c>
      <c r="F1176" s="231" t="s">
        <v>1063</v>
      </c>
      <c r="G1176" s="229"/>
      <c r="H1176" s="230" t="s">
        <v>19</v>
      </c>
      <c r="I1176" s="232"/>
      <c r="J1176" s="229"/>
      <c r="K1176" s="229"/>
      <c r="L1176" s="233"/>
      <c r="M1176" s="234"/>
      <c r="N1176" s="235"/>
      <c r="O1176" s="235"/>
      <c r="P1176" s="235"/>
      <c r="Q1176" s="235"/>
      <c r="R1176" s="235"/>
      <c r="S1176" s="235"/>
      <c r="T1176" s="236"/>
      <c r="AT1176" s="237" t="s">
        <v>176</v>
      </c>
      <c r="AU1176" s="237" t="s">
        <v>83</v>
      </c>
      <c r="AV1176" s="12" t="s">
        <v>81</v>
      </c>
      <c r="AW1176" s="12" t="s">
        <v>34</v>
      </c>
      <c r="AX1176" s="12" t="s">
        <v>73</v>
      </c>
      <c r="AY1176" s="237" t="s">
        <v>161</v>
      </c>
    </row>
    <row r="1177" s="12" customFormat="1">
      <c r="B1177" s="228"/>
      <c r="C1177" s="229"/>
      <c r="D1177" s="225" t="s">
        <v>176</v>
      </c>
      <c r="E1177" s="230" t="s">
        <v>19</v>
      </c>
      <c r="F1177" s="231" t="s">
        <v>398</v>
      </c>
      <c r="G1177" s="229"/>
      <c r="H1177" s="230" t="s">
        <v>19</v>
      </c>
      <c r="I1177" s="232"/>
      <c r="J1177" s="229"/>
      <c r="K1177" s="229"/>
      <c r="L1177" s="233"/>
      <c r="M1177" s="234"/>
      <c r="N1177" s="235"/>
      <c r="O1177" s="235"/>
      <c r="P1177" s="235"/>
      <c r="Q1177" s="235"/>
      <c r="R1177" s="235"/>
      <c r="S1177" s="235"/>
      <c r="T1177" s="236"/>
      <c r="AT1177" s="237" t="s">
        <v>176</v>
      </c>
      <c r="AU1177" s="237" t="s">
        <v>83</v>
      </c>
      <c r="AV1177" s="12" t="s">
        <v>81</v>
      </c>
      <c r="AW1177" s="12" t="s">
        <v>34</v>
      </c>
      <c r="AX1177" s="12" t="s">
        <v>73</v>
      </c>
      <c r="AY1177" s="237" t="s">
        <v>161</v>
      </c>
    </row>
    <row r="1178" s="13" customFormat="1">
      <c r="B1178" s="238"/>
      <c r="C1178" s="239"/>
      <c r="D1178" s="225" t="s">
        <v>176</v>
      </c>
      <c r="E1178" s="240" t="s">
        <v>19</v>
      </c>
      <c r="F1178" s="241" t="s">
        <v>1182</v>
      </c>
      <c r="G1178" s="239"/>
      <c r="H1178" s="242">
        <v>4</v>
      </c>
      <c r="I1178" s="243"/>
      <c r="J1178" s="239"/>
      <c r="K1178" s="239"/>
      <c r="L1178" s="244"/>
      <c r="M1178" s="245"/>
      <c r="N1178" s="246"/>
      <c r="O1178" s="246"/>
      <c r="P1178" s="246"/>
      <c r="Q1178" s="246"/>
      <c r="R1178" s="246"/>
      <c r="S1178" s="246"/>
      <c r="T1178" s="247"/>
      <c r="AT1178" s="248" t="s">
        <v>176</v>
      </c>
      <c r="AU1178" s="248" t="s">
        <v>83</v>
      </c>
      <c r="AV1178" s="13" t="s">
        <v>83</v>
      </c>
      <c r="AW1178" s="13" t="s">
        <v>34</v>
      </c>
      <c r="AX1178" s="13" t="s">
        <v>73</v>
      </c>
      <c r="AY1178" s="248" t="s">
        <v>161</v>
      </c>
    </row>
    <row r="1179" s="14" customFormat="1">
      <c r="B1179" s="249"/>
      <c r="C1179" s="250"/>
      <c r="D1179" s="225" t="s">
        <v>176</v>
      </c>
      <c r="E1179" s="251" t="s">
        <v>19</v>
      </c>
      <c r="F1179" s="252" t="s">
        <v>201</v>
      </c>
      <c r="G1179" s="250"/>
      <c r="H1179" s="253">
        <v>422</v>
      </c>
      <c r="I1179" s="254"/>
      <c r="J1179" s="250"/>
      <c r="K1179" s="250"/>
      <c r="L1179" s="255"/>
      <c r="M1179" s="256"/>
      <c r="N1179" s="257"/>
      <c r="O1179" s="257"/>
      <c r="P1179" s="257"/>
      <c r="Q1179" s="257"/>
      <c r="R1179" s="257"/>
      <c r="S1179" s="257"/>
      <c r="T1179" s="258"/>
      <c r="AT1179" s="259" t="s">
        <v>176</v>
      </c>
      <c r="AU1179" s="259" t="s">
        <v>83</v>
      </c>
      <c r="AV1179" s="14" t="s">
        <v>167</v>
      </c>
      <c r="AW1179" s="14" t="s">
        <v>34</v>
      </c>
      <c r="AX1179" s="14" t="s">
        <v>81</v>
      </c>
      <c r="AY1179" s="259" t="s">
        <v>161</v>
      </c>
    </row>
    <row r="1180" s="1" customFormat="1" ht="16.5" customHeight="1">
      <c r="B1180" s="39"/>
      <c r="C1180" s="212" t="s">
        <v>1200</v>
      </c>
      <c r="D1180" s="212" t="s">
        <v>163</v>
      </c>
      <c r="E1180" s="213" t="s">
        <v>1201</v>
      </c>
      <c r="F1180" s="214" t="s">
        <v>1202</v>
      </c>
      <c r="G1180" s="215" t="s">
        <v>172</v>
      </c>
      <c r="H1180" s="216">
        <v>23.850000000000001</v>
      </c>
      <c r="I1180" s="217"/>
      <c r="J1180" s="218">
        <f>ROUND(I1180*H1180,2)</f>
        <v>0</v>
      </c>
      <c r="K1180" s="214" t="s">
        <v>173</v>
      </c>
      <c r="L1180" s="44"/>
      <c r="M1180" s="219" t="s">
        <v>19</v>
      </c>
      <c r="N1180" s="220" t="s">
        <v>44</v>
      </c>
      <c r="O1180" s="84"/>
      <c r="P1180" s="221">
        <f>O1180*H1180</f>
        <v>0</v>
      </c>
      <c r="Q1180" s="221">
        <v>1.98</v>
      </c>
      <c r="R1180" s="221">
        <f>Q1180*H1180</f>
        <v>47.222999999999999</v>
      </c>
      <c r="S1180" s="221">
        <v>0</v>
      </c>
      <c r="T1180" s="222">
        <f>S1180*H1180</f>
        <v>0</v>
      </c>
      <c r="AR1180" s="223" t="s">
        <v>167</v>
      </c>
      <c r="AT1180" s="223" t="s">
        <v>163</v>
      </c>
      <c r="AU1180" s="223" t="s">
        <v>83</v>
      </c>
      <c r="AY1180" s="18" t="s">
        <v>161</v>
      </c>
      <c r="BE1180" s="224">
        <f>IF(N1180="základní",J1180,0)</f>
        <v>0</v>
      </c>
      <c r="BF1180" s="224">
        <f>IF(N1180="snížená",J1180,0)</f>
        <v>0</v>
      </c>
      <c r="BG1180" s="224">
        <f>IF(N1180="zákl. přenesená",J1180,0)</f>
        <v>0</v>
      </c>
      <c r="BH1180" s="224">
        <f>IF(N1180="sníž. přenesená",J1180,0)</f>
        <v>0</v>
      </c>
      <c r="BI1180" s="224">
        <f>IF(N1180="nulová",J1180,0)</f>
        <v>0</v>
      </c>
      <c r="BJ1180" s="18" t="s">
        <v>81</v>
      </c>
      <c r="BK1180" s="224">
        <f>ROUND(I1180*H1180,2)</f>
        <v>0</v>
      </c>
      <c r="BL1180" s="18" t="s">
        <v>167</v>
      </c>
      <c r="BM1180" s="223" t="s">
        <v>1203</v>
      </c>
    </row>
    <row r="1181" s="1" customFormat="1">
      <c r="B1181" s="39"/>
      <c r="C1181" s="40"/>
      <c r="D1181" s="225" t="s">
        <v>169</v>
      </c>
      <c r="E1181" s="40"/>
      <c r="F1181" s="226" t="s">
        <v>1204</v>
      </c>
      <c r="G1181" s="40"/>
      <c r="H1181" s="40"/>
      <c r="I1181" s="136"/>
      <c r="J1181" s="40"/>
      <c r="K1181" s="40"/>
      <c r="L1181" s="44"/>
      <c r="M1181" s="227"/>
      <c r="N1181" s="84"/>
      <c r="O1181" s="84"/>
      <c r="P1181" s="84"/>
      <c r="Q1181" s="84"/>
      <c r="R1181" s="84"/>
      <c r="S1181" s="84"/>
      <c r="T1181" s="85"/>
      <c r="AT1181" s="18" t="s">
        <v>169</v>
      </c>
      <c r="AU1181" s="18" t="s">
        <v>83</v>
      </c>
    </row>
    <row r="1182" s="12" customFormat="1">
      <c r="B1182" s="228"/>
      <c r="C1182" s="229"/>
      <c r="D1182" s="225" t="s">
        <v>176</v>
      </c>
      <c r="E1182" s="230" t="s">
        <v>19</v>
      </c>
      <c r="F1182" s="231" t="s">
        <v>177</v>
      </c>
      <c r="G1182" s="229"/>
      <c r="H1182" s="230" t="s">
        <v>19</v>
      </c>
      <c r="I1182" s="232"/>
      <c r="J1182" s="229"/>
      <c r="K1182" s="229"/>
      <c r="L1182" s="233"/>
      <c r="M1182" s="234"/>
      <c r="N1182" s="235"/>
      <c r="O1182" s="235"/>
      <c r="P1182" s="235"/>
      <c r="Q1182" s="235"/>
      <c r="R1182" s="235"/>
      <c r="S1182" s="235"/>
      <c r="T1182" s="236"/>
      <c r="AT1182" s="237" t="s">
        <v>176</v>
      </c>
      <c r="AU1182" s="237" t="s">
        <v>83</v>
      </c>
      <c r="AV1182" s="12" t="s">
        <v>81</v>
      </c>
      <c r="AW1182" s="12" t="s">
        <v>34</v>
      </c>
      <c r="AX1182" s="12" t="s">
        <v>73</v>
      </c>
      <c r="AY1182" s="237" t="s">
        <v>161</v>
      </c>
    </row>
    <row r="1183" s="12" customFormat="1">
      <c r="B1183" s="228"/>
      <c r="C1183" s="229"/>
      <c r="D1183" s="225" t="s">
        <v>176</v>
      </c>
      <c r="E1183" s="230" t="s">
        <v>19</v>
      </c>
      <c r="F1183" s="231" t="s">
        <v>1205</v>
      </c>
      <c r="G1183" s="229"/>
      <c r="H1183" s="230" t="s">
        <v>19</v>
      </c>
      <c r="I1183" s="232"/>
      <c r="J1183" s="229"/>
      <c r="K1183" s="229"/>
      <c r="L1183" s="233"/>
      <c r="M1183" s="234"/>
      <c r="N1183" s="235"/>
      <c r="O1183" s="235"/>
      <c r="P1183" s="235"/>
      <c r="Q1183" s="235"/>
      <c r="R1183" s="235"/>
      <c r="S1183" s="235"/>
      <c r="T1183" s="236"/>
      <c r="AT1183" s="237" t="s">
        <v>176</v>
      </c>
      <c r="AU1183" s="237" t="s">
        <v>83</v>
      </c>
      <c r="AV1183" s="12" t="s">
        <v>81</v>
      </c>
      <c r="AW1183" s="12" t="s">
        <v>34</v>
      </c>
      <c r="AX1183" s="12" t="s">
        <v>73</v>
      </c>
      <c r="AY1183" s="237" t="s">
        <v>161</v>
      </c>
    </row>
    <row r="1184" s="13" customFormat="1">
      <c r="B1184" s="238"/>
      <c r="C1184" s="239"/>
      <c r="D1184" s="225" t="s">
        <v>176</v>
      </c>
      <c r="E1184" s="240" t="s">
        <v>19</v>
      </c>
      <c r="F1184" s="241" t="s">
        <v>1206</v>
      </c>
      <c r="G1184" s="239"/>
      <c r="H1184" s="242">
        <v>10.5</v>
      </c>
      <c r="I1184" s="243"/>
      <c r="J1184" s="239"/>
      <c r="K1184" s="239"/>
      <c r="L1184" s="244"/>
      <c r="M1184" s="245"/>
      <c r="N1184" s="246"/>
      <c r="O1184" s="246"/>
      <c r="P1184" s="246"/>
      <c r="Q1184" s="246"/>
      <c r="R1184" s="246"/>
      <c r="S1184" s="246"/>
      <c r="T1184" s="247"/>
      <c r="AT1184" s="248" t="s">
        <v>176</v>
      </c>
      <c r="AU1184" s="248" t="s">
        <v>83</v>
      </c>
      <c r="AV1184" s="13" t="s">
        <v>83</v>
      </c>
      <c r="AW1184" s="13" t="s">
        <v>34</v>
      </c>
      <c r="AX1184" s="13" t="s">
        <v>73</v>
      </c>
      <c r="AY1184" s="248" t="s">
        <v>161</v>
      </c>
    </row>
    <row r="1185" s="12" customFormat="1">
      <c r="B1185" s="228"/>
      <c r="C1185" s="229"/>
      <c r="D1185" s="225" t="s">
        <v>176</v>
      </c>
      <c r="E1185" s="230" t="s">
        <v>19</v>
      </c>
      <c r="F1185" s="231" t="s">
        <v>328</v>
      </c>
      <c r="G1185" s="229"/>
      <c r="H1185" s="230" t="s">
        <v>19</v>
      </c>
      <c r="I1185" s="232"/>
      <c r="J1185" s="229"/>
      <c r="K1185" s="229"/>
      <c r="L1185" s="233"/>
      <c r="M1185" s="234"/>
      <c r="N1185" s="235"/>
      <c r="O1185" s="235"/>
      <c r="P1185" s="235"/>
      <c r="Q1185" s="235"/>
      <c r="R1185" s="235"/>
      <c r="S1185" s="235"/>
      <c r="T1185" s="236"/>
      <c r="AT1185" s="237" t="s">
        <v>176</v>
      </c>
      <c r="AU1185" s="237" t="s">
        <v>83</v>
      </c>
      <c r="AV1185" s="12" t="s">
        <v>81</v>
      </c>
      <c r="AW1185" s="12" t="s">
        <v>34</v>
      </c>
      <c r="AX1185" s="12" t="s">
        <v>73</v>
      </c>
      <c r="AY1185" s="237" t="s">
        <v>161</v>
      </c>
    </row>
    <row r="1186" s="12" customFormat="1">
      <c r="B1186" s="228"/>
      <c r="C1186" s="229"/>
      <c r="D1186" s="225" t="s">
        <v>176</v>
      </c>
      <c r="E1186" s="230" t="s">
        <v>19</v>
      </c>
      <c r="F1186" s="231" t="s">
        <v>1074</v>
      </c>
      <c r="G1186" s="229"/>
      <c r="H1186" s="230" t="s">
        <v>19</v>
      </c>
      <c r="I1186" s="232"/>
      <c r="J1186" s="229"/>
      <c r="K1186" s="229"/>
      <c r="L1186" s="233"/>
      <c r="M1186" s="234"/>
      <c r="N1186" s="235"/>
      <c r="O1186" s="235"/>
      <c r="P1186" s="235"/>
      <c r="Q1186" s="235"/>
      <c r="R1186" s="235"/>
      <c r="S1186" s="235"/>
      <c r="T1186" s="236"/>
      <c r="AT1186" s="237" t="s">
        <v>176</v>
      </c>
      <c r="AU1186" s="237" t="s">
        <v>83</v>
      </c>
      <c r="AV1186" s="12" t="s">
        <v>81</v>
      </c>
      <c r="AW1186" s="12" t="s">
        <v>34</v>
      </c>
      <c r="AX1186" s="12" t="s">
        <v>73</v>
      </c>
      <c r="AY1186" s="237" t="s">
        <v>161</v>
      </c>
    </row>
    <row r="1187" s="12" customFormat="1">
      <c r="B1187" s="228"/>
      <c r="C1187" s="229"/>
      <c r="D1187" s="225" t="s">
        <v>176</v>
      </c>
      <c r="E1187" s="230" t="s">
        <v>19</v>
      </c>
      <c r="F1187" s="231" t="s">
        <v>394</v>
      </c>
      <c r="G1187" s="229"/>
      <c r="H1187" s="230" t="s">
        <v>19</v>
      </c>
      <c r="I1187" s="232"/>
      <c r="J1187" s="229"/>
      <c r="K1187" s="229"/>
      <c r="L1187" s="233"/>
      <c r="M1187" s="234"/>
      <c r="N1187" s="235"/>
      <c r="O1187" s="235"/>
      <c r="P1187" s="235"/>
      <c r="Q1187" s="235"/>
      <c r="R1187" s="235"/>
      <c r="S1187" s="235"/>
      <c r="T1187" s="236"/>
      <c r="AT1187" s="237" t="s">
        <v>176</v>
      </c>
      <c r="AU1187" s="237" t="s">
        <v>83</v>
      </c>
      <c r="AV1187" s="12" t="s">
        <v>81</v>
      </c>
      <c r="AW1187" s="12" t="s">
        <v>34</v>
      </c>
      <c r="AX1187" s="12" t="s">
        <v>73</v>
      </c>
      <c r="AY1187" s="237" t="s">
        <v>161</v>
      </c>
    </row>
    <row r="1188" s="13" customFormat="1">
      <c r="B1188" s="238"/>
      <c r="C1188" s="239"/>
      <c r="D1188" s="225" t="s">
        <v>176</v>
      </c>
      <c r="E1188" s="240" t="s">
        <v>19</v>
      </c>
      <c r="F1188" s="241" t="s">
        <v>1207</v>
      </c>
      <c r="G1188" s="239"/>
      <c r="H1188" s="242">
        <v>10.5</v>
      </c>
      <c r="I1188" s="243"/>
      <c r="J1188" s="239"/>
      <c r="K1188" s="239"/>
      <c r="L1188" s="244"/>
      <c r="M1188" s="245"/>
      <c r="N1188" s="246"/>
      <c r="O1188" s="246"/>
      <c r="P1188" s="246"/>
      <c r="Q1188" s="246"/>
      <c r="R1188" s="246"/>
      <c r="S1188" s="246"/>
      <c r="T1188" s="247"/>
      <c r="AT1188" s="248" t="s">
        <v>176</v>
      </c>
      <c r="AU1188" s="248" t="s">
        <v>83</v>
      </c>
      <c r="AV1188" s="13" t="s">
        <v>83</v>
      </c>
      <c r="AW1188" s="13" t="s">
        <v>34</v>
      </c>
      <c r="AX1188" s="13" t="s">
        <v>73</v>
      </c>
      <c r="AY1188" s="248" t="s">
        <v>161</v>
      </c>
    </row>
    <row r="1189" s="12" customFormat="1">
      <c r="B1189" s="228"/>
      <c r="C1189" s="229"/>
      <c r="D1189" s="225" t="s">
        <v>176</v>
      </c>
      <c r="E1189" s="230" t="s">
        <v>19</v>
      </c>
      <c r="F1189" s="231" t="s">
        <v>1108</v>
      </c>
      <c r="G1189" s="229"/>
      <c r="H1189" s="230" t="s">
        <v>19</v>
      </c>
      <c r="I1189" s="232"/>
      <c r="J1189" s="229"/>
      <c r="K1189" s="229"/>
      <c r="L1189" s="233"/>
      <c r="M1189" s="234"/>
      <c r="N1189" s="235"/>
      <c r="O1189" s="235"/>
      <c r="P1189" s="235"/>
      <c r="Q1189" s="235"/>
      <c r="R1189" s="235"/>
      <c r="S1189" s="235"/>
      <c r="T1189" s="236"/>
      <c r="AT1189" s="237" t="s">
        <v>176</v>
      </c>
      <c r="AU1189" s="237" t="s">
        <v>83</v>
      </c>
      <c r="AV1189" s="12" t="s">
        <v>81</v>
      </c>
      <c r="AW1189" s="12" t="s">
        <v>34</v>
      </c>
      <c r="AX1189" s="12" t="s">
        <v>73</v>
      </c>
      <c r="AY1189" s="237" t="s">
        <v>161</v>
      </c>
    </row>
    <row r="1190" s="12" customFormat="1">
      <c r="B1190" s="228"/>
      <c r="C1190" s="229"/>
      <c r="D1190" s="225" t="s">
        <v>176</v>
      </c>
      <c r="E1190" s="230" t="s">
        <v>19</v>
      </c>
      <c r="F1190" s="231" t="s">
        <v>394</v>
      </c>
      <c r="G1190" s="229"/>
      <c r="H1190" s="230" t="s">
        <v>19</v>
      </c>
      <c r="I1190" s="232"/>
      <c r="J1190" s="229"/>
      <c r="K1190" s="229"/>
      <c r="L1190" s="233"/>
      <c r="M1190" s="234"/>
      <c r="N1190" s="235"/>
      <c r="O1190" s="235"/>
      <c r="P1190" s="235"/>
      <c r="Q1190" s="235"/>
      <c r="R1190" s="235"/>
      <c r="S1190" s="235"/>
      <c r="T1190" s="236"/>
      <c r="AT1190" s="237" t="s">
        <v>176</v>
      </c>
      <c r="AU1190" s="237" t="s">
        <v>83</v>
      </c>
      <c r="AV1190" s="12" t="s">
        <v>81</v>
      </c>
      <c r="AW1190" s="12" t="s">
        <v>34</v>
      </c>
      <c r="AX1190" s="12" t="s">
        <v>73</v>
      </c>
      <c r="AY1190" s="237" t="s">
        <v>161</v>
      </c>
    </row>
    <row r="1191" s="13" customFormat="1">
      <c r="B1191" s="238"/>
      <c r="C1191" s="239"/>
      <c r="D1191" s="225" t="s">
        <v>176</v>
      </c>
      <c r="E1191" s="240" t="s">
        <v>19</v>
      </c>
      <c r="F1191" s="241" t="s">
        <v>1208</v>
      </c>
      <c r="G1191" s="239"/>
      <c r="H1191" s="242">
        <v>2.8500000000000001</v>
      </c>
      <c r="I1191" s="243"/>
      <c r="J1191" s="239"/>
      <c r="K1191" s="239"/>
      <c r="L1191" s="244"/>
      <c r="M1191" s="245"/>
      <c r="N1191" s="246"/>
      <c r="O1191" s="246"/>
      <c r="P1191" s="246"/>
      <c r="Q1191" s="246"/>
      <c r="R1191" s="246"/>
      <c r="S1191" s="246"/>
      <c r="T1191" s="247"/>
      <c r="AT1191" s="248" t="s">
        <v>176</v>
      </c>
      <c r="AU1191" s="248" t="s">
        <v>83</v>
      </c>
      <c r="AV1191" s="13" t="s">
        <v>83</v>
      </c>
      <c r="AW1191" s="13" t="s">
        <v>34</v>
      </c>
      <c r="AX1191" s="13" t="s">
        <v>73</v>
      </c>
      <c r="AY1191" s="248" t="s">
        <v>161</v>
      </c>
    </row>
    <row r="1192" s="14" customFormat="1">
      <c r="B1192" s="249"/>
      <c r="C1192" s="250"/>
      <c r="D1192" s="225" t="s">
        <v>176</v>
      </c>
      <c r="E1192" s="251" t="s">
        <v>19</v>
      </c>
      <c r="F1192" s="252" t="s">
        <v>201</v>
      </c>
      <c r="G1192" s="250"/>
      <c r="H1192" s="253">
        <v>23.850000000000001</v>
      </c>
      <c r="I1192" s="254"/>
      <c r="J1192" s="250"/>
      <c r="K1192" s="250"/>
      <c r="L1192" s="255"/>
      <c r="M1192" s="256"/>
      <c r="N1192" s="257"/>
      <c r="O1192" s="257"/>
      <c r="P1192" s="257"/>
      <c r="Q1192" s="257"/>
      <c r="R1192" s="257"/>
      <c r="S1192" s="257"/>
      <c r="T1192" s="258"/>
      <c r="AT1192" s="259" t="s">
        <v>176</v>
      </c>
      <c r="AU1192" s="259" t="s">
        <v>83</v>
      </c>
      <c r="AV1192" s="14" t="s">
        <v>167</v>
      </c>
      <c r="AW1192" s="14" t="s">
        <v>34</v>
      </c>
      <c r="AX1192" s="14" t="s">
        <v>81</v>
      </c>
      <c r="AY1192" s="259" t="s">
        <v>161</v>
      </c>
    </row>
    <row r="1193" s="1" customFormat="1" ht="16.5" customHeight="1">
      <c r="B1193" s="39"/>
      <c r="C1193" s="212" t="s">
        <v>1209</v>
      </c>
      <c r="D1193" s="212" t="s">
        <v>163</v>
      </c>
      <c r="E1193" s="213" t="s">
        <v>1210</v>
      </c>
      <c r="F1193" s="214" t="s">
        <v>1211</v>
      </c>
      <c r="G1193" s="215" t="s">
        <v>172</v>
      </c>
      <c r="H1193" s="216">
        <v>39.200000000000003</v>
      </c>
      <c r="I1193" s="217"/>
      <c r="J1193" s="218">
        <f>ROUND(I1193*H1193,2)</f>
        <v>0</v>
      </c>
      <c r="K1193" s="214" t="s">
        <v>19</v>
      </c>
      <c r="L1193" s="44"/>
      <c r="M1193" s="219" t="s">
        <v>19</v>
      </c>
      <c r="N1193" s="220" t="s">
        <v>44</v>
      </c>
      <c r="O1193" s="84"/>
      <c r="P1193" s="221">
        <f>O1193*H1193</f>
        <v>0</v>
      </c>
      <c r="Q1193" s="221">
        <v>0.20250000000000001</v>
      </c>
      <c r="R1193" s="221">
        <f>Q1193*H1193</f>
        <v>7.9380000000000015</v>
      </c>
      <c r="S1193" s="221">
        <v>0</v>
      </c>
      <c r="T1193" s="222">
        <f>S1193*H1193</f>
        <v>0</v>
      </c>
      <c r="AR1193" s="223" t="s">
        <v>167</v>
      </c>
      <c r="AT1193" s="223" t="s">
        <v>163</v>
      </c>
      <c r="AU1193" s="223" t="s">
        <v>83</v>
      </c>
      <c r="AY1193" s="18" t="s">
        <v>161</v>
      </c>
      <c r="BE1193" s="224">
        <f>IF(N1193="základní",J1193,0)</f>
        <v>0</v>
      </c>
      <c r="BF1193" s="224">
        <f>IF(N1193="snížená",J1193,0)</f>
        <v>0</v>
      </c>
      <c r="BG1193" s="224">
        <f>IF(N1193="zákl. přenesená",J1193,0)</f>
        <v>0</v>
      </c>
      <c r="BH1193" s="224">
        <f>IF(N1193="sníž. přenesená",J1193,0)</f>
        <v>0</v>
      </c>
      <c r="BI1193" s="224">
        <f>IF(N1193="nulová",J1193,0)</f>
        <v>0</v>
      </c>
      <c r="BJ1193" s="18" t="s">
        <v>81</v>
      </c>
      <c r="BK1193" s="224">
        <f>ROUND(I1193*H1193,2)</f>
        <v>0</v>
      </c>
      <c r="BL1193" s="18" t="s">
        <v>167</v>
      </c>
      <c r="BM1193" s="223" t="s">
        <v>1212</v>
      </c>
    </row>
    <row r="1194" s="1" customFormat="1">
      <c r="B1194" s="39"/>
      <c r="C1194" s="40"/>
      <c r="D1194" s="225" t="s">
        <v>169</v>
      </c>
      <c r="E1194" s="40"/>
      <c r="F1194" s="226" t="s">
        <v>1211</v>
      </c>
      <c r="G1194" s="40"/>
      <c r="H1194" s="40"/>
      <c r="I1194" s="136"/>
      <c r="J1194" s="40"/>
      <c r="K1194" s="40"/>
      <c r="L1194" s="44"/>
      <c r="M1194" s="227"/>
      <c r="N1194" s="84"/>
      <c r="O1194" s="84"/>
      <c r="P1194" s="84"/>
      <c r="Q1194" s="84"/>
      <c r="R1194" s="84"/>
      <c r="S1194" s="84"/>
      <c r="T1194" s="85"/>
      <c r="AT1194" s="18" t="s">
        <v>169</v>
      </c>
      <c r="AU1194" s="18" t="s">
        <v>83</v>
      </c>
    </row>
    <row r="1195" s="12" customFormat="1">
      <c r="B1195" s="228"/>
      <c r="C1195" s="229"/>
      <c r="D1195" s="225" t="s">
        <v>176</v>
      </c>
      <c r="E1195" s="230" t="s">
        <v>19</v>
      </c>
      <c r="F1195" s="231" t="s">
        <v>328</v>
      </c>
      <c r="G1195" s="229"/>
      <c r="H1195" s="230" t="s">
        <v>19</v>
      </c>
      <c r="I1195" s="232"/>
      <c r="J1195" s="229"/>
      <c r="K1195" s="229"/>
      <c r="L1195" s="233"/>
      <c r="M1195" s="234"/>
      <c r="N1195" s="235"/>
      <c r="O1195" s="235"/>
      <c r="P1195" s="235"/>
      <c r="Q1195" s="235"/>
      <c r="R1195" s="235"/>
      <c r="S1195" s="235"/>
      <c r="T1195" s="236"/>
      <c r="AT1195" s="237" t="s">
        <v>176</v>
      </c>
      <c r="AU1195" s="237" t="s">
        <v>83</v>
      </c>
      <c r="AV1195" s="12" t="s">
        <v>81</v>
      </c>
      <c r="AW1195" s="12" t="s">
        <v>34</v>
      </c>
      <c r="AX1195" s="12" t="s">
        <v>73</v>
      </c>
      <c r="AY1195" s="237" t="s">
        <v>161</v>
      </c>
    </row>
    <row r="1196" s="12" customFormat="1">
      <c r="B1196" s="228"/>
      <c r="C1196" s="229"/>
      <c r="D1196" s="225" t="s">
        <v>176</v>
      </c>
      <c r="E1196" s="230" t="s">
        <v>19</v>
      </c>
      <c r="F1196" s="231" t="s">
        <v>1091</v>
      </c>
      <c r="G1196" s="229"/>
      <c r="H1196" s="230" t="s">
        <v>19</v>
      </c>
      <c r="I1196" s="232"/>
      <c r="J1196" s="229"/>
      <c r="K1196" s="229"/>
      <c r="L1196" s="233"/>
      <c r="M1196" s="234"/>
      <c r="N1196" s="235"/>
      <c r="O1196" s="235"/>
      <c r="P1196" s="235"/>
      <c r="Q1196" s="235"/>
      <c r="R1196" s="235"/>
      <c r="S1196" s="235"/>
      <c r="T1196" s="236"/>
      <c r="AT1196" s="237" t="s">
        <v>176</v>
      </c>
      <c r="AU1196" s="237" t="s">
        <v>83</v>
      </c>
      <c r="AV1196" s="12" t="s">
        <v>81</v>
      </c>
      <c r="AW1196" s="12" t="s">
        <v>34</v>
      </c>
      <c r="AX1196" s="12" t="s">
        <v>73</v>
      </c>
      <c r="AY1196" s="237" t="s">
        <v>161</v>
      </c>
    </row>
    <row r="1197" s="12" customFormat="1">
      <c r="B1197" s="228"/>
      <c r="C1197" s="229"/>
      <c r="D1197" s="225" t="s">
        <v>176</v>
      </c>
      <c r="E1197" s="230" t="s">
        <v>19</v>
      </c>
      <c r="F1197" s="231" t="s">
        <v>398</v>
      </c>
      <c r="G1197" s="229"/>
      <c r="H1197" s="230" t="s">
        <v>19</v>
      </c>
      <c r="I1197" s="232"/>
      <c r="J1197" s="229"/>
      <c r="K1197" s="229"/>
      <c r="L1197" s="233"/>
      <c r="M1197" s="234"/>
      <c r="N1197" s="235"/>
      <c r="O1197" s="235"/>
      <c r="P1197" s="235"/>
      <c r="Q1197" s="235"/>
      <c r="R1197" s="235"/>
      <c r="S1197" s="235"/>
      <c r="T1197" s="236"/>
      <c r="AT1197" s="237" t="s">
        <v>176</v>
      </c>
      <c r="AU1197" s="237" t="s">
        <v>83</v>
      </c>
      <c r="AV1197" s="12" t="s">
        <v>81</v>
      </c>
      <c r="AW1197" s="12" t="s">
        <v>34</v>
      </c>
      <c r="AX1197" s="12" t="s">
        <v>73</v>
      </c>
      <c r="AY1197" s="237" t="s">
        <v>161</v>
      </c>
    </row>
    <row r="1198" s="13" customFormat="1">
      <c r="B1198" s="238"/>
      <c r="C1198" s="239"/>
      <c r="D1198" s="225" t="s">
        <v>176</v>
      </c>
      <c r="E1198" s="240" t="s">
        <v>19</v>
      </c>
      <c r="F1198" s="241" t="s">
        <v>1213</v>
      </c>
      <c r="G1198" s="239"/>
      <c r="H1198" s="242">
        <v>5.5999999999999996</v>
      </c>
      <c r="I1198" s="243"/>
      <c r="J1198" s="239"/>
      <c r="K1198" s="239"/>
      <c r="L1198" s="244"/>
      <c r="M1198" s="245"/>
      <c r="N1198" s="246"/>
      <c r="O1198" s="246"/>
      <c r="P1198" s="246"/>
      <c r="Q1198" s="246"/>
      <c r="R1198" s="246"/>
      <c r="S1198" s="246"/>
      <c r="T1198" s="247"/>
      <c r="AT1198" s="248" t="s">
        <v>176</v>
      </c>
      <c r="AU1198" s="248" t="s">
        <v>83</v>
      </c>
      <c r="AV1198" s="13" t="s">
        <v>83</v>
      </c>
      <c r="AW1198" s="13" t="s">
        <v>34</v>
      </c>
      <c r="AX1198" s="13" t="s">
        <v>73</v>
      </c>
      <c r="AY1198" s="248" t="s">
        <v>161</v>
      </c>
    </row>
    <row r="1199" s="12" customFormat="1">
      <c r="B1199" s="228"/>
      <c r="C1199" s="229"/>
      <c r="D1199" s="225" t="s">
        <v>176</v>
      </c>
      <c r="E1199" s="230" t="s">
        <v>19</v>
      </c>
      <c r="F1199" s="231" t="s">
        <v>1093</v>
      </c>
      <c r="G1199" s="229"/>
      <c r="H1199" s="230" t="s">
        <v>19</v>
      </c>
      <c r="I1199" s="232"/>
      <c r="J1199" s="229"/>
      <c r="K1199" s="229"/>
      <c r="L1199" s="233"/>
      <c r="M1199" s="234"/>
      <c r="N1199" s="235"/>
      <c r="O1199" s="235"/>
      <c r="P1199" s="235"/>
      <c r="Q1199" s="235"/>
      <c r="R1199" s="235"/>
      <c r="S1199" s="235"/>
      <c r="T1199" s="236"/>
      <c r="AT1199" s="237" t="s">
        <v>176</v>
      </c>
      <c r="AU1199" s="237" t="s">
        <v>83</v>
      </c>
      <c r="AV1199" s="12" t="s">
        <v>81</v>
      </c>
      <c r="AW1199" s="12" t="s">
        <v>34</v>
      </c>
      <c r="AX1199" s="12" t="s">
        <v>73</v>
      </c>
      <c r="AY1199" s="237" t="s">
        <v>161</v>
      </c>
    </row>
    <row r="1200" s="12" customFormat="1">
      <c r="B1200" s="228"/>
      <c r="C1200" s="229"/>
      <c r="D1200" s="225" t="s">
        <v>176</v>
      </c>
      <c r="E1200" s="230" t="s">
        <v>19</v>
      </c>
      <c r="F1200" s="231" t="s">
        <v>398</v>
      </c>
      <c r="G1200" s="229"/>
      <c r="H1200" s="230" t="s">
        <v>19</v>
      </c>
      <c r="I1200" s="232"/>
      <c r="J1200" s="229"/>
      <c r="K1200" s="229"/>
      <c r="L1200" s="233"/>
      <c r="M1200" s="234"/>
      <c r="N1200" s="235"/>
      <c r="O1200" s="235"/>
      <c r="P1200" s="235"/>
      <c r="Q1200" s="235"/>
      <c r="R1200" s="235"/>
      <c r="S1200" s="235"/>
      <c r="T1200" s="236"/>
      <c r="AT1200" s="237" t="s">
        <v>176</v>
      </c>
      <c r="AU1200" s="237" t="s">
        <v>83</v>
      </c>
      <c r="AV1200" s="12" t="s">
        <v>81</v>
      </c>
      <c r="AW1200" s="12" t="s">
        <v>34</v>
      </c>
      <c r="AX1200" s="12" t="s">
        <v>73</v>
      </c>
      <c r="AY1200" s="237" t="s">
        <v>161</v>
      </c>
    </row>
    <row r="1201" s="13" customFormat="1">
      <c r="B1201" s="238"/>
      <c r="C1201" s="239"/>
      <c r="D1201" s="225" t="s">
        <v>176</v>
      </c>
      <c r="E1201" s="240" t="s">
        <v>19</v>
      </c>
      <c r="F1201" s="241" t="s">
        <v>1214</v>
      </c>
      <c r="G1201" s="239"/>
      <c r="H1201" s="242">
        <v>12.25</v>
      </c>
      <c r="I1201" s="243"/>
      <c r="J1201" s="239"/>
      <c r="K1201" s="239"/>
      <c r="L1201" s="244"/>
      <c r="M1201" s="245"/>
      <c r="N1201" s="246"/>
      <c r="O1201" s="246"/>
      <c r="P1201" s="246"/>
      <c r="Q1201" s="246"/>
      <c r="R1201" s="246"/>
      <c r="S1201" s="246"/>
      <c r="T1201" s="247"/>
      <c r="AT1201" s="248" t="s">
        <v>176</v>
      </c>
      <c r="AU1201" s="248" t="s">
        <v>83</v>
      </c>
      <c r="AV1201" s="13" t="s">
        <v>83</v>
      </c>
      <c r="AW1201" s="13" t="s">
        <v>34</v>
      </c>
      <c r="AX1201" s="13" t="s">
        <v>73</v>
      </c>
      <c r="AY1201" s="248" t="s">
        <v>161</v>
      </c>
    </row>
    <row r="1202" s="12" customFormat="1">
      <c r="B1202" s="228"/>
      <c r="C1202" s="229"/>
      <c r="D1202" s="225" t="s">
        <v>176</v>
      </c>
      <c r="E1202" s="230" t="s">
        <v>19</v>
      </c>
      <c r="F1202" s="231" t="s">
        <v>1063</v>
      </c>
      <c r="G1202" s="229"/>
      <c r="H1202" s="230" t="s">
        <v>19</v>
      </c>
      <c r="I1202" s="232"/>
      <c r="J1202" s="229"/>
      <c r="K1202" s="229"/>
      <c r="L1202" s="233"/>
      <c r="M1202" s="234"/>
      <c r="N1202" s="235"/>
      <c r="O1202" s="235"/>
      <c r="P1202" s="235"/>
      <c r="Q1202" s="235"/>
      <c r="R1202" s="235"/>
      <c r="S1202" s="235"/>
      <c r="T1202" s="236"/>
      <c r="AT1202" s="237" t="s">
        <v>176</v>
      </c>
      <c r="AU1202" s="237" t="s">
        <v>83</v>
      </c>
      <c r="AV1202" s="12" t="s">
        <v>81</v>
      </c>
      <c r="AW1202" s="12" t="s">
        <v>34</v>
      </c>
      <c r="AX1202" s="12" t="s">
        <v>73</v>
      </c>
      <c r="AY1202" s="237" t="s">
        <v>161</v>
      </c>
    </row>
    <row r="1203" s="12" customFormat="1">
      <c r="B1203" s="228"/>
      <c r="C1203" s="229"/>
      <c r="D1203" s="225" t="s">
        <v>176</v>
      </c>
      <c r="E1203" s="230" t="s">
        <v>19</v>
      </c>
      <c r="F1203" s="231" t="s">
        <v>398</v>
      </c>
      <c r="G1203" s="229"/>
      <c r="H1203" s="230" t="s">
        <v>19</v>
      </c>
      <c r="I1203" s="232"/>
      <c r="J1203" s="229"/>
      <c r="K1203" s="229"/>
      <c r="L1203" s="233"/>
      <c r="M1203" s="234"/>
      <c r="N1203" s="235"/>
      <c r="O1203" s="235"/>
      <c r="P1203" s="235"/>
      <c r="Q1203" s="235"/>
      <c r="R1203" s="235"/>
      <c r="S1203" s="235"/>
      <c r="T1203" s="236"/>
      <c r="AT1203" s="237" t="s">
        <v>176</v>
      </c>
      <c r="AU1203" s="237" t="s">
        <v>83</v>
      </c>
      <c r="AV1203" s="12" t="s">
        <v>81</v>
      </c>
      <c r="AW1203" s="12" t="s">
        <v>34</v>
      </c>
      <c r="AX1203" s="12" t="s">
        <v>73</v>
      </c>
      <c r="AY1203" s="237" t="s">
        <v>161</v>
      </c>
    </row>
    <row r="1204" s="13" customFormat="1">
      <c r="B1204" s="238"/>
      <c r="C1204" s="239"/>
      <c r="D1204" s="225" t="s">
        <v>176</v>
      </c>
      <c r="E1204" s="240" t="s">
        <v>19</v>
      </c>
      <c r="F1204" s="241" t="s">
        <v>1215</v>
      </c>
      <c r="G1204" s="239"/>
      <c r="H1204" s="242">
        <v>1.3999999999999999</v>
      </c>
      <c r="I1204" s="243"/>
      <c r="J1204" s="239"/>
      <c r="K1204" s="239"/>
      <c r="L1204" s="244"/>
      <c r="M1204" s="245"/>
      <c r="N1204" s="246"/>
      <c r="O1204" s="246"/>
      <c r="P1204" s="246"/>
      <c r="Q1204" s="246"/>
      <c r="R1204" s="246"/>
      <c r="S1204" s="246"/>
      <c r="T1204" s="247"/>
      <c r="AT1204" s="248" t="s">
        <v>176</v>
      </c>
      <c r="AU1204" s="248" t="s">
        <v>83</v>
      </c>
      <c r="AV1204" s="13" t="s">
        <v>83</v>
      </c>
      <c r="AW1204" s="13" t="s">
        <v>34</v>
      </c>
      <c r="AX1204" s="13" t="s">
        <v>73</v>
      </c>
      <c r="AY1204" s="248" t="s">
        <v>161</v>
      </c>
    </row>
    <row r="1205" s="12" customFormat="1">
      <c r="B1205" s="228"/>
      <c r="C1205" s="229"/>
      <c r="D1205" s="225" t="s">
        <v>176</v>
      </c>
      <c r="E1205" s="230" t="s">
        <v>19</v>
      </c>
      <c r="F1205" s="231" t="s">
        <v>1095</v>
      </c>
      <c r="G1205" s="229"/>
      <c r="H1205" s="230" t="s">
        <v>19</v>
      </c>
      <c r="I1205" s="232"/>
      <c r="J1205" s="229"/>
      <c r="K1205" s="229"/>
      <c r="L1205" s="233"/>
      <c r="M1205" s="234"/>
      <c r="N1205" s="235"/>
      <c r="O1205" s="235"/>
      <c r="P1205" s="235"/>
      <c r="Q1205" s="235"/>
      <c r="R1205" s="235"/>
      <c r="S1205" s="235"/>
      <c r="T1205" s="236"/>
      <c r="AT1205" s="237" t="s">
        <v>176</v>
      </c>
      <c r="AU1205" s="237" t="s">
        <v>83</v>
      </c>
      <c r="AV1205" s="12" t="s">
        <v>81</v>
      </c>
      <c r="AW1205" s="12" t="s">
        <v>34</v>
      </c>
      <c r="AX1205" s="12" t="s">
        <v>73</v>
      </c>
      <c r="AY1205" s="237" t="s">
        <v>161</v>
      </c>
    </row>
    <row r="1206" s="12" customFormat="1">
      <c r="B1206" s="228"/>
      <c r="C1206" s="229"/>
      <c r="D1206" s="225" t="s">
        <v>176</v>
      </c>
      <c r="E1206" s="230" t="s">
        <v>19</v>
      </c>
      <c r="F1206" s="231" t="s">
        <v>398</v>
      </c>
      <c r="G1206" s="229"/>
      <c r="H1206" s="230" t="s">
        <v>19</v>
      </c>
      <c r="I1206" s="232"/>
      <c r="J1206" s="229"/>
      <c r="K1206" s="229"/>
      <c r="L1206" s="233"/>
      <c r="M1206" s="234"/>
      <c r="N1206" s="235"/>
      <c r="O1206" s="235"/>
      <c r="P1206" s="235"/>
      <c r="Q1206" s="235"/>
      <c r="R1206" s="235"/>
      <c r="S1206" s="235"/>
      <c r="T1206" s="236"/>
      <c r="AT1206" s="237" t="s">
        <v>176</v>
      </c>
      <c r="AU1206" s="237" t="s">
        <v>83</v>
      </c>
      <c r="AV1206" s="12" t="s">
        <v>81</v>
      </c>
      <c r="AW1206" s="12" t="s">
        <v>34</v>
      </c>
      <c r="AX1206" s="12" t="s">
        <v>73</v>
      </c>
      <c r="AY1206" s="237" t="s">
        <v>161</v>
      </c>
    </row>
    <row r="1207" s="13" customFormat="1">
      <c r="B1207" s="238"/>
      <c r="C1207" s="239"/>
      <c r="D1207" s="225" t="s">
        <v>176</v>
      </c>
      <c r="E1207" s="240" t="s">
        <v>19</v>
      </c>
      <c r="F1207" s="241" t="s">
        <v>1216</v>
      </c>
      <c r="G1207" s="239"/>
      <c r="H1207" s="242">
        <v>19.949999999999999</v>
      </c>
      <c r="I1207" s="243"/>
      <c r="J1207" s="239"/>
      <c r="K1207" s="239"/>
      <c r="L1207" s="244"/>
      <c r="M1207" s="245"/>
      <c r="N1207" s="246"/>
      <c r="O1207" s="246"/>
      <c r="P1207" s="246"/>
      <c r="Q1207" s="246"/>
      <c r="R1207" s="246"/>
      <c r="S1207" s="246"/>
      <c r="T1207" s="247"/>
      <c r="AT1207" s="248" t="s">
        <v>176</v>
      </c>
      <c r="AU1207" s="248" t="s">
        <v>83</v>
      </c>
      <c r="AV1207" s="13" t="s">
        <v>83</v>
      </c>
      <c r="AW1207" s="13" t="s">
        <v>34</v>
      </c>
      <c r="AX1207" s="13" t="s">
        <v>73</v>
      </c>
      <c r="AY1207" s="248" t="s">
        <v>161</v>
      </c>
    </row>
    <row r="1208" s="14" customFormat="1">
      <c r="B1208" s="249"/>
      <c r="C1208" s="250"/>
      <c r="D1208" s="225" t="s">
        <v>176</v>
      </c>
      <c r="E1208" s="251" t="s">
        <v>19</v>
      </c>
      <c r="F1208" s="252" t="s">
        <v>201</v>
      </c>
      <c r="G1208" s="250"/>
      <c r="H1208" s="253">
        <v>39.200000000000003</v>
      </c>
      <c r="I1208" s="254"/>
      <c r="J1208" s="250"/>
      <c r="K1208" s="250"/>
      <c r="L1208" s="255"/>
      <c r="M1208" s="256"/>
      <c r="N1208" s="257"/>
      <c r="O1208" s="257"/>
      <c r="P1208" s="257"/>
      <c r="Q1208" s="257"/>
      <c r="R1208" s="257"/>
      <c r="S1208" s="257"/>
      <c r="T1208" s="258"/>
      <c r="AT1208" s="259" t="s">
        <v>176</v>
      </c>
      <c r="AU1208" s="259" t="s">
        <v>83</v>
      </c>
      <c r="AV1208" s="14" t="s">
        <v>167</v>
      </c>
      <c r="AW1208" s="14" t="s">
        <v>34</v>
      </c>
      <c r="AX1208" s="14" t="s">
        <v>81</v>
      </c>
      <c r="AY1208" s="259" t="s">
        <v>161</v>
      </c>
    </row>
    <row r="1209" s="1" customFormat="1" ht="16.5" customHeight="1">
      <c r="B1209" s="39"/>
      <c r="C1209" s="212" t="s">
        <v>1217</v>
      </c>
      <c r="D1209" s="212" t="s">
        <v>163</v>
      </c>
      <c r="E1209" s="213" t="s">
        <v>1218</v>
      </c>
      <c r="F1209" s="214" t="s">
        <v>1219</v>
      </c>
      <c r="G1209" s="215" t="s">
        <v>172</v>
      </c>
      <c r="H1209" s="216">
        <v>14.699999999999999</v>
      </c>
      <c r="I1209" s="217"/>
      <c r="J1209" s="218">
        <f>ROUND(I1209*H1209,2)</f>
        <v>0</v>
      </c>
      <c r="K1209" s="214" t="s">
        <v>173</v>
      </c>
      <c r="L1209" s="44"/>
      <c r="M1209" s="219" t="s">
        <v>19</v>
      </c>
      <c r="N1209" s="220" t="s">
        <v>44</v>
      </c>
      <c r="O1209" s="84"/>
      <c r="P1209" s="221">
        <f>O1209*H1209</f>
        <v>0</v>
      </c>
      <c r="Q1209" s="221">
        <v>0.20150000000000001</v>
      </c>
      <c r="R1209" s="221">
        <f>Q1209*H1209</f>
        <v>2.9620500000000001</v>
      </c>
      <c r="S1209" s="221">
        <v>0</v>
      </c>
      <c r="T1209" s="222">
        <f>S1209*H1209</f>
        <v>0</v>
      </c>
      <c r="AR1209" s="223" t="s">
        <v>167</v>
      </c>
      <c r="AT1209" s="223" t="s">
        <v>163</v>
      </c>
      <c r="AU1209" s="223" t="s">
        <v>83</v>
      </c>
      <c r="AY1209" s="18" t="s">
        <v>161</v>
      </c>
      <c r="BE1209" s="224">
        <f>IF(N1209="základní",J1209,0)</f>
        <v>0</v>
      </c>
      <c r="BF1209" s="224">
        <f>IF(N1209="snížená",J1209,0)</f>
        <v>0</v>
      </c>
      <c r="BG1209" s="224">
        <f>IF(N1209="zákl. přenesená",J1209,0)</f>
        <v>0</v>
      </c>
      <c r="BH1209" s="224">
        <f>IF(N1209="sníž. přenesená",J1209,0)</f>
        <v>0</v>
      </c>
      <c r="BI1209" s="224">
        <f>IF(N1209="nulová",J1209,0)</f>
        <v>0</v>
      </c>
      <c r="BJ1209" s="18" t="s">
        <v>81</v>
      </c>
      <c r="BK1209" s="224">
        <f>ROUND(I1209*H1209,2)</f>
        <v>0</v>
      </c>
      <c r="BL1209" s="18" t="s">
        <v>167</v>
      </c>
      <c r="BM1209" s="223" t="s">
        <v>1220</v>
      </c>
    </row>
    <row r="1210" s="1" customFormat="1">
      <c r="B1210" s="39"/>
      <c r="C1210" s="40"/>
      <c r="D1210" s="225" t="s">
        <v>169</v>
      </c>
      <c r="E1210" s="40"/>
      <c r="F1210" s="226" t="s">
        <v>1221</v>
      </c>
      <c r="G1210" s="40"/>
      <c r="H1210" s="40"/>
      <c r="I1210" s="136"/>
      <c r="J1210" s="40"/>
      <c r="K1210" s="40"/>
      <c r="L1210" s="44"/>
      <c r="M1210" s="227"/>
      <c r="N1210" s="84"/>
      <c r="O1210" s="84"/>
      <c r="P1210" s="84"/>
      <c r="Q1210" s="84"/>
      <c r="R1210" s="84"/>
      <c r="S1210" s="84"/>
      <c r="T1210" s="85"/>
      <c r="AT1210" s="18" t="s">
        <v>169</v>
      </c>
      <c r="AU1210" s="18" t="s">
        <v>83</v>
      </c>
    </row>
    <row r="1211" s="12" customFormat="1">
      <c r="B1211" s="228"/>
      <c r="C1211" s="229"/>
      <c r="D1211" s="225" t="s">
        <v>176</v>
      </c>
      <c r="E1211" s="230" t="s">
        <v>19</v>
      </c>
      <c r="F1211" s="231" t="s">
        <v>328</v>
      </c>
      <c r="G1211" s="229"/>
      <c r="H1211" s="230" t="s">
        <v>19</v>
      </c>
      <c r="I1211" s="232"/>
      <c r="J1211" s="229"/>
      <c r="K1211" s="229"/>
      <c r="L1211" s="233"/>
      <c r="M1211" s="234"/>
      <c r="N1211" s="235"/>
      <c r="O1211" s="235"/>
      <c r="P1211" s="235"/>
      <c r="Q1211" s="235"/>
      <c r="R1211" s="235"/>
      <c r="S1211" s="235"/>
      <c r="T1211" s="236"/>
      <c r="AT1211" s="237" t="s">
        <v>176</v>
      </c>
      <c r="AU1211" s="237" t="s">
        <v>83</v>
      </c>
      <c r="AV1211" s="12" t="s">
        <v>81</v>
      </c>
      <c r="AW1211" s="12" t="s">
        <v>34</v>
      </c>
      <c r="AX1211" s="12" t="s">
        <v>73</v>
      </c>
      <c r="AY1211" s="237" t="s">
        <v>161</v>
      </c>
    </row>
    <row r="1212" s="12" customFormat="1">
      <c r="B1212" s="228"/>
      <c r="C1212" s="229"/>
      <c r="D1212" s="225" t="s">
        <v>176</v>
      </c>
      <c r="E1212" s="230" t="s">
        <v>19</v>
      </c>
      <c r="F1212" s="231" t="s">
        <v>1042</v>
      </c>
      <c r="G1212" s="229"/>
      <c r="H1212" s="230" t="s">
        <v>19</v>
      </c>
      <c r="I1212" s="232"/>
      <c r="J1212" s="229"/>
      <c r="K1212" s="229"/>
      <c r="L1212" s="233"/>
      <c r="M1212" s="234"/>
      <c r="N1212" s="235"/>
      <c r="O1212" s="235"/>
      <c r="P1212" s="235"/>
      <c r="Q1212" s="235"/>
      <c r="R1212" s="235"/>
      <c r="S1212" s="235"/>
      <c r="T1212" s="236"/>
      <c r="AT1212" s="237" t="s">
        <v>176</v>
      </c>
      <c r="AU1212" s="237" t="s">
        <v>83</v>
      </c>
      <c r="AV1212" s="12" t="s">
        <v>81</v>
      </c>
      <c r="AW1212" s="12" t="s">
        <v>34</v>
      </c>
      <c r="AX1212" s="12" t="s">
        <v>73</v>
      </c>
      <c r="AY1212" s="237" t="s">
        <v>161</v>
      </c>
    </row>
    <row r="1213" s="12" customFormat="1">
      <c r="B1213" s="228"/>
      <c r="C1213" s="229"/>
      <c r="D1213" s="225" t="s">
        <v>176</v>
      </c>
      <c r="E1213" s="230" t="s">
        <v>19</v>
      </c>
      <c r="F1213" s="231" t="s">
        <v>394</v>
      </c>
      <c r="G1213" s="229"/>
      <c r="H1213" s="230" t="s">
        <v>19</v>
      </c>
      <c r="I1213" s="232"/>
      <c r="J1213" s="229"/>
      <c r="K1213" s="229"/>
      <c r="L1213" s="233"/>
      <c r="M1213" s="234"/>
      <c r="N1213" s="235"/>
      <c r="O1213" s="235"/>
      <c r="P1213" s="235"/>
      <c r="Q1213" s="235"/>
      <c r="R1213" s="235"/>
      <c r="S1213" s="235"/>
      <c r="T1213" s="236"/>
      <c r="AT1213" s="237" t="s">
        <v>176</v>
      </c>
      <c r="AU1213" s="237" t="s">
        <v>83</v>
      </c>
      <c r="AV1213" s="12" t="s">
        <v>81</v>
      </c>
      <c r="AW1213" s="12" t="s">
        <v>34</v>
      </c>
      <c r="AX1213" s="12" t="s">
        <v>73</v>
      </c>
      <c r="AY1213" s="237" t="s">
        <v>161</v>
      </c>
    </row>
    <row r="1214" s="13" customFormat="1">
      <c r="B1214" s="238"/>
      <c r="C1214" s="239"/>
      <c r="D1214" s="225" t="s">
        <v>176</v>
      </c>
      <c r="E1214" s="240" t="s">
        <v>19</v>
      </c>
      <c r="F1214" s="241" t="s">
        <v>1222</v>
      </c>
      <c r="G1214" s="239"/>
      <c r="H1214" s="242">
        <v>9.0999999999999996</v>
      </c>
      <c r="I1214" s="243"/>
      <c r="J1214" s="239"/>
      <c r="K1214" s="239"/>
      <c r="L1214" s="244"/>
      <c r="M1214" s="245"/>
      <c r="N1214" s="246"/>
      <c r="O1214" s="246"/>
      <c r="P1214" s="246"/>
      <c r="Q1214" s="246"/>
      <c r="R1214" s="246"/>
      <c r="S1214" s="246"/>
      <c r="T1214" s="247"/>
      <c r="AT1214" s="248" t="s">
        <v>176</v>
      </c>
      <c r="AU1214" s="248" t="s">
        <v>83</v>
      </c>
      <c r="AV1214" s="13" t="s">
        <v>83</v>
      </c>
      <c r="AW1214" s="13" t="s">
        <v>34</v>
      </c>
      <c r="AX1214" s="13" t="s">
        <v>73</v>
      </c>
      <c r="AY1214" s="248" t="s">
        <v>161</v>
      </c>
    </row>
    <row r="1215" s="12" customFormat="1">
      <c r="B1215" s="228"/>
      <c r="C1215" s="229"/>
      <c r="D1215" s="225" t="s">
        <v>176</v>
      </c>
      <c r="E1215" s="230" t="s">
        <v>19</v>
      </c>
      <c r="F1215" s="231" t="s">
        <v>1044</v>
      </c>
      <c r="G1215" s="229"/>
      <c r="H1215" s="230" t="s">
        <v>19</v>
      </c>
      <c r="I1215" s="232"/>
      <c r="J1215" s="229"/>
      <c r="K1215" s="229"/>
      <c r="L1215" s="233"/>
      <c r="M1215" s="234"/>
      <c r="N1215" s="235"/>
      <c r="O1215" s="235"/>
      <c r="P1215" s="235"/>
      <c r="Q1215" s="235"/>
      <c r="R1215" s="235"/>
      <c r="S1215" s="235"/>
      <c r="T1215" s="236"/>
      <c r="AT1215" s="237" t="s">
        <v>176</v>
      </c>
      <c r="AU1215" s="237" t="s">
        <v>83</v>
      </c>
      <c r="AV1215" s="12" t="s">
        <v>81</v>
      </c>
      <c r="AW1215" s="12" t="s">
        <v>34</v>
      </c>
      <c r="AX1215" s="12" t="s">
        <v>73</v>
      </c>
      <c r="AY1215" s="237" t="s">
        <v>161</v>
      </c>
    </row>
    <row r="1216" s="12" customFormat="1">
      <c r="B1216" s="228"/>
      <c r="C1216" s="229"/>
      <c r="D1216" s="225" t="s">
        <v>176</v>
      </c>
      <c r="E1216" s="230" t="s">
        <v>19</v>
      </c>
      <c r="F1216" s="231" t="s">
        <v>394</v>
      </c>
      <c r="G1216" s="229"/>
      <c r="H1216" s="230" t="s">
        <v>19</v>
      </c>
      <c r="I1216" s="232"/>
      <c r="J1216" s="229"/>
      <c r="K1216" s="229"/>
      <c r="L1216" s="233"/>
      <c r="M1216" s="234"/>
      <c r="N1216" s="235"/>
      <c r="O1216" s="235"/>
      <c r="P1216" s="235"/>
      <c r="Q1216" s="235"/>
      <c r="R1216" s="235"/>
      <c r="S1216" s="235"/>
      <c r="T1216" s="236"/>
      <c r="AT1216" s="237" t="s">
        <v>176</v>
      </c>
      <c r="AU1216" s="237" t="s">
        <v>83</v>
      </c>
      <c r="AV1216" s="12" t="s">
        <v>81</v>
      </c>
      <c r="AW1216" s="12" t="s">
        <v>34</v>
      </c>
      <c r="AX1216" s="12" t="s">
        <v>73</v>
      </c>
      <c r="AY1216" s="237" t="s">
        <v>161</v>
      </c>
    </row>
    <row r="1217" s="13" customFormat="1">
      <c r="B1217" s="238"/>
      <c r="C1217" s="239"/>
      <c r="D1217" s="225" t="s">
        <v>176</v>
      </c>
      <c r="E1217" s="240" t="s">
        <v>19</v>
      </c>
      <c r="F1217" s="241" t="s">
        <v>1223</v>
      </c>
      <c r="G1217" s="239"/>
      <c r="H1217" s="242">
        <v>5.5999999999999996</v>
      </c>
      <c r="I1217" s="243"/>
      <c r="J1217" s="239"/>
      <c r="K1217" s="239"/>
      <c r="L1217" s="244"/>
      <c r="M1217" s="245"/>
      <c r="N1217" s="246"/>
      <c r="O1217" s="246"/>
      <c r="P1217" s="246"/>
      <c r="Q1217" s="246"/>
      <c r="R1217" s="246"/>
      <c r="S1217" s="246"/>
      <c r="T1217" s="247"/>
      <c r="AT1217" s="248" t="s">
        <v>176</v>
      </c>
      <c r="AU1217" s="248" t="s">
        <v>83</v>
      </c>
      <c r="AV1217" s="13" t="s">
        <v>83</v>
      </c>
      <c r="AW1217" s="13" t="s">
        <v>34</v>
      </c>
      <c r="AX1217" s="13" t="s">
        <v>73</v>
      </c>
      <c r="AY1217" s="248" t="s">
        <v>161</v>
      </c>
    </row>
    <row r="1218" s="14" customFormat="1">
      <c r="B1218" s="249"/>
      <c r="C1218" s="250"/>
      <c r="D1218" s="225" t="s">
        <v>176</v>
      </c>
      <c r="E1218" s="251" t="s">
        <v>19</v>
      </c>
      <c r="F1218" s="252" t="s">
        <v>201</v>
      </c>
      <c r="G1218" s="250"/>
      <c r="H1218" s="253">
        <v>14.699999999999999</v>
      </c>
      <c r="I1218" s="254"/>
      <c r="J1218" s="250"/>
      <c r="K1218" s="250"/>
      <c r="L1218" s="255"/>
      <c r="M1218" s="256"/>
      <c r="N1218" s="257"/>
      <c r="O1218" s="257"/>
      <c r="P1218" s="257"/>
      <c r="Q1218" s="257"/>
      <c r="R1218" s="257"/>
      <c r="S1218" s="257"/>
      <c r="T1218" s="258"/>
      <c r="AT1218" s="259" t="s">
        <v>176</v>
      </c>
      <c r="AU1218" s="259" t="s">
        <v>83</v>
      </c>
      <c r="AV1218" s="14" t="s">
        <v>167</v>
      </c>
      <c r="AW1218" s="14" t="s">
        <v>34</v>
      </c>
      <c r="AX1218" s="14" t="s">
        <v>81</v>
      </c>
      <c r="AY1218" s="259" t="s">
        <v>161</v>
      </c>
    </row>
    <row r="1219" s="1" customFormat="1" ht="16.5" customHeight="1">
      <c r="B1219" s="39"/>
      <c r="C1219" s="212" t="s">
        <v>1224</v>
      </c>
      <c r="D1219" s="212" t="s">
        <v>163</v>
      </c>
      <c r="E1219" s="213" t="s">
        <v>1225</v>
      </c>
      <c r="F1219" s="214" t="s">
        <v>1226</v>
      </c>
      <c r="G1219" s="215" t="s">
        <v>210</v>
      </c>
      <c r="H1219" s="216">
        <v>134.40000000000001</v>
      </c>
      <c r="I1219" s="217"/>
      <c r="J1219" s="218">
        <f>ROUND(I1219*H1219,2)</f>
        <v>0</v>
      </c>
      <c r="K1219" s="214" t="s">
        <v>173</v>
      </c>
      <c r="L1219" s="44"/>
      <c r="M1219" s="219" t="s">
        <v>19</v>
      </c>
      <c r="N1219" s="220" t="s">
        <v>44</v>
      </c>
      <c r="O1219" s="84"/>
      <c r="P1219" s="221">
        <f>O1219*H1219</f>
        <v>0</v>
      </c>
      <c r="Q1219" s="221">
        <v>0</v>
      </c>
      <c r="R1219" s="221">
        <f>Q1219*H1219</f>
        <v>0</v>
      </c>
      <c r="S1219" s="221">
        <v>0</v>
      </c>
      <c r="T1219" s="222">
        <f>S1219*H1219</f>
        <v>0</v>
      </c>
      <c r="AR1219" s="223" t="s">
        <v>167</v>
      </c>
      <c r="AT1219" s="223" t="s">
        <v>163</v>
      </c>
      <c r="AU1219" s="223" t="s">
        <v>83</v>
      </c>
      <c r="AY1219" s="18" t="s">
        <v>161</v>
      </c>
      <c r="BE1219" s="224">
        <f>IF(N1219="základní",J1219,0)</f>
        <v>0</v>
      </c>
      <c r="BF1219" s="224">
        <f>IF(N1219="snížená",J1219,0)</f>
        <v>0</v>
      </c>
      <c r="BG1219" s="224">
        <f>IF(N1219="zákl. přenesená",J1219,0)</f>
        <v>0</v>
      </c>
      <c r="BH1219" s="224">
        <f>IF(N1219="sníž. přenesená",J1219,0)</f>
        <v>0</v>
      </c>
      <c r="BI1219" s="224">
        <f>IF(N1219="nulová",J1219,0)</f>
        <v>0</v>
      </c>
      <c r="BJ1219" s="18" t="s">
        <v>81</v>
      </c>
      <c r="BK1219" s="224">
        <f>ROUND(I1219*H1219,2)</f>
        <v>0</v>
      </c>
      <c r="BL1219" s="18" t="s">
        <v>167</v>
      </c>
      <c r="BM1219" s="223" t="s">
        <v>1227</v>
      </c>
    </row>
    <row r="1220" s="1" customFormat="1">
      <c r="B1220" s="39"/>
      <c r="C1220" s="40"/>
      <c r="D1220" s="225" t="s">
        <v>169</v>
      </c>
      <c r="E1220" s="40"/>
      <c r="F1220" s="226" t="s">
        <v>1226</v>
      </c>
      <c r="G1220" s="40"/>
      <c r="H1220" s="40"/>
      <c r="I1220" s="136"/>
      <c r="J1220" s="40"/>
      <c r="K1220" s="40"/>
      <c r="L1220" s="44"/>
      <c r="M1220" s="227"/>
      <c r="N1220" s="84"/>
      <c r="O1220" s="84"/>
      <c r="P1220" s="84"/>
      <c r="Q1220" s="84"/>
      <c r="R1220" s="84"/>
      <c r="S1220" s="84"/>
      <c r="T1220" s="85"/>
      <c r="AT1220" s="18" t="s">
        <v>169</v>
      </c>
      <c r="AU1220" s="18" t="s">
        <v>83</v>
      </c>
    </row>
    <row r="1221" s="12" customFormat="1">
      <c r="B1221" s="228"/>
      <c r="C1221" s="229"/>
      <c r="D1221" s="225" t="s">
        <v>176</v>
      </c>
      <c r="E1221" s="230" t="s">
        <v>19</v>
      </c>
      <c r="F1221" s="231" t="s">
        <v>328</v>
      </c>
      <c r="G1221" s="229"/>
      <c r="H1221" s="230" t="s">
        <v>19</v>
      </c>
      <c r="I1221" s="232"/>
      <c r="J1221" s="229"/>
      <c r="K1221" s="229"/>
      <c r="L1221" s="233"/>
      <c r="M1221" s="234"/>
      <c r="N1221" s="235"/>
      <c r="O1221" s="235"/>
      <c r="P1221" s="235"/>
      <c r="Q1221" s="235"/>
      <c r="R1221" s="235"/>
      <c r="S1221" s="235"/>
      <c r="T1221" s="236"/>
      <c r="AT1221" s="237" t="s">
        <v>176</v>
      </c>
      <c r="AU1221" s="237" t="s">
        <v>83</v>
      </c>
      <c r="AV1221" s="12" t="s">
        <v>81</v>
      </c>
      <c r="AW1221" s="12" t="s">
        <v>34</v>
      </c>
      <c r="AX1221" s="12" t="s">
        <v>73</v>
      </c>
      <c r="AY1221" s="237" t="s">
        <v>161</v>
      </c>
    </row>
    <row r="1222" s="12" customFormat="1">
      <c r="B1222" s="228"/>
      <c r="C1222" s="229"/>
      <c r="D1222" s="225" t="s">
        <v>176</v>
      </c>
      <c r="E1222" s="230" t="s">
        <v>19</v>
      </c>
      <c r="F1222" s="231" t="s">
        <v>1091</v>
      </c>
      <c r="G1222" s="229"/>
      <c r="H1222" s="230" t="s">
        <v>19</v>
      </c>
      <c r="I1222" s="232"/>
      <c r="J1222" s="229"/>
      <c r="K1222" s="229"/>
      <c r="L1222" s="233"/>
      <c r="M1222" s="234"/>
      <c r="N1222" s="235"/>
      <c r="O1222" s="235"/>
      <c r="P1222" s="235"/>
      <c r="Q1222" s="235"/>
      <c r="R1222" s="235"/>
      <c r="S1222" s="235"/>
      <c r="T1222" s="236"/>
      <c r="AT1222" s="237" t="s">
        <v>176</v>
      </c>
      <c r="AU1222" s="237" t="s">
        <v>83</v>
      </c>
      <c r="AV1222" s="12" t="s">
        <v>81</v>
      </c>
      <c r="AW1222" s="12" t="s">
        <v>34</v>
      </c>
      <c r="AX1222" s="12" t="s">
        <v>73</v>
      </c>
      <c r="AY1222" s="237" t="s">
        <v>161</v>
      </c>
    </row>
    <row r="1223" s="12" customFormat="1">
      <c r="B1223" s="228"/>
      <c r="C1223" s="229"/>
      <c r="D1223" s="225" t="s">
        <v>176</v>
      </c>
      <c r="E1223" s="230" t="s">
        <v>19</v>
      </c>
      <c r="F1223" s="231" t="s">
        <v>398</v>
      </c>
      <c r="G1223" s="229"/>
      <c r="H1223" s="230" t="s">
        <v>19</v>
      </c>
      <c r="I1223" s="232"/>
      <c r="J1223" s="229"/>
      <c r="K1223" s="229"/>
      <c r="L1223" s="233"/>
      <c r="M1223" s="234"/>
      <c r="N1223" s="235"/>
      <c r="O1223" s="235"/>
      <c r="P1223" s="235"/>
      <c r="Q1223" s="235"/>
      <c r="R1223" s="235"/>
      <c r="S1223" s="235"/>
      <c r="T1223" s="236"/>
      <c r="AT1223" s="237" t="s">
        <v>176</v>
      </c>
      <c r="AU1223" s="237" t="s">
        <v>83</v>
      </c>
      <c r="AV1223" s="12" t="s">
        <v>81</v>
      </c>
      <c r="AW1223" s="12" t="s">
        <v>34</v>
      </c>
      <c r="AX1223" s="12" t="s">
        <v>73</v>
      </c>
      <c r="AY1223" s="237" t="s">
        <v>161</v>
      </c>
    </row>
    <row r="1224" s="13" customFormat="1">
      <c r="B1224" s="238"/>
      <c r="C1224" s="239"/>
      <c r="D1224" s="225" t="s">
        <v>176</v>
      </c>
      <c r="E1224" s="240" t="s">
        <v>19</v>
      </c>
      <c r="F1224" s="241" t="s">
        <v>1228</v>
      </c>
      <c r="G1224" s="239"/>
      <c r="H1224" s="242">
        <v>19.199999999999999</v>
      </c>
      <c r="I1224" s="243"/>
      <c r="J1224" s="239"/>
      <c r="K1224" s="239"/>
      <c r="L1224" s="244"/>
      <c r="M1224" s="245"/>
      <c r="N1224" s="246"/>
      <c r="O1224" s="246"/>
      <c r="P1224" s="246"/>
      <c r="Q1224" s="246"/>
      <c r="R1224" s="246"/>
      <c r="S1224" s="246"/>
      <c r="T1224" s="247"/>
      <c r="AT1224" s="248" t="s">
        <v>176</v>
      </c>
      <c r="AU1224" s="248" t="s">
        <v>83</v>
      </c>
      <c r="AV1224" s="13" t="s">
        <v>83</v>
      </c>
      <c r="AW1224" s="13" t="s">
        <v>34</v>
      </c>
      <c r="AX1224" s="13" t="s">
        <v>73</v>
      </c>
      <c r="AY1224" s="248" t="s">
        <v>161</v>
      </c>
    </row>
    <row r="1225" s="12" customFormat="1">
      <c r="B1225" s="228"/>
      <c r="C1225" s="229"/>
      <c r="D1225" s="225" t="s">
        <v>176</v>
      </c>
      <c r="E1225" s="230" t="s">
        <v>19</v>
      </c>
      <c r="F1225" s="231" t="s">
        <v>1093</v>
      </c>
      <c r="G1225" s="229"/>
      <c r="H1225" s="230" t="s">
        <v>19</v>
      </c>
      <c r="I1225" s="232"/>
      <c r="J1225" s="229"/>
      <c r="K1225" s="229"/>
      <c r="L1225" s="233"/>
      <c r="M1225" s="234"/>
      <c r="N1225" s="235"/>
      <c r="O1225" s="235"/>
      <c r="P1225" s="235"/>
      <c r="Q1225" s="235"/>
      <c r="R1225" s="235"/>
      <c r="S1225" s="235"/>
      <c r="T1225" s="236"/>
      <c r="AT1225" s="237" t="s">
        <v>176</v>
      </c>
      <c r="AU1225" s="237" t="s">
        <v>83</v>
      </c>
      <c r="AV1225" s="12" t="s">
        <v>81</v>
      </c>
      <c r="AW1225" s="12" t="s">
        <v>34</v>
      </c>
      <c r="AX1225" s="12" t="s">
        <v>73</v>
      </c>
      <c r="AY1225" s="237" t="s">
        <v>161</v>
      </c>
    </row>
    <row r="1226" s="12" customFormat="1">
      <c r="B1226" s="228"/>
      <c r="C1226" s="229"/>
      <c r="D1226" s="225" t="s">
        <v>176</v>
      </c>
      <c r="E1226" s="230" t="s">
        <v>19</v>
      </c>
      <c r="F1226" s="231" t="s">
        <v>398</v>
      </c>
      <c r="G1226" s="229"/>
      <c r="H1226" s="230" t="s">
        <v>19</v>
      </c>
      <c r="I1226" s="232"/>
      <c r="J1226" s="229"/>
      <c r="K1226" s="229"/>
      <c r="L1226" s="233"/>
      <c r="M1226" s="234"/>
      <c r="N1226" s="235"/>
      <c r="O1226" s="235"/>
      <c r="P1226" s="235"/>
      <c r="Q1226" s="235"/>
      <c r="R1226" s="235"/>
      <c r="S1226" s="235"/>
      <c r="T1226" s="236"/>
      <c r="AT1226" s="237" t="s">
        <v>176</v>
      </c>
      <c r="AU1226" s="237" t="s">
        <v>83</v>
      </c>
      <c r="AV1226" s="12" t="s">
        <v>81</v>
      </c>
      <c r="AW1226" s="12" t="s">
        <v>34</v>
      </c>
      <c r="AX1226" s="12" t="s">
        <v>73</v>
      </c>
      <c r="AY1226" s="237" t="s">
        <v>161</v>
      </c>
    </row>
    <row r="1227" s="13" customFormat="1">
      <c r="B1227" s="238"/>
      <c r="C1227" s="239"/>
      <c r="D1227" s="225" t="s">
        <v>176</v>
      </c>
      <c r="E1227" s="240" t="s">
        <v>19</v>
      </c>
      <c r="F1227" s="241" t="s">
        <v>1229</v>
      </c>
      <c r="G1227" s="239"/>
      <c r="H1227" s="242">
        <v>42</v>
      </c>
      <c r="I1227" s="243"/>
      <c r="J1227" s="239"/>
      <c r="K1227" s="239"/>
      <c r="L1227" s="244"/>
      <c r="M1227" s="245"/>
      <c r="N1227" s="246"/>
      <c r="O1227" s="246"/>
      <c r="P1227" s="246"/>
      <c r="Q1227" s="246"/>
      <c r="R1227" s="246"/>
      <c r="S1227" s="246"/>
      <c r="T1227" s="247"/>
      <c r="AT1227" s="248" t="s">
        <v>176</v>
      </c>
      <c r="AU1227" s="248" t="s">
        <v>83</v>
      </c>
      <c r="AV1227" s="13" t="s">
        <v>83</v>
      </c>
      <c r="AW1227" s="13" t="s">
        <v>34</v>
      </c>
      <c r="AX1227" s="13" t="s">
        <v>73</v>
      </c>
      <c r="AY1227" s="248" t="s">
        <v>161</v>
      </c>
    </row>
    <row r="1228" s="12" customFormat="1">
      <c r="B1228" s="228"/>
      <c r="C1228" s="229"/>
      <c r="D1228" s="225" t="s">
        <v>176</v>
      </c>
      <c r="E1228" s="230" t="s">
        <v>19</v>
      </c>
      <c r="F1228" s="231" t="s">
        <v>1063</v>
      </c>
      <c r="G1228" s="229"/>
      <c r="H1228" s="230" t="s">
        <v>19</v>
      </c>
      <c r="I1228" s="232"/>
      <c r="J1228" s="229"/>
      <c r="K1228" s="229"/>
      <c r="L1228" s="233"/>
      <c r="M1228" s="234"/>
      <c r="N1228" s="235"/>
      <c r="O1228" s="235"/>
      <c r="P1228" s="235"/>
      <c r="Q1228" s="235"/>
      <c r="R1228" s="235"/>
      <c r="S1228" s="235"/>
      <c r="T1228" s="236"/>
      <c r="AT1228" s="237" t="s">
        <v>176</v>
      </c>
      <c r="AU1228" s="237" t="s">
        <v>83</v>
      </c>
      <c r="AV1228" s="12" t="s">
        <v>81</v>
      </c>
      <c r="AW1228" s="12" t="s">
        <v>34</v>
      </c>
      <c r="AX1228" s="12" t="s">
        <v>73</v>
      </c>
      <c r="AY1228" s="237" t="s">
        <v>161</v>
      </c>
    </row>
    <row r="1229" s="12" customFormat="1">
      <c r="B1229" s="228"/>
      <c r="C1229" s="229"/>
      <c r="D1229" s="225" t="s">
        <v>176</v>
      </c>
      <c r="E1229" s="230" t="s">
        <v>19</v>
      </c>
      <c r="F1229" s="231" t="s">
        <v>398</v>
      </c>
      <c r="G1229" s="229"/>
      <c r="H1229" s="230" t="s">
        <v>19</v>
      </c>
      <c r="I1229" s="232"/>
      <c r="J1229" s="229"/>
      <c r="K1229" s="229"/>
      <c r="L1229" s="233"/>
      <c r="M1229" s="234"/>
      <c r="N1229" s="235"/>
      <c r="O1229" s="235"/>
      <c r="P1229" s="235"/>
      <c r="Q1229" s="235"/>
      <c r="R1229" s="235"/>
      <c r="S1229" s="235"/>
      <c r="T1229" s="236"/>
      <c r="AT1229" s="237" t="s">
        <v>176</v>
      </c>
      <c r="AU1229" s="237" t="s">
        <v>83</v>
      </c>
      <c r="AV1229" s="12" t="s">
        <v>81</v>
      </c>
      <c r="AW1229" s="12" t="s">
        <v>34</v>
      </c>
      <c r="AX1229" s="12" t="s">
        <v>73</v>
      </c>
      <c r="AY1229" s="237" t="s">
        <v>161</v>
      </c>
    </row>
    <row r="1230" s="13" customFormat="1">
      <c r="B1230" s="238"/>
      <c r="C1230" s="239"/>
      <c r="D1230" s="225" t="s">
        <v>176</v>
      </c>
      <c r="E1230" s="240" t="s">
        <v>19</v>
      </c>
      <c r="F1230" s="241" t="s">
        <v>1230</v>
      </c>
      <c r="G1230" s="239"/>
      <c r="H1230" s="242">
        <v>4.7999999999999998</v>
      </c>
      <c r="I1230" s="243"/>
      <c r="J1230" s="239"/>
      <c r="K1230" s="239"/>
      <c r="L1230" s="244"/>
      <c r="M1230" s="245"/>
      <c r="N1230" s="246"/>
      <c r="O1230" s="246"/>
      <c r="P1230" s="246"/>
      <c r="Q1230" s="246"/>
      <c r="R1230" s="246"/>
      <c r="S1230" s="246"/>
      <c r="T1230" s="247"/>
      <c r="AT1230" s="248" t="s">
        <v>176</v>
      </c>
      <c r="AU1230" s="248" t="s">
        <v>83</v>
      </c>
      <c r="AV1230" s="13" t="s">
        <v>83</v>
      </c>
      <c r="AW1230" s="13" t="s">
        <v>34</v>
      </c>
      <c r="AX1230" s="13" t="s">
        <v>73</v>
      </c>
      <c r="AY1230" s="248" t="s">
        <v>161</v>
      </c>
    </row>
    <row r="1231" s="12" customFormat="1">
      <c r="B1231" s="228"/>
      <c r="C1231" s="229"/>
      <c r="D1231" s="225" t="s">
        <v>176</v>
      </c>
      <c r="E1231" s="230" t="s">
        <v>19</v>
      </c>
      <c r="F1231" s="231" t="s">
        <v>1095</v>
      </c>
      <c r="G1231" s="229"/>
      <c r="H1231" s="230" t="s">
        <v>19</v>
      </c>
      <c r="I1231" s="232"/>
      <c r="J1231" s="229"/>
      <c r="K1231" s="229"/>
      <c r="L1231" s="233"/>
      <c r="M1231" s="234"/>
      <c r="N1231" s="235"/>
      <c r="O1231" s="235"/>
      <c r="P1231" s="235"/>
      <c r="Q1231" s="235"/>
      <c r="R1231" s="235"/>
      <c r="S1231" s="235"/>
      <c r="T1231" s="236"/>
      <c r="AT1231" s="237" t="s">
        <v>176</v>
      </c>
      <c r="AU1231" s="237" t="s">
        <v>83</v>
      </c>
      <c r="AV1231" s="12" t="s">
        <v>81</v>
      </c>
      <c r="AW1231" s="12" t="s">
        <v>34</v>
      </c>
      <c r="AX1231" s="12" t="s">
        <v>73</v>
      </c>
      <c r="AY1231" s="237" t="s">
        <v>161</v>
      </c>
    </row>
    <row r="1232" s="12" customFormat="1">
      <c r="B1232" s="228"/>
      <c r="C1232" s="229"/>
      <c r="D1232" s="225" t="s">
        <v>176</v>
      </c>
      <c r="E1232" s="230" t="s">
        <v>19</v>
      </c>
      <c r="F1232" s="231" t="s">
        <v>398</v>
      </c>
      <c r="G1232" s="229"/>
      <c r="H1232" s="230" t="s">
        <v>19</v>
      </c>
      <c r="I1232" s="232"/>
      <c r="J1232" s="229"/>
      <c r="K1232" s="229"/>
      <c r="L1232" s="233"/>
      <c r="M1232" s="234"/>
      <c r="N1232" s="235"/>
      <c r="O1232" s="235"/>
      <c r="P1232" s="235"/>
      <c r="Q1232" s="235"/>
      <c r="R1232" s="235"/>
      <c r="S1232" s="235"/>
      <c r="T1232" s="236"/>
      <c r="AT1232" s="237" t="s">
        <v>176</v>
      </c>
      <c r="AU1232" s="237" t="s">
        <v>83</v>
      </c>
      <c r="AV1232" s="12" t="s">
        <v>81</v>
      </c>
      <c r="AW1232" s="12" t="s">
        <v>34</v>
      </c>
      <c r="AX1232" s="12" t="s">
        <v>73</v>
      </c>
      <c r="AY1232" s="237" t="s">
        <v>161</v>
      </c>
    </row>
    <row r="1233" s="13" customFormat="1">
      <c r="B1233" s="238"/>
      <c r="C1233" s="239"/>
      <c r="D1233" s="225" t="s">
        <v>176</v>
      </c>
      <c r="E1233" s="240" t="s">
        <v>19</v>
      </c>
      <c r="F1233" s="241" t="s">
        <v>1231</v>
      </c>
      <c r="G1233" s="239"/>
      <c r="H1233" s="242">
        <v>68.400000000000006</v>
      </c>
      <c r="I1233" s="243"/>
      <c r="J1233" s="239"/>
      <c r="K1233" s="239"/>
      <c r="L1233" s="244"/>
      <c r="M1233" s="245"/>
      <c r="N1233" s="246"/>
      <c r="O1233" s="246"/>
      <c r="P1233" s="246"/>
      <c r="Q1233" s="246"/>
      <c r="R1233" s="246"/>
      <c r="S1233" s="246"/>
      <c r="T1233" s="247"/>
      <c r="AT1233" s="248" t="s">
        <v>176</v>
      </c>
      <c r="AU1233" s="248" t="s">
        <v>83</v>
      </c>
      <c r="AV1233" s="13" t="s">
        <v>83</v>
      </c>
      <c r="AW1233" s="13" t="s">
        <v>34</v>
      </c>
      <c r="AX1233" s="13" t="s">
        <v>73</v>
      </c>
      <c r="AY1233" s="248" t="s">
        <v>161</v>
      </c>
    </row>
    <row r="1234" s="14" customFormat="1">
      <c r="B1234" s="249"/>
      <c r="C1234" s="250"/>
      <c r="D1234" s="225" t="s">
        <v>176</v>
      </c>
      <c r="E1234" s="251" t="s">
        <v>19</v>
      </c>
      <c r="F1234" s="252" t="s">
        <v>201</v>
      </c>
      <c r="G1234" s="250"/>
      <c r="H1234" s="253">
        <v>134.40000000000001</v>
      </c>
      <c r="I1234" s="254"/>
      <c r="J1234" s="250"/>
      <c r="K1234" s="250"/>
      <c r="L1234" s="255"/>
      <c r="M1234" s="256"/>
      <c r="N1234" s="257"/>
      <c r="O1234" s="257"/>
      <c r="P1234" s="257"/>
      <c r="Q1234" s="257"/>
      <c r="R1234" s="257"/>
      <c r="S1234" s="257"/>
      <c r="T1234" s="258"/>
      <c r="AT1234" s="259" t="s">
        <v>176</v>
      </c>
      <c r="AU1234" s="259" t="s">
        <v>83</v>
      </c>
      <c r="AV1234" s="14" t="s">
        <v>167</v>
      </c>
      <c r="AW1234" s="14" t="s">
        <v>34</v>
      </c>
      <c r="AX1234" s="14" t="s">
        <v>81</v>
      </c>
      <c r="AY1234" s="259" t="s">
        <v>161</v>
      </c>
    </row>
    <row r="1235" s="1" customFormat="1" ht="16.5" customHeight="1">
      <c r="B1235" s="39"/>
      <c r="C1235" s="212" t="s">
        <v>1232</v>
      </c>
      <c r="D1235" s="212" t="s">
        <v>163</v>
      </c>
      <c r="E1235" s="213" t="s">
        <v>1233</v>
      </c>
      <c r="F1235" s="214" t="s">
        <v>1234</v>
      </c>
      <c r="G1235" s="215" t="s">
        <v>210</v>
      </c>
      <c r="H1235" s="216">
        <v>36</v>
      </c>
      <c r="I1235" s="217"/>
      <c r="J1235" s="218">
        <f>ROUND(I1235*H1235,2)</f>
        <v>0</v>
      </c>
      <c r="K1235" s="214" t="s">
        <v>173</v>
      </c>
      <c r="L1235" s="44"/>
      <c r="M1235" s="219" t="s">
        <v>19</v>
      </c>
      <c r="N1235" s="220" t="s">
        <v>44</v>
      </c>
      <c r="O1235" s="84"/>
      <c r="P1235" s="221">
        <f>O1235*H1235</f>
        <v>0</v>
      </c>
      <c r="Q1235" s="221">
        <v>0</v>
      </c>
      <c r="R1235" s="221">
        <f>Q1235*H1235</f>
        <v>0</v>
      </c>
      <c r="S1235" s="221">
        <v>0</v>
      </c>
      <c r="T1235" s="222">
        <f>S1235*H1235</f>
        <v>0</v>
      </c>
      <c r="AR1235" s="223" t="s">
        <v>167</v>
      </c>
      <c r="AT1235" s="223" t="s">
        <v>163</v>
      </c>
      <c r="AU1235" s="223" t="s">
        <v>83</v>
      </c>
      <c r="AY1235" s="18" t="s">
        <v>161</v>
      </c>
      <c r="BE1235" s="224">
        <f>IF(N1235="základní",J1235,0)</f>
        <v>0</v>
      </c>
      <c r="BF1235" s="224">
        <f>IF(N1235="snížená",J1235,0)</f>
        <v>0</v>
      </c>
      <c r="BG1235" s="224">
        <f>IF(N1235="zákl. přenesená",J1235,0)</f>
        <v>0</v>
      </c>
      <c r="BH1235" s="224">
        <f>IF(N1235="sníž. přenesená",J1235,0)</f>
        <v>0</v>
      </c>
      <c r="BI1235" s="224">
        <f>IF(N1235="nulová",J1235,0)</f>
        <v>0</v>
      </c>
      <c r="BJ1235" s="18" t="s">
        <v>81</v>
      </c>
      <c r="BK1235" s="224">
        <f>ROUND(I1235*H1235,2)</f>
        <v>0</v>
      </c>
      <c r="BL1235" s="18" t="s">
        <v>167</v>
      </c>
      <c r="BM1235" s="223" t="s">
        <v>1235</v>
      </c>
    </row>
    <row r="1236" s="1" customFormat="1">
      <c r="B1236" s="39"/>
      <c r="C1236" s="40"/>
      <c r="D1236" s="225" t="s">
        <v>169</v>
      </c>
      <c r="E1236" s="40"/>
      <c r="F1236" s="226" t="s">
        <v>1234</v>
      </c>
      <c r="G1236" s="40"/>
      <c r="H1236" s="40"/>
      <c r="I1236" s="136"/>
      <c r="J1236" s="40"/>
      <c r="K1236" s="40"/>
      <c r="L1236" s="44"/>
      <c r="M1236" s="227"/>
      <c r="N1236" s="84"/>
      <c r="O1236" s="84"/>
      <c r="P1236" s="84"/>
      <c r="Q1236" s="84"/>
      <c r="R1236" s="84"/>
      <c r="S1236" s="84"/>
      <c r="T1236" s="85"/>
      <c r="AT1236" s="18" t="s">
        <v>169</v>
      </c>
      <c r="AU1236" s="18" t="s">
        <v>83</v>
      </c>
    </row>
    <row r="1237" s="12" customFormat="1">
      <c r="B1237" s="228"/>
      <c r="C1237" s="229"/>
      <c r="D1237" s="225" t="s">
        <v>176</v>
      </c>
      <c r="E1237" s="230" t="s">
        <v>19</v>
      </c>
      <c r="F1237" s="231" t="s">
        <v>328</v>
      </c>
      <c r="G1237" s="229"/>
      <c r="H1237" s="230" t="s">
        <v>19</v>
      </c>
      <c r="I1237" s="232"/>
      <c r="J1237" s="229"/>
      <c r="K1237" s="229"/>
      <c r="L1237" s="233"/>
      <c r="M1237" s="234"/>
      <c r="N1237" s="235"/>
      <c r="O1237" s="235"/>
      <c r="P1237" s="235"/>
      <c r="Q1237" s="235"/>
      <c r="R1237" s="235"/>
      <c r="S1237" s="235"/>
      <c r="T1237" s="236"/>
      <c r="AT1237" s="237" t="s">
        <v>176</v>
      </c>
      <c r="AU1237" s="237" t="s">
        <v>83</v>
      </c>
      <c r="AV1237" s="12" t="s">
        <v>81</v>
      </c>
      <c r="AW1237" s="12" t="s">
        <v>34</v>
      </c>
      <c r="AX1237" s="12" t="s">
        <v>73</v>
      </c>
      <c r="AY1237" s="237" t="s">
        <v>161</v>
      </c>
    </row>
    <row r="1238" s="13" customFormat="1">
      <c r="B1238" s="238"/>
      <c r="C1238" s="239"/>
      <c r="D1238" s="225" t="s">
        <v>176</v>
      </c>
      <c r="E1238" s="240" t="s">
        <v>19</v>
      </c>
      <c r="F1238" s="241" t="s">
        <v>1236</v>
      </c>
      <c r="G1238" s="239"/>
      <c r="H1238" s="242">
        <v>30</v>
      </c>
      <c r="I1238" s="243"/>
      <c r="J1238" s="239"/>
      <c r="K1238" s="239"/>
      <c r="L1238" s="244"/>
      <c r="M1238" s="245"/>
      <c r="N1238" s="246"/>
      <c r="O1238" s="246"/>
      <c r="P1238" s="246"/>
      <c r="Q1238" s="246"/>
      <c r="R1238" s="246"/>
      <c r="S1238" s="246"/>
      <c r="T1238" s="247"/>
      <c r="AT1238" s="248" t="s">
        <v>176</v>
      </c>
      <c r="AU1238" s="248" t="s">
        <v>83</v>
      </c>
      <c r="AV1238" s="13" t="s">
        <v>83</v>
      </c>
      <c r="AW1238" s="13" t="s">
        <v>34</v>
      </c>
      <c r="AX1238" s="13" t="s">
        <v>73</v>
      </c>
      <c r="AY1238" s="248" t="s">
        <v>161</v>
      </c>
    </row>
    <row r="1239" s="13" customFormat="1">
      <c r="B1239" s="238"/>
      <c r="C1239" s="239"/>
      <c r="D1239" s="225" t="s">
        <v>176</v>
      </c>
      <c r="E1239" s="240" t="s">
        <v>19</v>
      </c>
      <c r="F1239" s="241" t="s">
        <v>1237</v>
      </c>
      <c r="G1239" s="239"/>
      <c r="H1239" s="242">
        <v>6</v>
      </c>
      <c r="I1239" s="243"/>
      <c r="J1239" s="239"/>
      <c r="K1239" s="239"/>
      <c r="L1239" s="244"/>
      <c r="M1239" s="245"/>
      <c r="N1239" s="246"/>
      <c r="O1239" s="246"/>
      <c r="P1239" s="246"/>
      <c r="Q1239" s="246"/>
      <c r="R1239" s="246"/>
      <c r="S1239" s="246"/>
      <c r="T1239" s="247"/>
      <c r="AT1239" s="248" t="s">
        <v>176</v>
      </c>
      <c r="AU1239" s="248" t="s">
        <v>83</v>
      </c>
      <c r="AV1239" s="13" t="s">
        <v>83</v>
      </c>
      <c r="AW1239" s="13" t="s">
        <v>34</v>
      </c>
      <c r="AX1239" s="13" t="s">
        <v>73</v>
      </c>
      <c r="AY1239" s="248" t="s">
        <v>161</v>
      </c>
    </row>
    <row r="1240" s="14" customFormat="1">
      <c r="B1240" s="249"/>
      <c r="C1240" s="250"/>
      <c r="D1240" s="225" t="s">
        <v>176</v>
      </c>
      <c r="E1240" s="251" t="s">
        <v>19</v>
      </c>
      <c r="F1240" s="252" t="s">
        <v>201</v>
      </c>
      <c r="G1240" s="250"/>
      <c r="H1240" s="253">
        <v>36</v>
      </c>
      <c r="I1240" s="254"/>
      <c r="J1240" s="250"/>
      <c r="K1240" s="250"/>
      <c r="L1240" s="255"/>
      <c r="M1240" s="256"/>
      <c r="N1240" s="257"/>
      <c r="O1240" s="257"/>
      <c r="P1240" s="257"/>
      <c r="Q1240" s="257"/>
      <c r="R1240" s="257"/>
      <c r="S1240" s="257"/>
      <c r="T1240" s="258"/>
      <c r="AT1240" s="259" t="s">
        <v>176</v>
      </c>
      <c r="AU1240" s="259" t="s">
        <v>83</v>
      </c>
      <c r="AV1240" s="14" t="s">
        <v>167</v>
      </c>
      <c r="AW1240" s="14" t="s">
        <v>34</v>
      </c>
      <c r="AX1240" s="14" t="s">
        <v>81</v>
      </c>
      <c r="AY1240" s="259" t="s">
        <v>161</v>
      </c>
    </row>
    <row r="1241" s="1" customFormat="1" ht="16.5" customHeight="1">
      <c r="B1241" s="39"/>
      <c r="C1241" s="212" t="s">
        <v>1238</v>
      </c>
      <c r="D1241" s="212" t="s">
        <v>163</v>
      </c>
      <c r="E1241" s="213" t="s">
        <v>1239</v>
      </c>
      <c r="F1241" s="214" t="s">
        <v>1240</v>
      </c>
      <c r="G1241" s="215" t="s">
        <v>210</v>
      </c>
      <c r="H1241" s="216">
        <v>6</v>
      </c>
      <c r="I1241" s="217"/>
      <c r="J1241" s="218">
        <f>ROUND(I1241*H1241,2)</f>
        <v>0</v>
      </c>
      <c r="K1241" s="214" t="s">
        <v>173</v>
      </c>
      <c r="L1241" s="44"/>
      <c r="M1241" s="219" t="s">
        <v>19</v>
      </c>
      <c r="N1241" s="220" t="s">
        <v>44</v>
      </c>
      <c r="O1241" s="84"/>
      <c r="P1241" s="221">
        <f>O1241*H1241</f>
        <v>0</v>
      </c>
      <c r="Q1241" s="221">
        <v>0</v>
      </c>
      <c r="R1241" s="221">
        <f>Q1241*H1241</f>
        <v>0</v>
      </c>
      <c r="S1241" s="221">
        <v>0.1225</v>
      </c>
      <c r="T1241" s="222">
        <f>S1241*H1241</f>
        <v>0.73499999999999999</v>
      </c>
      <c r="AR1241" s="223" t="s">
        <v>167</v>
      </c>
      <c r="AT1241" s="223" t="s">
        <v>163</v>
      </c>
      <c r="AU1241" s="223" t="s">
        <v>83</v>
      </c>
      <c r="AY1241" s="18" t="s">
        <v>161</v>
      </c>
      <c r="BE1241" s="224">
        <f>IF(N1241="základní",J1241,0)</f>
        <v>0</v>
      </c>
      <c r="BF1241" s="224">
        <f>IF(N1241="snížená",J1241,0)</f>
        <v>0</v>
      </c>
      <c r="BG1241" s="224">
        <f>IF(N1241="zákl. přenesená",J1241,0)</f>
        <v>0</v>
      </c>
      <c r="BH1241" s="224">
        <f>IF(N1241="sníž. přenesená",J1241,0)</f>
        <v>0</v>
      </c>
      <c r="BI1241" s="224">
        <f>IF(N1241="nulová",J1241,0)</f>
        <v>0</v>
      </c>
      <c r="BJ1241" s="18" t="s">
        <v>81</v>
      </c>
      <c r="BK1241" s="224">
        <f>ROUND(I1241*H1241,2)</f>
        <v>0</v>
      </c>
      <c r="BL1241" s="18" t="s">
        <v>167</v>
      </c>
      <c r="BM1241" s="223" t="s">
        <v>1241</v>
      </c>
    </row>
    <row r="1242" s="1" customFormat="1">
      <c r="B1242" s="39"/>
      <c r="C1242" s="40"/>
      <c r="D1242" s="225" t="s">
        <v>169</v>
      </c>
      <c r="E1242" s="40"/>
      <c r="F1242" s="226" t="s">
        <v>1242</v>
      </c>
      <c r="G1242" s="40"/>
      <c r="H1242" s="40"/>
      <c r="I1242" s="136"/>
      <c r="J1242" s="40"/>
      <c r="K1242" s="40"/>
      <c r="L1242" s="44"/>
      <c r="M1242" s="227"/>
      <c r="N1242" s="84"/>
      <c r="O1242" s="84"/>
      <c r="P1242" s="84"/>
      <c r="Q1242" s="84"/>
      <c r="R1242" s="84"/>
      <c r="S1242" s="84"/>
      <c r="T1242" s="85"/>
      <c r="AT1242" s="18" t="s">
        <v>169</v>
      </c>
      <c r="AU1242" s="18" t="s">
        <v>83</v>
      </c>
    </row>
    <row r="1243" s="12" customFormat="1">
      <c r="B1243" s="228"/>
      <c r="C1243" s="229"/>
      <c r="D1243" s="225" t="s">
        <v>176</v>
      </c>
      <c r="E1243" s="230" t="s">
        <v>19</v>
      </c>
      <c r="F1243" s="231" t="s">
        <v>328</v>
      </c>
      <c r="G1243" s="229"/>
      <c r="H1243" s="230" t="s">
        <v>19</v>
      </c>
      <c r="I1243" s="232"/>
      <c r="J1243" s="229"/>
      <c r="K1243" s="229"/>
      <c r="L1243" s="233"/>
      <c r="M1243" s="234"/>
      <c r="N1243" s="235"/>
      <c r="O1243" s="235"/>
      <c r="P1243" s="235"/>
      <c r="Q1243" s="235"/>
      <c r="R1243" s="235"/>
      <c r="S1243" s="235"/>
      <c r="T1243" s="236"/>
      <c r="AT1243" s="237" t="s">
        <v>176</v>
      </c>
      <c r="AU1243" s="237" t="s">
        <v>83</v>
      </c>
      <c r="AV1243" s="12" t="s">
        <v>81</v>
      </c>
      <c r="AW1243" s="12" t="s">
        <v>34</v>
      </c>
      <c r="AX1243" s="12" t="s">
        <v>73</v>
      </c>
      <c r="AY1243" s="237" t="s">
        <v>161</v>
      </c>
    </row>
    <row r="1244" s="13" customFormat="1">
      <c r="B1244" s="238"/>
      <c r="C1244" s="239"/>
      <c r="D1244" s="225" t="s">
        <v>176</v>
      </c>
      <c r="E1244" s="240" t="s">
        <v>19</v>
      </c>
      <c r="F1244" s="241" t="s">
        <v>1237</v>
      </c>
      <c r="G1244" s="239"/>
      <c r="H1244" s="242">
        <v>6</v>
      </c>
      <c r="I1244" s="243"/>
      <c r="J1244" s="239"/>
      <c r="K1244" s="239"/>
      <c r="L1244" s="244"/>
      <c r="M1244" s="245"/>
      <c r="N1244" s="246"/>
      <c r="O1244" s="246"/>
      <c r="P1244" s="246"/>
      <c r="Q1244" s="246"/>
      <c r="R1244" s="246"/>
      <c r="S1244" s="246"/>
      <c r="T1244" s="247"/>
      <c r="AT1244" s="248" t="s">
        <v>176</v>
      </c>
      <c r="AU1244" s="248" t="s">
        <v>83</v>
      </c>
      <c r="AV1244" s="13" t="s">
        <v>83</v>
      </c>
      <c r="AW1244" s="13" t="s">
        <v>34</v>
      </c>
      <c r="AX1244" s="13" t="s">
        <v>81</v>
      </c>
      <c r="AY1244" s="248" t="s">
        <v>161</v>
      </c>
    </row>
    <row r="1245" s="1" customFormat="1" ht="16.5" customHeight="1">
      <c r="B1245" s="39"/>
      <c r="C1245" s="212" t="s">
        <v>1243</v>
      </c>
      <c r="D1245" s="212" t="s">
        <v>163</v>
      </c>
      <c r="E1245" s="213" t="s">
        <v>1244</v>
      </c>
      <c r="F1245" s="214" t="s">
        <v>1245</v>
      </c>
      <c r="G1245" s="215" t="s">
        <v>210</v>
      </c>
      <c r="H1245" s="216">
        <v>6</v>
      </c>
      <c r="I1245" s="217"/>
      <c r="J1245" s="218">
        <f>ROUND(I1245*H1245,2)</f>
        <v>0</v>
      </c>
      <c r="K1245" s="214" t="s">
        <v>173</v>
      </c>
      <c r="L1245" s="44"/>
      <c r="M1245" s="219" t="s">
        <v>19</v>
      </c>
      <c r="N1245" s="220" t="s">
        <v>44</v>
      </c>
      <c r="O1245" s="84"/>
      <c r="P1245" s="221">
        <f>O1245*H1245</f>
        <v>0</v>
      </c>
      <c r="Q1245" s="221">
        <v>0.037199999999999997</v>
      </c>
      <c r="R1245" s="221">
        <f>Q1245*H1245</f>
        <v>0.22319999999999998</v>
      </c>
      <c r="S1245" s="221">
        <v>0</v>
      </c>
      <c r="T1245" s="222">
        <f>S1245*H1245</f>
        <v>0</v>
      </c>
      <c r="AR1245" s="223" t="s">
        <v>167</v>
      </c>
      <c r="AT1245" s="223" t="s">
        <v>163</v>
      </c>
      <c r="AU1245" s="223" t="s">
        <v>83</v>
      </c>
      <c r="AY1245" s="18" t="s">
        <v>161</v>
      </c>
      <c r="BE1245" s="224">
        <f>IF(N1245="základní",J1245,0)</f>
        <v>0</v>
      </c>
      <c r="BF1245" s="224">
        <f>IF(N1245="snížená",J1245,0)</f>
        <v>0</v>
      </c>
      <c r="BG1245" s="224">
        <f>IF(N1245="zákl. přenesená",J1245,0)</f>
        <v>0</v>
      </c>
      <c r="BH1245" s="224">
        <f>IF(N1245="sníž. přenesená",J1245,0)</f>
        <v>0</v>
      </c>
      <c r="BI1245" s="224">
        <f>IF(N1245="nulová",J1245,0)</f>
        <v>0</v>
      </c>
      <c r="BJ1245" s="18" t="s">
        <v>81</v>
      </c>
      <c r="BK1245" s="224">
        <f>ROUND(I1245*H1245,2)</f>
        <v>0</v>
      </c>
      <c r="BL1245" s="18" t="s">
        <v>167</v>
      </c>
      <c r="BM1245" s="223" t="s">
        <v>1246</v>
      </c>
    </row>
    <row r="1246" s="1" customFormat="1">
      <c r="B1246" s="39"/>
      <c r="C1246" s="40"/>
      <c r="D1246" s="225" t="s">
        <v>169</v>
      </c>
      <c r="E1246" s="40"/>
      <c r="F1246" s="226" t="s">
        <v>1247</v>
      </c>
      <c r="G1246" s="40"/>
      <c r="H1246" s="40"/>
      <c r="I1246" s="136"/>
      <c r="J1246" s="40"/>
      <c r="K1246" s="40"/>
      <c r="L1246" s="44"/>
      <c r="M1246" s="227"/>
      <c r="N1246" s="84"/>
      <c r="O1246" s="84"/>
      <c r="P1246" s="84"/>
      <c r="Q1246" s="84"/>
      <c r="R1246" s="84"/>
      <c r="S1246" s="84"/>
      <c r="T1246" s="85"/>
      <c r="AT1246" s="18" t="s">
        <v>169</v>
      </c>
      <c r="AU1246" s="18" t="s">
        <v>83</v>
      </c>
    </row>
    <row r="1247" s="1" customFormat="1" ht="16.5" customHeight="1">
      <c r="B1247" s="39"/>
      <c r="C1247" s="212" t="s">
        <v>1248</v>
      </c>
      <c r="D1247" s="212" t="s">
        <v>163</v>
      </c>
      <c r="E1247" s="213" t="s">
        <v>1249</v>
      </c>
      <c r="F1247" s="214" t="s">
        <v>1250</v>
      </c>
      <c r="G1247" s="215" t="s">
        <v>210</v>
      </c>
      <c r="H1247" s="216">
        <v>6</v>
      </c>
      <c r="I1247" s="217"/>
      <c r="J1247" s="218">
        <f>ROUND(I1247*H1247,2)</f>
        <v>0</v>
      </c>
      <c r="K1247" s="214" t="s">
        <v>173</v>
      </c>
      <c r="L1247" s="44"/>
      <c r="M1247" s="219" t="s">
        <v>19</v>
      </c>
      <c r="N1247" s="220" t="s">
        <v>44</v>
      </c>
      <c r="O1247" s="84"/>
      <c r="P1247" s="221">
        <f>O1247*H1247</f>
        <v>0</v>
      </c>
      <c r="Q1247" s="221">
        <v>0</v>
      </c>
      <c r="R1247" s="221">
        <f>Q1247*H1247</f>
        <v>0</v>
      </c>
      <c r="S1247" s="221">
        <v>0</v>
      </c>
      <c r="T1247" s="222">
        <f>S1247*H1247</f>
        <v>0</v>
      </c>
      <c r="AR1247" s="223" t="s">
        <v>167</v>
      </c>
      <c r="AT1247" s="223" t="s">
        <v>163</v>
      </c>
      <c r="AU1247" s="223" t="s">
        <v>83</v>
      </c>
      <c r="AY1247" s="18" t="s">
        <v>161</v>
      </c>
      <c r="BE1247" s="224">
        <f>IF(N1247="základní",J1247,0)</f>
        <v>0</v>
      </c>
      <c r="BF1247" s="224">
        <f>IF(N1247="snížená",J1247,0)</f>
        <v>0</v>
      </c>
      <c r="BG1247" s="224">
        <f>IF(N1247="zákl. přenesená",J1247,0)</f>
        <v>0</v>
      </c>
      <c r="BH1247" s="224">
        <f>IF(N1247="sníž. přenesená",J1247,0)</f>
        <v>0</v>
      </c>
      <c r="BI1247" s="224">
        <f>IF(N1247="nulová",J1247,0)</f>
        <v>0</v>
      </c>
      <c r="BJ1247" s="18" t="s">
        <v>81</v>
      </c>
      <c r="BK1247" s="224">
        <f>ROUND(I1247*H1247,2)</f>
        <v>0</v>
      </c>
      <c r="BL1247" s="18" t="s">
        <v>167</v>
      </c>
      <c r="BM1247" s="223" t="s">
        <v>1251</v>
      </c>
    </row>
    <row r="1248" s="1" customFormat="1">
      <c r="B1248" s="39"/>
      <c r="C1248" s="40"/>
      <c r="D1248" s="225" t="s">
        <v>169</v>
      </c>
      <c r="E1248" s="40"/>
      <c r="F1248" s="226" t="s">
        <v>1252</v>
      </c>
      <c r="G1248" s="40"/>
      <c r="H1248" s="40"/>
      <c r="I1248" s="136"/>
      <c r="J1248" s="40"/>
      <c r="K1248" s="40"/>
      <c r="L1248" s="44"/>
      <c r="M1248" s="227"/>
      <c r="N1248" s="84"/>
      <c r="O1248" s="84"/>
      <c r="P1248" s="84"/>
      <c r="Q1248" s="84"/>
      <c r="R1248" s="84"/>
      <c r="S1248" s="84"/>
      <c r="T1248" s="85"/>
      <c r="AT1248" s="18" t="s">
        <v>169</v>
      </c>
      <c r="AU1248" s="18" t="s">
        <v>83</v>
      </c>
    </row>
    <row r="1249" s="1" customFormat="1" ht="16.5" customHeight="1">
      <c r="B1249" s="39"/>
      <c r="C1249" s="212" t="s">
        <v>1253</v>
      </c>
      <c r="D1249" s="212" t="s">
        <v>163</v>
      </c>
      <c r="E1249" s="213" t="s">
        <v>1254</v>
      </c>
      <c r="F1249" s="214" t="s">
        <v>1255</v>
      </c>
      <c r="G1249" s="215" t="s">
        <v>210</v>
      </c>
      <c r="H1249" s="216">
        <v>6</v>
      </c>
      <c r="I1249" s="217"/>
      <c r="J1249" s="218">
        <f>ROUND(I1249*H1249,2)</f>
        <v>0</v>
      </c>
      <c r="K1249" s="214" t="s">
        <v>173</v>
      </c>
      <c r="L1249" s="44"/>
      <c r="M1249" s="219" t="s">
        <v>19</v>
      </c>
      <c r="N1249" s="220" t="s">
        <v>44</v>
      </c>
      <c r="O1249" s="84"/>
      <c r="P1249" s="221">
        <f>O1249*H1249</f>
        <v>0</v>
      </c>
      <c r="Q1249" s="221">
        <v>0</v>
      </c>
      <c r="R1249" s="221">
        <f>Q1249*H1249</f>
        <v>0</v>
      </c>
      <c r="S1249" s="221">
        <v>0</v>
      </c>
      <c r="T1249" s="222">
        <f>S1249*H1249</f>
        <v>0</v>
      </c>
      <c r="AR1249" s="223" t="s">
        <v>167</v>
      </c>
      <c r="AT1249" s="223" t="s">
        <v>163</v>
      </c>
      <c r="AU1249" s="223" t="s">
        <v>83</v>
      </c>
      <c r="AY1249" s="18" t="s">
        <v>161</v>
      </c>
      <c r="BE1249" s="224">
        <f>IF(N1249="základní",J1249,0)</f>
        <v>0</v>
      </c>
      <c r="BF1249" s="224">
        <f>IF(N1249="snížená",J1249,0)</f>
        <v>0</v>
      </c>
      <c r="BG1249" s="224">
        <f>IF(N1249="zákl. přenesená",J1249,0)</f>
        <v>0</v>
      </c>
      <c r="BH1249" s="224">
        <f>IF(N1249="sníž. přenesená",J1249,0)</f>
        <v>0</v>
      </c>
      <c r="BI1249" s="224">
        <f>IF(N1249="nulová",J1249,0)</f>
        <v>0</v>
      </c>
      <c r="BJ1249" s="18" t="s">
        <v>81</v>
      </c>
      <c r="BK1249" s="224">
        <f>ROUND(I1249*H1249,2)</f>
        <v>0</v>
      </c>
      <c r="BL1249" s="18" t="s">
        <v>167</v>
      </c>
      <c r="BM1249" s="223" t="s">
        <v>1256</v>
      </c>
    </row>
    <row r="1250" s="1" customFormat="1">
      <c r="B1250" s="39"/>
      <c r="C1250" s="40"/>
      <c r="D1250" s="225" t="s">
        <v>169</v>
      </c>
      <c r="E1250" s="40"/>
      <c r="F1250" s="226" t="s">
        <v>1257</v>
      </c>
      <c r="G1250" s="40"/>
      <c r="H1250" s="40"/>
      <c r="I1250" s="136"/>
      <c r="J1250" s="40"/>
      <c r="K1250" s="40"/>
      <c r="L1250" s="44"/>
      <c r="M1250" s="227"/>
      <c r="N1250" s="84"/>
      <c r="O1250" s="84"/>
      <c r="P1250" s="84"/>
      <c r="Q1250" s="84"/>
      <c r="R1250" s="84"/>
      <c r="S1250" s="84"/>
      <c r="T1250" s="85"/>
      <c r="AT1250" s="18" t="s">
        <v>169</v>
      </c>
      <c r="AU1250" s="18" t="s">
        <v>83</v>
      </c>
    </row>
    <row r="1251" s="1" customFormat="1" ht="16.5" customHeight="1">
      <c r="B1251" s="39"/>
      <c r="C1251" s="212" t="s">
        <v>1258</v>
      </c>
      <c r="D1251" s="212" t="s">
        <v>163</v>
      </c>
      <c r="E1251" s="213" t="s">
        <v>1259</v>
      </c>
      <c r="F1251" s="214" t="s">
        <v>1260</v>
      </c>
      <c r="G1251" s="215" t="s">
        <v>210</v>
      </c>
      <c r="H1251" s="216">
        <v>4.5</v>
      </c>
      <c r="I1251" s="217"/>
      <c r="J1251" s="218">
        <f>ROUND(I1251*H1251,2)</f>
        <v>0</v>
      </c>
      <c r="K1251" s="214" t="s">
        <v>173</v>
      </c>
      <c r="L1251" s="44"/>
      <c r="M1251" s="219" t="s">
        <v>19</v>
      </c>
      <c r="N1251" s="220" t="s">
        <v>44</v>
      </c>
      <c r="O1251" s="84"/>
      <c r="P1251" s="221">
        <f>O1251*H1251</f>
        <v>0</v>
      </c>
      <c r="Q1251" s="221">
        <v>0.29409000000000002</v>
      </c>
      <c r="R1251" s="221">
        <f>Q1251*H1251</f>
        <v>1.3234050000000002</v>
      </c>
      <c r="S1251" s="221">
        <v>0</v>
      </c>
      <c r="T1251" s="222">
        <f>S1251*H1251</f>
        <v>0</v>
      </c>
      <c r="AR1251" s="223" t="s">
        <v>167</v>
      </c>
      <c r="AT1251" s="223" t="s">
        <v>163</v>
      </c>
      <c r="AU1251" s="223" t="s">
        <v>83</v>
      </c>
      <c r="AY1251" s="18" t="s">
        <v>161</v>
      </c>
      <c r="BE1251" s="224">
        <f>IF(N1251="základní",J1251,0)</f>
        <v>0</v>
      </c>
      <c r="BF1251" s="224">
        <f>IF(N1251="snížená",J1251,0)</f>
        <v>0</v>
      </c>
      <c r="BG1251" s="224">
        <f>IF(N1251="zákl. přenesená",J1251,0)</f>
        <v>0</v>
      </c>
      <c r="BH1251" s="224">
        <f>IF(N1251="sníž. přenesená",J1251,0)</f>
        <v>0</v>
      </c>
      <c r="BI1251" s="224">
        <f>IF(N1251="nulová",J1251,0)</f>
        <v>0</v>
      </c>
      <c r="BJ1251" s="18" t="s">
        <v>81</v>
      </c>
      <c r="BK1251" s="224">
        <f>ROUND(I1251*H1251,2)</f>
        <v>0</v>
      </c>
      <c r="BL1251" s="18" t="s">
        <v>167</v>
      </c>
      <c r="BM1251" s="223" t="s">
        <v>1261</v>
      </c>
    </row>
    <row r="1252" s="1" customFormat="1">
      <c r="B1252" s="39"/>
      <c r="C1252" s="40"/>
      <c r="D1252" s="225" t="s">
        <v>169</v>
      </c>
      <c r="E1252" s="40"/>
      <c r="F1252" s="226" t="s">
        <v>1262</v>
      </c>
      <c r="G1252" s="40"/>
      <c r="H1252" s="40"/>
      <c r="I1252" s="136"/>
      <c r="J1252" s="40"/>
      <c r="K1252" s="40"/>
      <c r="L1252" s="44"/>
      <c r="M1252" s="227"/>
      <c r="N1252" s="84"/>
      <c r="O1252" s="84"/>
      <c r="P1252" s="84"/>
      <c r="Q1252" s="84"/>
      <c r="R1252" s="84"/>
      <c r="S1252" s="84"/>
      <c r="T1252" s="85"/>
      <c r="AT1252" s="18" t="s">
        <v>169</v>
      </c>
      <c r="AU1252" s="18" t="s">
        <v>83</v>
      </c>
    </row>
    <row r="1253" s="12" customFormat="1">
      <c r="B1253" s="228"/>
      <c r="C1253" s="229"/>
      <c r="D1253" s="225" t="s">
        <v>176</v>
      </c>
      <c r="E1253" s="230" t="s">
        <v>19</v>
      </c>
      <c r="F1253" s="231" t="s">
        <v>328</v>
      </c>
      <c r="G1253" s="229"/>
      <c r="H1253" s="230" t="s">
        <v>19</v>
      </c>
      <c r="I1253" s="232"/>
      <c r="J1253" s="229"/>
      <c r="K1253" s="229"/>
      <c r="L1253" s="233"/>
      <c r="M1253" s="234"/>
      <c r="N1253" s="235"/>
      <c r="O1253" s="235"/>
      <c r="P1253" s="235"/>
      <c r="Q1253" s="235"/>
      <c r="R1253" s="235"/>
      <c r="S1253" s="235"/>
      <c r="T1253" s="236"/>
      <c r="AT1253" s="237" t="s">
        <v>176</v>
      </c>
      <c r="AU1253" s="237" t="s">
        <v>83</v>
      </c>
      <c r="AV1253" s="12" t="s">
        <v>81</v>
      </c>
      <c r="AW1253" s="12" t="s">
        <v>34</v>
      </c>
      <c r="AX1253" s="12" t="s">
        <v>73</v>
      </c>
      <c r="AY1253" s="237" t="s">
        <v>161</v>
      </c>
    </row>
    <row r="1254" s="13" customFormat="1">
      <c r="B1254" s="238"/>
      <c r="C1254" s="239"/>
      <c r="D1254" s="225" t="s">
        <v>176</v>
      </c>
      <c r="E1254" s="240" t="s">
        <v>19</v>
      </c>
      <c r="F1254" s="241" t="s">
        <v>1263</v>
      </c>
      <c r="G1254" s="239"/>
      <c r="H1254" s="242">
        <v>4.5</v>
      </c>
      <c r="I1254" s="243"/>
      <c r="J1254" s="239"/>
      <c r="K1254" s="239"/>
      <c r="L1254" s="244"/>
      <c r="M1254" s="245"/>
      <c r="N1254" s="246"/>
      <c r="O1254" s="246"/>
      <c r="P1254" s="246"/>
      <c r="Q1254" s="246"/>
      <c r="R1254" s="246"/>
      <c r="S1254" s="246"/>
      <c r="T1254" s="247"/>
      <c r="AT1254" s="248" t="s">
        <v>176</v>
      </c>
      <c r="AU1254" s="248" t="s">
        <v>83</v>
      </c>
      <c r="AV1254" s="13" t="s">
        <v>83</v>
      </c>
      <c r="AW1254" s="13" t="s">
        <v>34</v>
      </c>
      <c r="AX1254" s="13" t="s">
        <v>81</v>
      </c>
      <c r="AY1254" s="248" t="s">
        <v>161</v>
      </c>
    </row>
    <row r="1255" s="11" customFormat="1" ht="22.8" customHeight="1">
      <c r="B1255" s="196"/>
      <c r="C1255" s="197"/>
      <c r="D1255" s="198" t="s">
        <v>72</v>
      </c>
      <c r="E1255" s="210" t="s">
        <v>828</v>
      </c>
      <c r="F1255" s="210" t="s">
        <v>1264</v>
      </c>
      <c r="G1255" s="197"/>
      <c r="H1255" s="197"/>
      <c r="I1255" s="200"/>
      <c r="J1255" s="211">
        <f>BK1255</f>
        <v>0</v>
      </c>
      <c r="K1255" s="197"/>
      <c r="L1255" s="202"/>
      <c r="M1255" s="203"/>
      <c r="N1255" s="204"/>
      <c r="O1255" s="204"/>
      <c r="P1255" s="205">
        <f>SUM(P1256:P1291)</f>
        <v>0</v>
      </c>
      <c r="Q1255" s="204"/>
      <c r="R1255" s="205">
        <f>SUM(R1256:R1291)</f>
        <v>0.099919999999999995</v>
      </c>
      <c r="S1255" s="204"/>
      <c r="T1255" s="206">
        <f>SUM(T1256:T1291)</f>
        <v>0</v>
      </c>
      <c r="AR1255" s="207" t="s">
        <v>81</v>
      </c>
      <c r="AT1255" s="208" t="s">
        <v>72</v>
      </c>
      <c r="AU1255" s="208" t="s">
        <v>81</v>
      </c>
      <c r="AY1255" s="207" t="s">
        <v>161</v>
      </c>
      <c r="BK1255" s="209">
        <f>SUM(BK1256:BK1291)</f>
        <v>0</v>
      </c>
    </row>
    <row r="1256" s="1" customFormat="1" ht="16.5" customHeight="1">
      <c r="B1256" s="39"/>
      <c r="C1256" s="212" t="s">
        <v>1265</v>
      </c>
      <c r="D1256" s="212" t="s">
        <v>163</v>
      </c>
      <c r="E1256" s="213" t="s">
        <v>1266</v>
      </c>
      <c r="F1256" s="214" t="s">
        <v>1267</v>
      </c>
      <c r="G1256" s="215" t="s">
        <v>210</v>
      </c>
      <c r="H1256" s="216">
        <v>1049.25</v>
      </c>
      <c r="I1256" s="217"/>
      <c r="J1256" s="218">
        <f>ROUND(I1256*H1256,2)</f>
        <v>0</v>
      </c>
      <c r="K1256" s="214" t="s">
        <v>173</v>
      </c>
      <c r="L1256" s="44"/>
      <c r="M1256" s="219" t="s">
        <v>19</v>
      </c>
      <c r="N1256" s="220" t="s">
        <v>44</v>
      </c>
      <c r="O1256" s="84"/>
      <c r="P1256" s="221">
        <f>O1256*H1256</f>
        <v>0</v>
      </c>
      <c r="Q1256" s="221">
        <v>0</v>
      </c>
      <c r="R1256" s="221">
        <f>Q1256*H1256</f>
        <v>0</v>
      </c>
      <c r="S1256" s="221">
        <v>0</v>
      </c>
      <c r="T1256" s="222">
        <f>S1256*H1256</f>
        <v>0</v>
      </c>
      <c r="AR1256" s="223" t="s">
        <v>167</v>
      </c>
      <c r="AT1256" s="223" t="s">
        <v>163</v>
      </c>
      <c r="AU1256" s="223" t="s">
        <v>83</v>
      </c>
      <c r="AY1256" s="18" t="s">
        <v>161</v>
      </c>
      <c r="BE1256" s="224">
        <f>IF(N1256="základní",J1256,0)</f>
        <v>0</v>
      </c>
      <c r="BF1256" s="224">
        <f>IF(N1256="snížená",J1256,0)</f>
        <v>0</v>
      </c>
      <c r="BG1256" s="224">
        <f>IF(N1256="zákl. přenesená",J1256,0)</f>
        <v>0</v>
      </c>
      <c r="BH1256" s="224">
        <f>IF(N1256="sníž. přenesená",J1256,0)</f>
        <v>0</v>
      </c>
      <c r="BI1256" s="224">
        <f>IF(N1256="nulová",J1256,0)</f>
        <v>0</v>
      </c>
      <c r="BJ1256" s="18" t="s">
        <v>81</v>
      </c>
      <c r="BK1256" s="224">
        <f>ROUND(I1256*H1256,2)</f>
        <v>0</v>
      </c>
      <c r="BL1256" s="18" t="s">
        <v>167</v>
      </c>
      <c r="BM1256" s="223" t="s">
        <v>1268</v>
      </c>
    </row>
    <row r="1257" s="1" customFormat="1">
      <c r="B1257" s="39"/>
      <c r="C1257" s="40"/>
      <c r="D1257" s="225" t="s">
        <v>169</v>
      </c>
      <c r="E1257" s="40"/>
      <c r="F1257" s="226" t="s">
        <v>1269</v>
      </c>
      <c r="G1257" s="40"/>
      <c r="H1257" s="40"/>
      <c r="I1257" s="136"/>
      <c r="J1257" s="40"/>
      <c r="K1257" s="40"/>
      <c r="L1257" s="44"/>
      <c r="M1257" s="227"/>
      <c r="N1257" s="84"/>
      <c r="O1257" s="84"/>
      <c r="P1257" s="84"/>
      <c r="Q1257" s="84"/>
      <c r="R1257" s="84"/>
      <c r="S1257" s="84"/>
      <c r="T1257" s="85"/>
      <c r="AT1257" s="18" t="s">
        <v>169</v>
      </c>
      <c r="AU1257" s="18" t="s">
        <v>83</v>
      </c>
    </row>
    <row r="1258" s="13" customFormat="1">
      <c r="B1258" s="238"/>
      <c r="C1258" s="239"/>
      <c r="D1258" s="225" t="s">
        <v>176</v>
      </c>
      <c r="E1258" s="240" t="s">
        <v>19</v>
      </c>
      <c r="F1258" s="241" t="s">
        <v>1270</v>
      </c>
      <c r="G1258" s="239"/>
      <c r="H1258" s="242">
        <v>178</v>
      </c>
      <c r="I1258" s="243"/>
      <c r="J1258" s="239"/>
      <c r="K1258" s="239"/>
      <c r="L1258" s="244"/>
      <c r="M1258" s="245"/>
      <c r="N1258" s="246"/>
      <c r="O1258" s="246"/>
      <c r="P1258" s="246"/>
      <c r="Q1258" s="246"/>
      <c r="R1258" s="246"/>
      <c r="S1258" s="246"/>
      <c r="T1258" s="247"/>
      <c r="AT1258" s="248" t="s">
        <v>176</v>
      </c>
      <c r="AU1258" s="248" t="s">
        <v>83</v>
      </c>
      <c r="AV1258" s="13" t="s">
        <v>83</v>
      </c>
      <c r="AW1258" s="13" t="s">
        <v>34</v>
      </c>
      <c r="AX1258" s="13" t="s">
        <v>73</v>
      </c>
      <c r="AY1258" s="248" t="s">
        <v>161</v>
      </c>
    </row>
    <row r="1259" s="13" customFormat="1">
      <c r="B1259" s="238"/>
      <c r="C1259" s="239"/>
      <c r="D1259" s="225" t="s">
        <v>176</v>
      </c>
      <c r="E1259" s="240" t="s">
        <v>19</v>
      </c>
      <c r="F1259" s="241" t="s">
        <v>1271</v>
      </c>
      <c r="G1259" s="239"/>
      <c r="H1259" s="242">
        <v>229.25</v>
      </c>
      <c r="I1259" s="243"/>
      <c r="J1259" s="239"/>
      <c r="K1259" s="239"/>
      <c r="L1259" s="244"/>
      <c r="M1259" s="245"/>
      <c r="N1259" s="246"/>
      <c r="O1259" s="246"/>
      <c r="P1259" s="246"/>
      <c r="Q1259" s="246"/>
      <c r="R1259" s="246"/>
      <c r="S1259" s="246"/>
      <c r="T1259" s="247"/>
      <c r="AT1259" s="248" t="s">
        <v>176</v>
      </c>
      <c r="AU1259" s="248" t="s">
        <v>83</v>
      </c>
      <c r="AV1259" s="13" t="s">
        <v>83</v>
      </c>
      <c r="AW1259" s="13" t="s">
        <v>34</v>
      </c>
      <c r="AX1259" s="13" t="s">
        <v>73</v>
      </c>
      <c r="AY1259" s="248" t="s">
        <v>161</v>
      </c>
    </row>
    <row r="1260" s="13" customFormat="1">
      <c r="B1260" s="238"/>
      <c r="C1260" s="239"/>
      <c r="D1260" s="225" t="s">
        <v>176</v>
      </c>
      <c r="E1260" s="240" t="s">
        <v>19</v>
      </c>
      <c r="F1260" s="241" t="s">
        <v>1272</v>
      </c>
      <c r="G1260" s="239"/>
      <c r="H1260" s="242">
        <v>188</v>
      </c>
      <c r="I1260" s="243"/>
      <c r="J1260" s="239"/>
      <c r="K1260" s="239"/>
      <c r="L1260" s="244"/>
      <c r="M1260" s="245"/>
      <c r="N1260" s="246"/>
      <c r="O1260" s="246"/>
      <c r="P1260" s="246"/>
      <c r="Q1260" s="246"/>
      <c r="R1260" s="246"/>
      <c r="S1260" s="246"/>
      <c r="T1260" s="247"/>
      <c r="AT1260" s="248" t="s">
        <v>176</v>
      </c>
      <c r="AU1260" s="248" t="s">
        <v>83</v>
      </c>
      <c r="AV1260" s="13" t="s">
        <v>83</v>
      </c>
      <c r="AW1260" s="13" t="s">
        <v>34</v>
      </c>
      <c r="AX1260" s="13" t="s">
        <v>73</v>
      </c>
      <c r="AY1260" s="248" t="s">
        <v>161</v>
      </c>
    </row>
    <row r="1261" s="13" customFormat="1">
      <c r="B1261" s="238"/>
      <c r="C1261" s="239"/>
      <c r="D1261" s="225" t="s">
        <v>176</v>
      </c>
      <c r="E1261" s="240" t="s">
        <v>19</v>
      </c>
      <c r="F1261" s="241" t="s">
        <v>1273</v>
      </c>
      <c r="G1261" s="239"/>
      <c r="H1261" s="242">
        <v>132</v>
      </c>
      <c r="I1261" s="243"/>
      <c r="J1261" s="239"/>
      <c r="K1261" s="239"/>
      <c r="L1261" s="244"/>
      <c r="M1261" s="245"/>
      <c r="N1261" s="246"/>
      <c r="O1261" s="246"/>
      <c r="P1261" s="246"/>
      <c r="Q1261" s="246"/>
      <c r="R1261" s="246"/>
      <c r="S1261" s="246"/>
      <c r="T1261" s="247"/>
      <c r="AT1261" s="248" t="s">
        <v>176</v>
      </c>
      <c r="AU1261" s="248" t="s">
        <v>83</v>
      </c>
      <c r="AV1261" s="13" t="s">
        <v>83</v>
      </c>
      <c r="AW1261" s="13" t="s">
        <v>34</v>
      </c>
      <c r="AX1261" s="13" t="s">
        <v>73</v>
      </c>
      <c r="AY1261" s="248" t="s">
        <v>161</v>
      </c>
    </row>
    <row r="1262" s="13" customFormat="1">
      <c r="B1262" s="238"/>
      <c r="C1262" s="239"/>
      <c r="D1262" s="225" t="s">
        <v>176</v>
      </c>
      <c r="E1262" s="240" t="s">
        <v>19</v>
      </c>
      <c r="F1262" s="241" t="s">
        <v>1274</v>
      </c>
      <c r="G1262" s="239"/>
      <c r="H1262" s="242">
        <v>120</v>
      </c>
      <c r="I1262" s="243"/>
      <c r="J1262" s="239"/>
      <c r="K1262" s="239"/>
      <c r="L1262" s="244"/>
      <c r="M1262" s="245"/>
      <c r="N1262" s="246"/>
      <c r="O1262" s="246"/>
      <c r="P1262" s="246"/>
      <c r="Q1262" s="246"/>
      <c r="R1262" s="246"/>
      <c r="S1262" s="246"/>
      <c r="T1262" s="247"/>
      <c r="AT1262" s="248" t="s">
        <v>176</v>
      </c>
      <c r="AU1262" s="248" t="s">
        <v>83</v>
      </c>
      <c r="AV1262" s="13" t="s">
        <v>83</v>
      </c>
      <c r="AW1262" s="13" t="s">
        <v>34</v>
      </c>
      <c r="AX1262" s="13" t="s">
        <v>73</v>
      </c>
      <c r="AY1262" s="248" t="s">
        <v>161</v>
      </c>
    </row>
    <row r="1263" s="13" customFormat="1">
      <c r="B1263" s="238"/>
      <c r="C1263" s="239"/>
      <c r="D1263" s="225" t="s">
        <v>176</v>
      </c>
      <c r="E1263" s="240" t="s">
        <v>19</v>
      </c>
      <c r="F1263" s="241" t="s">
        <v>1275</v>
      </c>
      <c r="G1263" s="239"/>
      <c r="H1263" s="242">
        <v>72</v>
      </c>
      <c r="I1263" s="243"/>
      <c r="J1263" s="239"/>
      <c r="K1263" s="239"/>
      <c r="L1263" s="244"/>
      <c r="M1263" s="245"/>
      <c r="N1263" s="246"/>
      <c r="O1263" s="246"/>
      <c r="P1263" s="246"/>
      <c r="Q1263" s="246"/>
      <c r="R1263" s="246"/>
      <c r="S1263" s="246"/>
      <c r="T1263" s="247"/>
      <c r="AT1263" s="248" t="s">
        <v>176</v>
      </c>
      <c r="AU1263" s="248" t="s">
        <v>83</v>
      </c>
      <c r="AV1263" s="13" t="s">
        <v>83</v>
      </c>
      <c r="AW1263" s="13" t="s">
        <v>34</v>
      </c>
      <c r="AX1263" s="13" t="s">
        <v>73</v>
      </c>
      <c r="AY1263" s="248" t="s">
        <v>161</v>
      </c>
    </row>
    <row r="1264" s="13" customFormat="1">
      <c r="B1264" s="238"/>
      <c r="C1264" s="239"/>
      <c r="D1264" s="225" t="s">
        <v>176</v>
      </c>
      <c r="E1264" s="240" t="s">
        <v>19</v>
      </c>
      <c r="F1264" s="241" t="s">
        <v>1276</v>
      </c>
      <c r="G1264" s="239"/>
      <c r="H1264" s="242">
        <v>130</v>
      </c>
      <c r="I1264" s="243"/>
      <c r="J1264" s="239"/>
      <c r="K1264" s="239"/>
      <c r="L1264" s="244"/>
      <c r="M1264" s="245"/>
      <c r="N1264" s="246"/>
      <c r="O1264" s="246"/>
      <c r="P1264" s="246"/>
      <c r="Q1264" s="246"/>
      <c r="R1264" s="246"/>
      <c r="S1264" s="246"/>
      <c r="T1264" s="247"/>
      <c r="AT1264" s="248" t="s">
        <v>176</v>
      </c>
      <c r="AU1264" s="248" t="s">
        <v>83</v>
      </c>
      <c r="AV1264" s="13" t="s">
        <v>83</v>
      </c>
      <c r="AW1264" s="13" t="s">
        <v>34</v>
      </c>
      <c r="AX1264" s="13" t="s">
        <v>73</v>
      </c>
      <c r="AY1264" s="248" t="s">
        <v>161</v>
      </c>
    </row>
    <row r="1265" s="14" customFormat="1">
      <c r="B1265" s="249"/>
      <c r="C1265" s="250"/>
      <c r="D1265" s="225" t="s">
        <v>176</v>
      </c>
      <c r="E1265" s="251" t="s">
        <v>19</v>
      </c>
      <c r="F1265" s="252" t="s">
        <v>201</v>
      </c>
      <c r="G1265" s="250"/>
      <c r="H1265" s="253">
        <v>1049.25</v>
      </c>
      <c r="I1265" s="254"/>
      <c r="J1265" s="250"/>
      <c r="K1265" s="250"/>
      <c r="L1265" s="255"/>
      <c r="M1265" s="256"/>
      <c r="N1265" s="257"/>
      <c r="O1265" s="257"/>
      <c r="P1265" s="257"/>
      <c r="Q1265" s="257"/>
      <c r="R1265" s="257"/>
      <c r="S1265" s="257"/>
      <c r="T1265" s="258"/>
      <c r="AT1265" s="259" t="s">
        <v>176</v>
      </c>
      <c r="AU1265" s="259" t="s">
        <v>83</v>
      </c>
      <c r="AV1265" s="14" t="s">
        <v>167</v>
      </c>
      <c r="AW1265" s="14" t="s">
        <v>34</v>
      </c>
      <c r="AX1265" s="14" t="s">
        <v>81</v>
      </c>
      <c r="AY1265" s="259" t="s">
        <v>161</v>
      </c>
    </row>
    <row r="1266" s="1" customFormat="1" ht="16.5" customHeight="1">
      <c r="B1266" s="39"/>
      <c r="C1266" s="212" t="s">
        <v>1277</v>
      </c>
      <c r="D1266" s="212" t="s">
        <v>163</v>
      </c>
      <c r="E1266" s="213" t="s">
        <v>1278</v>
      </c>
      <c r="F1266" s="214" t="s">
        <v>1279</v>
      </c>
      <c r="G1266" s="215" t="s">
        <v>210</v>
      </c>
      <c r="H1266" s="216">
        <v>94432.5</v>
      </c>
      <c r="I1266" s="217"/>
      <c r="J1266" s="218">
        <f>ROUND(I1266*H1266,2)</f>
        <v>0</v>
      </c>
      <c r="K1266" s="214" t="s">
        <v>173</v>
      </c>
      <c r="L1266" s="44"/>
      <c r="M1266" s="219" t="s">
        <v>19</v>
      </c>
      <c r="N1266" s="220" t="s">
        <v>44</v>
      </c>
      <c r="O1266" s="84"/>
      <c r="P1266" s="221">
        <f>O1266*H1266</f>
        <v>0</v>
      </c>
      <c r="Q1266" s="221">
        <v>0</v>
      </c>
      <c r="R1266" s="221">
        <f>Q1266*H1266</f>
        <v>0</v>
      </c>
      <c r="S1266" s="221">
        <v>0</v>
      </c>
      <c r="T1266" s="222">
        <f>S1266*H1266</f>
        <v>0</v>
      </c>
      <c r="AR1266" s="223" t="s">
        <v>167</v>
      </c>
      <c r="AT1266" s="223" t="s">
        <v>163</v>
      </c>
      <c r="AU1266" s="223" t="s">
        <v>83</v>
      </c>
      <c r="AY1266" s="18" t="s">
        <v>161</v>
      </c>
      <c r="BE1266" s="224">
        <f>IF(N1266="základní",J1266,0)</f>
        <v>0</v>
      </c>
      <c r="BF1266" s="224">
        <f>IF(N1266="snížená",J1266,0)</f>
        <v>0</v>
      </c>
      <c r="BG1266" s="224">
        <f>IF(N1266="zákl. přenesená",J1266,0)</f>
        <v>0</v>
      </c>
      <c r="BH1266" s="224">
        <f>IF(N1266="sníž. přenesená",J1266,0)</f>
        <v>0</v>
      </c>
      <c r="BI1266" s="224">
        <f>IF(N1266="nulová",J1266,0)</f>
        <v>0</v>
      </c>
      <c r="BJ1266" s="18" t="s">
        <v>81</v>
      </c>
      <c r="BK1266" s="224">
        <f>ROUND(I1266*H1266,2)</f>
        <v>0</v>
      </c>
      <c r="BL1266" s="18" t="s">
        <v>167</v>
      </c>
      <c r="BM1266" s="223" t="s">
        <v>1280</v>
      </c>
    </row>
    <row r="1267" s="1" customFormat="1">
      <c r="B1267" s="39"/>
      <c r="C1267" s="40"/>
      <c r="D1267" s="225" t="s">
        <v>169</v>
      </c>
      <c r="E1267" s="40"/>
      <c r="F1267" s="226" t="s">
        <v>1281</v>
      </c>
      <c r="G1267" s="40"/>
      <c r="H1267" s="40"/>
      <c r="I1267" s="136"/>
      <c r="J1267" s="40"/>
      <c r="K1267" s="40"/>
      <c r="L1267" s="44"/>
      <c r="M1267" s="227"/>
      <c r="N1267" s="84"/>
      <c r="O1267" s="84"/>
      <c r="P1267" s="84"/>
      <c r="Q1267" s="84"/>
      <c r="R1267" s="84"/>
      <c r="S1267" s="84"/>
      <c r="T1267" s="85"/>
      <c r="AT1267" s="18" t="s">
        <v>169</v>
      </c>
      <c r="AU1267" s="18" t="s">
        <v>83</v>
      </c>
    </row>
    <row r="1268" s="13" customFormat="1">
      <c r="B1268" s="238"/>
      <c r="C1268" s="239"/>
      <c r="D1268" s="225" t="s">
        <v>176</v>
      </c>
      <c r="E1268" s="240" t="s">
        <v>19</v>
      </c>
      <c r="F1268" s="241" t="s">
        <v>1282</v>
      </c>
      <c r="G1268" s="239"/>
      <c r="H1268" s="242">
        <v>94432.5</v>
      </c>
      <c r="I1268" s="243"/>
      <c r="J1268" s="239"/>
      <c r="K1268" s="239"/>
      <c r="L1268" s="244"/>
      <c r="M1268" s="245"/>
      <c r="N1268" s="246"/>
      <c r="O1268" s="246"/>
      <c r="P1268" s="246"/>
      <c r="Q1268" s="246"/>
      <c r="R1268" s="246"/>
      <c r="S1268" s="246"/>
      <c r="T1268" s="247"/>
      <c r="AT1268" s="248" t="s">
        <v>176</v>
      </c>
      <c r="AU1268" s="248" t="s">
        <v>83</v>
      </c>
      <c r="AV1268" s="13" t="s">
        <v>83</v>
      </c>
      <c r="AW1268" s="13" t="s">
        <v>34</v>
      </c>
      <c r="AX1268" s="13" t="s">
        <v>81</v>
      </c>
      <c r="AY1268" s="248" t="s">
        <v>161</v>
      </c>
    </row>
    <row r="1269" s="1" customFormat="1" ht="16.5" customHeight="1">
      <c r="B1269" s="39"/>
      <c r="C1269" s="212" t="s">
        <v>1283</v>
      </c>
      <c r="D1269" s="212" t="s">
        <v>163</v>
      </c>
      <c r="E1269" s="213" t="s">
        <v>1284</v>
      </c>
      <c r="F1269" s="214" t="s">
        <v>1285</v>
      </c>
      <c r="G1269" s="215" t="s">
        <v>210</v>
      </c>
      <c r="H1269" s="216">
        <v>1049.25</v>
      </c>
      <c r="I1269" s="217"/>
      <c r="J1269" s="218">
        <f>ROUND(I1269*H1269,2)</f>
        <v>0</v>
      </c>
      <c r="K1269" s="214" t="s">
        <v>173</v>
      </c>
      <c r="L1269" s="44"/>
      <c r="M1269" s="219" t="s">
        <v>19</v>
      </c>
      <c r="N1269" s="220" t="s">
        <v>44</v>
      </c>
      <c r="O1269" s="84"/>
      <c r="P1269" s="221">
        <f>O1269*H1269</f>
        <v>0</v>
      </c>
      <c r="Q1269" s="221">
        <v>0</v>
      </c>
      <c r="R1269" s="221">
        <f>Q1269*H1269</f>
        <v>0</v>
      </c>
      <c r="S1269" s="221">
        <v>0</v>
      </c>
      <c r="T1269" s="222">
        <f>S1269*H1269</f>
        <v>0</v>
      </c>
      <c r="AR1269" s="223" t="s">
        <v>167</v>
      </c>
      <c r="AT1269" s="223" t="s">
        <v>163</v>
      </c>
      <c r="AU1269" s="223" t="s">
        <v>83</v>
      </c>
      <c r="AY1269" s="18" t="s">
        <v>161</v>
      </c>
      <c r="BE1269" s="224">
        <f>IF(N1269="základní",J1269,0)</f>
        <v>0</v>
      </c>
      <c r="BF1269" s="224">
        <f>IF(N1269="snížená",J1269,0)</f>
        <v>0</v>
      </c>
      <c r="BG1269" s="224">
        <f>IF(N1269="zákl. přenesená",J1269,0)</f>
        <v>0</v>
      </c>
      <c r="BH1269" s="224">
        <f>IF(N1269="sníž. přenesená",J1269,0)</f>
        <v>0</v>
      </c>
      <c r="BI1269" s="224">
        <f>IF(N1269="nulová",J1269,0)</f>
        <v>0</v>
      </c>
      <c r="BJ1269" s="18" t="s">
        <v>81</v>
      </c>
      <c r="BK1269" s="224">
        <f>ROUND(I1269*H1269,2)</f>
        <v>0</v>
      </c>
      <c r="BL1269" s="18" t="s">
        <v>167</v>
      </c>
      <c r="BM1269" s="223" t="s">
        <v>1286</v>
      </c>
    </row>
    <row r="1270" s="1" customFormat="1">
      <c r="B1270" s="39"/>
      <c r="C1270" s="40"/>
      <c r="D1270" s="225" t="s">
        <v>169</v>
      </c>
      <c r="E1270" s="40"/>
      <c r="F1270" s="226" t="s">
        <v>1287</v>
      </c>
      <c r="G1270" s="40"/>
      <c r="H1270" s="40"/>
      <c r="I1270" s="136"/>
      <c r="J1270" s="40"/>
      <c r="K1270" s="40"/>
      <c r="L1270" s="44"/>
      <c r="M1270" s="227"/>
      <c r="N1270" s="84"/>
      <c r="O1270" s="84"/>
      <c r="P1270" s="84"/>
      <c r="Q1270" s="84"/>
      <c r="R1270" s="84"/>
      <c r="S1270" s="84"/>
      <c r="T1270" s="85"/>
      <c r="AT1270" s="18" t="s">
        <v>169</v>
      </c>
      <c r="AU1270" s="18" t="s">
        <v>83</v>
      </c>
    </row>
    <row r="1271" s="1" customFormat="1" ht="16.5" customHeight="1">
      <c r="B1271" s="39"/>
      <c r="C1271" s="212" t="s">
        <v>1288</v>
      </c>
      <c r="D1271" s="212" t="s">
        <v>163</v>
      </c>
      <c r="E1271" s="213" t="s">
        <v>1289</v>
      </c>
      <c r="F1271" s="214" t="s">
        <v>1290</v>
      </c>
      <c r="G1271" s="215" t="s">
        <v>210</v>
      </c>
      <c r="H1271" s="216">
        <v>1049.25</v>
      </c>
      <c r="I1271" s="217"/>
      <c r="J1271" s="218">
        <f>ROUND(I1271*H1271,2)</f>
        <v>0</v>
      </c>
      <c r="K1271" s="214" t="s">
        <v>173</v>
      </c>
      <c r="L1271" s="44"/>
      <c r="M1271" s="219" t="s">
        <v>19</v>
      </c>
      <c r="N1271" s="220" t="s">
        <v>44</v>
      </c>
      <c r="O1271" s="84"/>
      <c r="P1271" s="221">
        <f>O1271*H1271</f>
        <v>0</v>
      </c>
      <c r="Q1271" s="221">
        <v>0</v>
      </c>
      <c r="R1271" s="221">
        <f>Q1271*H1271</f>
        <v>0</v>
      </c>
      <c r="S1271" s="221">
        <v>0</v>
      </c>
      <c r="T1271" s="222">
        <f>S1271*H1271</f>
        <v>0</v>
      </c>
      <c r="AR1271" s="223" t="s">
        <v>167</v>
      </c>
      <c r="AT1271" s="223" t="s">
        <v>163</v>
      </c>
      <c r="AU1271" s="223" t="s">
        <v>83</v>
      </c>
      <c r="AY1271" s="18" t="s">
        <v>161</v>
      </c>
      <c r="BE1271" s="224">
        <f>IF(N1271="základní",J1271,0)</f>
        <v>0</v>
      </c>
      <c r="BF1271" s="224">
        <f>IF(N1271="snížená",J1271,0)</f>
        <v>0</v>
      </c>
      <c r="BG1271" s="224">
        <f>IF(N1271="zákl. přenesená",J1271,0)</f>
        <v>0</v>
      </c>
      <c r="BH1271" s="224">
        <f>IF(N1271="sníž. přenesená",J1271,0)</f>
        <v>0</v>
      </c>
      <c r="BI1271" s="224">
        <f>IF(N1271="nulová",J1271,0)</f>
        <v>0</v>
      </c>
      <c r="BJ1271" s="18" t="s">
        <v>81</v>
      </c>
      <c r="BK1271" s="224">
        <f>ROUND(I1271*H1271,2)</f>
        <v>0</v>
      </c>
      <c r="BL1271" s="18" t="s">
        <v>167</v>
      </c>
      <c r="BM1271" s="223" t="s">
        <v>1291</v>
      </c>
    </row>
    <row r="1272" s="1" customFormat="1">
      <c r="B1272" s="39"/>
      <c r="C1272" s="40"/>
      <c r="D1272" s="225" t="s">
        <v>169</v>
      </c>
      <c r="E1272" s="40"/>
      <c r="F1272" s="226" t="s">
        <v>1292</v>
      </c>
      <c r="G1272" s="40"/>
      <c r="H1272" s="40"/>
      <c r="I1272" s="136"/>
      <c r="J1272" s="40"/>
      <c r="K1272" s="40"/>
      <c r="L1272" s="44"/>
      <c r="M1272" s="227"/>
      <c r="N1272" s="84"/>
      <c r="O1272" s="84"/>
      <c r="P1272" s="84"/>
      <c r="Q1272" s="84"/>
      <c r="R1272" s="84"/>
      <c r="S1272" s="84"/>
      <c r="T1272" s="85"/>
      <c r="AT1272" s="18" t="s">
        <v>169</v>
      </c>
      <c r="AU1272" s="18" t="s">
        <v>83</v>
      </c>
    </row>
    <row r="1273" s="1" customFormat="1" ht="16.5" customHeight="1">
      <c r="B1273" s="39"/>
      <c r="C1273" s="212" t="s">
        <v>1293</v>
      </c>
      <c r="D1273" s="212" t="s">
        <v>163</v>
      </c>
      <c r="E1273" s="213" t="s">
        <v>1294</v>
      </c>
      <c r="F1273" s="214" t="s">
        <v>1295</v>
      </c>
      <c r="G1273" s="215" t="s">
        <v>210</v>
      </c>
      <c r="H1273" s="216">
        <v>94432.5</v>
      </c>
      <c r="I1273" s="217"/>
      <c r="J1273" s="218">
        <f>ROUND(I1273*H1273,2)</f>
        <v>0</v>
      </c>
      <c r="K1273" s="214" t="s">
        <v>173</v>
      </c>
      <c r="L1273" s="44"/>
      <c r="M1273" s="219" t="s">
        <v>19</v>
      </c>
      <c r="N1273" s="220" t="s">
        <v>44</v>
      </c>
      <c r="O1273" s="84"/>
      <c r="P1273" s="221">
        <f>O1273*H1273</f>
        <v>0</v>
      </c>
      <c r="Q1273" s="221">
        <v>0</v>
      </c>
      <c r="R1273" s="221">
        <f>Q1273*H1273</f>
        <v>0</v>
      </c>
      <c r="S1273" s="221">
        <v>0</v>
      </c>
      <c r="T1273" s="222">
        <f>S1273*H1273</f>
        <v>0</v>
      </c>
      <c r="AR1273" s="223" t="s">
        <v>167</v>
      </c>
      <c r="AT1273" s="223" t="s">
        <v>163</v>
      </c>
      <c r="AU1273" s="223" t="s">
        <v>83</v>
      </c>
      <c r="AY1273" s="18" t="s">
        <v>161</v>
      </c>
      <c r="BE1273" s="224">
        <f>IF(N1273="základní",J1273,0)</f>
        <v>0</v>
      </c>
      <c r="BF1273" s="224">
        <f>IF(N1273="snížená",J1273,0)</f>
        <v>0</v>
      </c>
      <c r="BG1273" s="224">
        <f>IF(N1273="zákl. přenesená",J1273,0)</f>
        <v>0</v>
      </c>
      <c r="BH1273" s="224">
        <f>IF(N1273="sníž. přenesená",J1273,0)</f>
        <v>0</v>
      </c>
      <c r="BI1273" s="224">
        <f>IF(N1273="nulová",J1273,0)</f>
        <v>0</v>
      </c>
      <c r="BJ1273" s="18" t="s">
        <v>81</v>
      </c>
      <c r="BK1273" s="224">
        <f>ROUND(I1273*H1273,2)</f>
        <v>0</v>
      </c>
      <c r="BL1273" s="18" t="s">
        <v>167</v>
      </c>
      <c r="BM1273" s="223" t="s">
        <v>1296</v>
      </c>
    </row>
    <row r="1274" s="1" customFormat="1">
      <c r="B1274" s="39"/>
      <c r="C1274" s="40"/>
      <c r="D1274" s="225" t="s">
        <v>169</v>
      </c>
      <c r="E1274" s="40"/>
      <c r="F1274" s="226" t="s">
        <v>1297</v>
      </c>
      <c r="G1274" s="40"/>
      <c r="H1274" s="40"/>
      <c r="I1274" s="136"/>
      <c r="J1274" s="40"/>
      <c r="K1274" s="40"/>
      <c r="L1274" s="44"/>
      <c r="M1274" s="227"/>
      <c r="N1274" s="84"/>
      <c r="O1274" s="84"/>
      <c r="P1274" s="84"/>
      <c r="Q1274" s="84"/>
      <c r="R1274" s="84"/>
      <c r="S1274" s="84"/>
      <c r="T1274" s="85"/>
      <c r="AT1274" s="18" t="s">
        <v>169</v>
      </c>
      <c r="AU1274" s="18" t="s">
        <v>83</v>
      </c>
    </row>
    <row r="1275" s="13" customFormat="1">
      <c r="B1275" s="238"/>
      <c r="C1275" s="239"/>
      <c r="D1275" s="225" t="s">
        <v>176</v>
      </c>
      <c r="E1275" s="240" t="s">
        <v>19</v>
      </c>
      <c r="F1275" s="241" t="s">
        <v>1282</v>
      </c>
      <c r="G1275" s="239"/>
      <c r="H1275" s="242">
        <v>94432.5</v>
      </c>
      <c r="I1275" s="243"/>
      <c r="J1275" s="239"/>
      <c r="K1275" s="239"/>
      <c r="L1275" s="244"/>
      <c r="M1275" s="245"/>
      <c r="N1275" s="246"/>
      <c r="O1275" s="246"/>
      <c r="P1275" s="246"/>
      <c r="Q1275" s="246"/>
      <c r="R1275" s="246"/>
      <c r="S1275" s="246"/>
      <c r="T1275" s="247"/>
      <c r="AT1275" s="248" t="s">
        <v>176</v>
      </c>
      <c r="AU1275" s="248" t="s">
        <v>83</v>
      </c>
      <c r="AV1275" s="13" t="s">
        <v>83</v>
      </c>
      <c r="AW1275" s="13" t="s">
        <v>34</v>
      </c>
      <c r="AX1275" s="13" t="s">
        <v>81</v>
      </c>
      <c r="AY1275" s="248" t="s">
        <v>161</v>
      </c>
    </row>
    <row r="1276" s="1" customFormat="1" ht="16.5" customHeight="1">
      <c r="B1276" s="39"/>
      <c r="C1276" s="212" t="s">
        <v>1298</v>
      </c>
      <c r="D1276" s="212" t="s">
        <v>163</v>
      </c>
      <c r="E1276" s="213" t="s">
        <v>1299</v>
      </c>
      <c r="F1276" s="214" t="s">
        <v>1300</v>
      </c>
      <c r="G1276" s="215" t="s">
        <v>210</v>
      </c>
      <c r="H1276" s="216">
        <v>1049.25</v>
      </c>
      <c r="I1276" s="217"/>
      <c r="J1276" s="218">
        <f>ROUND(I1276*H1276,2)</f>
        <v>0</v>
      </c>
      <c r="K1276" s="214" t="s">
        <v>173</v>
      </c>
      <c r="L1276" s="44"/>
      <c r="M1276" s="219" t="s">
        <v>19</v>
      </c>
      <c r="N1276" s="220" t="s">
        <v>44</v>
      </c>
      <c r="O1276" s="84"/>
      <c r="P1276" s="221">
        <f>O1276*H1276</f>
        <v>0</v>
      </c>
      <c r="Q1276" s="221">
        <v>0</v>
      </c>
      <c r="R1276" s="221">
        <f>Q1276*H1276</f>
        <v>0</v>
      </c>
      <c r="S1276" s="221">
        <v>0</v>
      </c>
      <c r="T1276" s="222">
        <f>S1276*H1276</f>
        <v>0</v>
      </c>
      <c r="AR1276" s="223" t="s">
        <v>167</v>
      </c>
      <c r="AT1276" s="223" t="s">
        <v>163</v>
      </c>
      <c r="AU1276" s="223" t="s">
        <v>83</v>
      </c>
      <c r="AY1276" s="18" t="s">
        <v>161</v>
      </c>
      <c r="BE1276" s="224">
        <f>IF(N1276="základní",J1276,0)</f>
        <v>0</v>
      </c>
      <c r="BF1276" s="224">
        <f>IF(N1276="snížená",J1276,0)</f>
        <v>0</v>
      </c>
      <c r="BG1276" s="224">
        <f>IF(N1276="zákl. přenesená",J1276,0)</f>
        <v>0</v>
      </c>
      <c r="BH1276" s="224">
        <f>IF(N1276="sníž. přenesená",J1276,0)</f>
        <v>0</v>
      </c>
      <c r="BI1276" s="224">
        <f>IF(N1276="nulová",J1276,0)</f>
        <v>0</v>
      </c>
      <c r="BJ1276" s="18" t="s">
        <v>81</v>
      </c>
      <c r="BK1276" s="224">
        <f>ROUND(I1276*H1276,2)</f>
        <v>0</v>
      </c>
      <c r="BL1276" s="18" t="s">
        <v>167</v>
      </c>
      <c r="BM1276" s="223" t="s">
        <v>1301</v>
      </c>
    </row>
    <row r="1277" s="1" customFormat="1">
      <c r="B1277" s="39"/>
      <c r="C1277" s="40"/>
      <c r="D1277" s="225" t="s">
        <v>169</v>
      </c>
      <c r="E1277" s="40"/>
      <c r="F1277" s="226" t="s">
        <v>1302</v>
      </c>
      <c r="G1277" s="40"/>
      <c r="H1277" s="40"/>
      <c r="I1277" s="136"/>
      <c r="J1277" s="40"/>
      <c r="K1277" s="40"/>
      <c r="L1277" s="44"/>
      <c r="M1277" s="227"/>
      <c r="N1277" s="84"/>
      <c r="O1277" s="84"/>
      <c r="P1277" s="84"/>
      <c r="Q1277" s="84"/>
      <c r="R1277" s="84"/>
      <c r="S1277" s="84"/>
      <c r="T1277" s="85"/>
      <c r="AT1277" s="18" t="s">
        <v>169</v>
      </c>
      <c r="AU1277" s="18" t="s">
        <v>83</v>
      </c>
    </row>
    <row r="1278" s="1" customFormat="1" ht="16.5" customHeight="1">
      <c r="B1278" s="39"/>
      <c r="C1278" s="212" t="s">
        <v>1303</v>
      </c>
      <c r="D1278" s="212" t="s">
        <v>163</v>
      </c>
      <c r="E1278" s="213" t="s">
        <v>1304</v>
      </c>
      <c r="F1278" s="214" t="s">
        <v>1305</v>
      </c>
      <c r="G1278" s="215" t="s">
        <v>210</v>
      </c>
      <c r="H1278" s="216">
        <v>704</v>
      </c>
      <c r="I1278" s="217"/>
      <c r="J1278" s="218">
        <f>ROUND(I1278*H1278,2)</f>
        <v>0</v>
      </c>
      <c r="K1278" s="214" t="s">
        <v>173</v>
      </c>
      <c r="L1278" s="44"/>
      <c r="M1278" s="219" t="s">
        <v>19</v>
      </c>
      <c r="N1278" s="220" t="s">
        <v>44</v>
      </c>
      <c r="O1278" s="84"/>
      <c r="P1278" s="221">
        <f>O1278*H1278</f>
        <v>0</v>
      </c>
      <c r="Q1278" s="221">
        <v>0.00012999999999999999</v>
      </c>
      <c r="R1278" s="221">
        <f>Q1278*H1278</f>
        <v>0.09151999999999999</v>
      </c>
      <c r="S1278" s="221">
        <v>0</v>
      </c>
      <c r="T1278" s="222">
        <f>S1278*H1278</f>
        <v>0</v>
      </c>
      <c r="AR1278" s="223" t="s">
        <v>167</v>
      </c>
      <c r="AT1278" s="223" t="s">
        <v>163</v>
      </c>
      <c r="AU1278" s="223" t="s">
        <v>83</v>
      </c>
      <c r="AY1278" s="18" t="s">
        <v>161</v>
      </c>
      <c r="BE1278" s="224">
        <f>IF(N1278="základní",J1278,0)</f>
        <v>0</v>
      </c>
      <c r="BF1278" s="224">
        <f>IF(N1278="snížená",J1278,0)</f>
        <v>0</v>
      </c>
      <c r="BG1278" s="224">
        <f>IF(N1278="zákl. přenesená",J1278,0)</f>
        <v>0</v>
      </c>
      <c r="BH1278" s="224">
        <f>IF(N1278="sníž. přenesená",J1278,0)</f>
        <v>0</v>
      </c>
      <c r="BI1278" s="224">
        <f>IF(N1278="nulová",J1278,0)</f>
        <v>0</v>
      </c>
      <c r="BJ1278" s="18" t="s">
        <v>81</v>
      </c>
      <c r="BK1278" s="224">
        <f>ROUND(I1278*H1278,2)</f>
        <v>0</v>
      </c>
      <c r="BL1278" s="18" t="s">
        <v>167</v>
      </c>
      <c r="BM1278" s="223" t="s">
        <v>1306</v>
      </c>
    </row>
    <row r="1279" s="1" customFormat="1">
      <c r="B1279" s="39"/>
      <c r="C1279" s="40"/>
      <c r="D1279" s="225" t="s">
        <v>169</v>
      </c>
      <c r="E1279" s="40"/>
      <c r="F1279" s="226" t="s">
        <v>1307</v>
      </c>
      <c r="G1279" s="40"/>
      <c r="H1279" s="40"/>
      <c r="I1279" s="136"/>
      <c r="J1279" s="40"/>
      <c r="K1279" s="40"/>
      <c r="L1279" s="44"/>
      <c r="M1279" s="227"/>
      <c r="N1279" s="84"/>
      <c r="O1279" s="84"/>
      <c r="P1279" s="84"/>
      <c r="Q1279" s="84"/>
      <c r="R1279" s="84"/>
      <c r="S1279" s="84"/>
      <c r="T1279" s="85"/>
      <c r="AT1279" s="18" t="s">
        <v>169</v>
      </c>
      <c r="AU1279" s="18" t="s">
        <v>83</v>
      </c>
    </row>
    <row r="1280" s="12" customFormat="1">
      <c r="B1280" s="228"/>
      <c r="C1280" s="229"/>
      <c r="D1280" s="225" t="s">
        <v>176</v>
      </c>
      <c r="E1280" s="230" t="s">
        <v>19</v>
      </c>
      <c r="F1280" s="231" t="s">
        <v>1308</v>
      </c>
      <c r="G1280" s="229"/>
      <c r="H1280" s="230" t="s">
        <v>19</v>
      </c>
      <c r="I1280" s="232"/>
      <c r="J1280" s="229"/>
      <c r="K1280" s="229"/>
      <c r="L1280" s="233"/>
      <c r="M1280" s="234"/>
      <c r="N1280" s="235"/>
      <c r="O1280" s="235"/>
      <c r="P1280" s="235"/>
      <c r="Q1280" s="235"/>
      <c r="R1280" s="235"/>
      <c r="S1280" s="235"/>
      <c r="T1280" s="236"/>
      <c r="AT1280" s="237" t="s">
        <v>176</v>
      </c>
      <c r="AU1280" s="237" t="s">
        <v>83</v>
      </c>
      <c r="AV1280" s="12" t="s">
        <v>81</v>
      </c>
      <c r="AW1280" s="12" t="s">
        <v>34</v>
      </c>
      <c r="AX1280" s="12" t="s">
        <v>73</v>
      </c>
      <c r="AY1280" s="237" t="s">
        <v>161</v>
      </c>
    </row>
    <row r="1281" s="13" customFormat="1">
      <c r="B1281" s="238"/>
      <c r="C1281" s="239"/>
      <c r="D1281" s="225" t="s">
        <v>176</v>
      </c>
      <c r="E1281" s="240" t="s">
        <v>19</v>
      </c>
      <c r="F1281" s="241" t="s">
        <v>1309</v>
      </c>
      <c r="G1281" s="239"/>
      <c r="H1281" s="242">
        <v>230</v>
      </c>
      <c r="I1281" s="243"/>
      <c r="J1281" s="239"/>
      <c r="K1281" s="239"/>
      <c r="L1281" s="244"/>
      <c r="M1281" s="245"/>
      <c r="N1281" s="246"/>
      <c r="O1281" s="246"/>
      <c r="P1281" s="246"/>
      <c r="Q1281" s="246"/>
      <c r="R1281" s="246"/>
      <c r="S1281" s="246"/>
      <c r="T1281" s="247"/>
      <c r="AT1281" s="248" t="s">
        <v>176</v>
      </c>
      <c r="AU1281" s="248" t="s">
        <v>83</v>
      </c>
      <c r="AV1281" s="13" t="s">
        <v>83</v>
      </c>
      <c r="AW1281" s="13" t="s">
        <v>34</v>
      </c>
      <c r="AX1281" s="13" t="s">
        <v>73</v>
      </c>
      <c r="AY1281" s="248" t="s">
        <v>161</v>
      </c>
    </row>
    <row r="1282" s="13" customFormat="1">
      <c r="B1282" s="238"/>
      <c r="C1282" s="239"/>
      <c r="D1282" s="225" t="s">
        <v>176</v>
      </c>
      <c r="E1282" s="240" t="s">
        <v>19</v>
      </c>
      <c r="F1282" s="241" t="s">
        <v>1310</v>
      </c>
      <c r="G1282" s="239"/>
      <c r="H1282" s="242">
        <v>230</v>
      </c>
      <c r="I1282" s="243"/>
      <c r="J1282" s="239"/>
      <c r="K1282" s="239"/>
      <c r="L1282" s="244"/>
      <c r="M1282" s="245"/>
      <c r="N1282" s="246"/>
      <c r="O1282" s="246"/>
      <c r="P1282" s="246"/>
      <c r="Q1282" s="246"/>
      <c r="R1282" s="246"/>
      <c r="S1282" s="246"/>
      <c r="T1282" s="247"/>
      <c r="AT1282" s="248" t="s">
        <v>176</v>
      </c>
      <c r="AU1282" s="248" t="s">
        <v>83</v>
      </c>
      <c r="AV1282" s="13" t="s">
        <v>83</v>
      </c>
      <c r="AW1282" s="13" t="s">
        <v>34</v>
      </c>
      <c r="AX1282" s="13" t="s">
        <v>73</v>
      </c>
      <c r="AY1282" s="248" t="s">
        <v>161</v>
      </c>
    </row>
    <row r="1283" s="13" customFormat="1">
      <c r="B1283" s="238"/>
      <c r="C1283" s="239"/>
      <c r="D1283" s="225" t="s">
        <v>176</v>
      </c>
      <c r="E1283" s="240" t="s">
        <v>19</v>
      </c>
      <c r="F1283" s="241" t="s">
        <v>1311</v>
      </c>
      <c r="G1283" s="239"/>
      <c r="H1283" s="242">
        <v>230</v>
      </c>
      <c r="I1283" s="243"/>
      <c r="J1283" s="239"/>
      <c r="K1283" s="239"/>
      <c r="L1283" s="244"/>
      <c r="M1283" s="245"/>
      <c r="N1283" s="246"/>
      <c r="O1283" s="246"/>
      <c r="P1283" s="246"/>
      <c r="Q1283" s="246"/>
      <c r="R1283" s="246"/>
      <c r="S1283" s="246"/>
      <c r="T1283" s="247"/>
      <c r="AT1283" s="248" t="s">
        <v>176</v>
      </c>
      <c r="AU1283" s="248" t="s">
        <v>83</v>
      </c>
      <c r="AV1283" s="13" t="s">
        <v>83</v>
      </c>
      <c r="AW1283" s="13" t="s">
        <v>34</v>
      </c>
      <c r="AX1283" s="13" t="s">
        <v>73</v>
      </c>
      <c r="AY1283" s="248" t="s">
        <v>161</v>
      </c>
    </row>
    <row r="1284" s="12" customFormat="1">
      <c r="B1284" s="228"/>
      <c r="C1284" s="229"/>
      <c r="D1284" s="225" t="s">
        <v>176</v>
      </c>
      <c r="E1284" s="230" t="s">
        <v>19</v>
      </c>
      <c r="F1284" s="231" t="s">
        <v>1312</v>
      </c>
      <c r="G1284" s="229"/>
      <c r="H1284" s="230" t="s">
        <v>19</v>
      </c>
      <c r="I1284" s="232"/>
      <c r="J1284" s="229"/>
      <c r="K1284" s="229"/>
      <c r="L1284" s="233"/>
      <c r="M1284" s="234"/>
      <c r="N1284" s="235"/>
      <c r="O1284" s="235"/>
      <c r="P1284" s="235"/>
      <c r="Q1284" s="235"/>
      <c r="R1284" s="235"/>
      <c r="S1284" s="235"/>
      <c r="T1284" s="236"/>
      <c r="AT1284" s="237" t="s">
        <v>176</v>
      </c>
      <c r="AU1284" s="237" t="s">
        <v>83</v>
      </c>
      <c r="AV1284" s="12" t="s">
        <v>81</v>
      </c>
      <c r="AW1284" s="12" t="s">
        <v>34</v>
      </c>
      <c r="AX1284" s="12" t="s">
        <v>73</v>
      </c>
      <c r="AY1284" s="237" t="s">
        <v>161</v>
      </c>
    </row>
    <row r="1285" s="13" customFormat="1">
      <c r="B1285" s="238"/>
      <c r="C1285" s="239"/>
      <c r="D1285" s="225" t="s">
        <v>176</v>
      </c>
      <c r="E1285" s="240" t="s">
        <v>19</v>
      </c>
      <c r="F1285" s="241" t="s">
        <v>1313</v>
      </c>
      <c r="G1285" s="239"/>
      <c r="H1285" s="242">
        <v>14</v>
      </c>
      <c r="I1285" s="243"/>
      <c r="J1285" s="239"/>
      <c r="K1285" s="239"/>
      <c r="L1285" s="244"/>
      <c r="M1285" s="245"/>
      <c r="N1285" s="246"/>
      <c r="O1285" s="246"/>
      <c r="P1285" s="246"/>
      <c r="Q1285" s="246"/>
      <c r="R1285" s="246"/>
      <c r="S1285" s="246"/>
      <c r="T1285" s="247"/>
      <c r="AT1285" s="248" t="s">
        <v>176</v>
      </c>
      <c r="AU1285" s="248" t="s">
        <v>83</v>
      </c>
      <c r="AV1285" s="13" t="s">
        <v>83</v>
      </c>
      <c r="AW1285" s="13" t="s">
        <v>34</v>
      </c>
      <c r="AX1285" s="13" t="s">
        <v>73</v>
      </c>
      <c r="AY1285" s="248" t="s">
        <v>161</v>
      </c>
    </row>
    <row r="1286" s="14" customFormat="1">
      <c r="B1286" s="249"/>
      <c r="C1286" s="250"/>
      <c r="D1286" s="225" t="s">
        <v>176</v>
      </c>
      <c r="E1286" s="251" t="s">
        <v>19</v>
      </c>
      <c r="F1286" s="252" t="s">
        <v>201</v>
      </c>
      <c r="G1286" s="250"/>
      <c r="H1286" s="253">
        <v>704</v>
      </c>
      <c r="I1286" s="254"/>
      <c r="J1286" s="250"/>
      <c r="K1286" s="250"/>
      <c r="L1286" s="255"/>
      <c r="M1286" s="256"/>
      <c r="N1286" s="257"/>
      <c r="O1286" s="257"/>
      <c r="P1286" s="257"/>
      <c r="Q1286" s="257"/>
      <c r="R1286" s="257"/>
      <c r="S1286" s="257"/>
      <c r="T1286" s="258"/>
      <c r="AT1286" s="259" t="s">
        <v>176</v>
      </c>
      <c r="AU1286" s="259" t="s">
        <v>83</v>
      </c>
      <c r="AV1286" s="14" t="s">
        <v>167</v>
      </c>
      <c r="AW1286" s="14" t="s">
        <v>34</v>
      </c>
      <c r="AX1286" s="14" t="s">
        <v>81</v>
      </c>
      <c r="AY1286" s="259" t="s">
        <v>161</v>
      </c>
    </row>
    <row r="1287" s="1" customFormat="1" ht="16.5" customHeight="1">
      <c r="B1287" s="39"/>
      <c r="C1287" s="212" t="s">
        <v>1314</v>
      </c>
      <c r="D1287" s="212" t="s">
        <v>163</v>
      </c>
      <c r="E1287" s="213" t="s">
        <v>1315</v>
      </c>
      <c r="F1287" s="214" t="s">
        <v>1316</v>
      </c>
      <c r="G1287" s="215" t="s">
        <v>210</v>
      </c>
      <c r="H1287" s="216">
        <v>40</v>
      </c>
      <c r="I1287" s="217"/>
      <c r="J1287" s="218">
        <f>ROUND(I1287*H1287,2)</f>
        <v>0</v>
      </c>
      <c r="K1287" s="214" t="s">
        <v>173</v>
      </c>
      <c r="L1287" s="44"/>
      <c r="M1287" s="219" t="s">
        <v>19</v>
      </c>
      <c r="N1287" s="220" t="s">
        <v>44</v>
      </c>
      <c r="O1287" s="84"/>
      <c r="P1287" s="221">
        <f>O1287*H1287</f>
        <v>0</v>
      </c>
      <c r="Q1287" s="221">
        <v>0.00021000000000000001</v>
      </c>
      <c r="R1287" s="221">
        <f>Q1287*H1287</f>
        <v>0.0084000000000000012</v>
      </c>
      <c r="S1287" s="221">
        <v>0</v>
      </c>
      <c r="T1287" s="222">
        <f>S1287*H1287</f>
        <v>0</v>
      </c>
      <c r="AR1287" s="223" t="s">
        <v>167</v>
      </c>
      <c r="AT1287" s="223" t="s">
        <v>163</v>
      </c>
      <c r="AU1287" s="223" t="s">
        <v>83</v>
      </c>
      <c r="AY1287" s="18" t="s">
        <v>161</v>
      </c>
      <c r="BE1287" s="224">
        <f>IF(N1287="základní",J1287,0)</f>
        <v>0</v>
      </c>
      <c r="BF1287" s="224">
        <f>IF(N1287="snížená",J1287,0)</f>
        <v>0</v>
      </c>
      <c r="BG1287" s="224">
        <f>IF(N1287="zákl. přenesená",J1287,0)</f>
        <v>0</v>
      </c>
      <c r="BH1287" s="224">
        <f>IF(N1287="sníž. přenesená",J1287,0)</f>
        <v>0</v>
      </c>
      <c r="BI1287" s="224">
        <f>IF(N1287="nulová",J1287,0)</f>
        <v>0</v>
      </c>
      <c r="BJ1287" s="18" t="s">
        <v>81</v>
      </c>
      <c r="BK1287" s="224">
        <f>ROUND(I1287*H1287,2)</f>
        <v>0</v>
      </c>
      <c r="BL1287" s="18" t="s">
        <v>167</v>
      </c>
      <c r="BM1287" s="223" t="s">
        <v>1317</v>
      </c>
    </row>
    <row r="1288" s="1" customFormat="1">
      <c r="B1288" s="39"/>
      <c r="C1288" s="40"/>
      <c r="D1288" s="225" t="s">
        <v>169</v>
      </c>
      <c r="E1288" s="40"/>
      <c r="F1288" s="226" t="s">
        <v>1318</v>
      </c>
      <c r="G1288" s="40"/>
      <c r="H1288" s="40"/>
      <c r="I1288" s="136"/>
      <c r="J1288" s="40"/>
      <c r="K1288" s="40"/>
      <c r="L1288" s="44"/>
      <c r="M1288" s="227"/>
      <c r="N1288" s="84"/>
      <c r="O1288" s="84"/>
      <c r="P1288" s="84"/>
      <c r="Q1288" s="84"/>
      <c r="R1288" s="84"/>
      <c r="S1288" s="84"/>
      <c r="T1288" s="85"/>
      <c r="AT1288" s="18" t="s">
        <v>169</v>
      </c>
      <c r="AU1288" s="18" t="s">
        <v>83</v>
      </c>
    </row>
    <row r="1289" s="13" customFormat="1">
      <c r="B1289" s="238"/>
      <c r="C1289" s="239"/>
      <c r="D1289" s="225" t="s">
        <v>176</v>
      </c>
      <c r="E1289" s="240" t="s">
        <v>19</v>
      </c>
      <c r="F1289" s="241" t="s">
        <v>1319</v>
      </c>
      <c r="G1289" s="239"/>
      <c r="H1289" s="242">
        <v>30</v>
      </c>
      <c r="I1289" s="243"/>
      <c r="J1289" s="239"/>
      <c r="K1289" s="239"/>
      <c r="L1289" s="244"/>
      <c r="M1289" s="245"/>
      <c r="N1289" s="246"/>
      <c r="O1289" s="246"/>
      <c r="P1289" s="246"/>
      <c r="Q1289" s="246"/>
      <c r="R1289" s="246"/>
      <c r="S1289" s="246"/>
      <c r="T1289" s="247"/>
      <c r="AT1289" s="248" t="s">
        <v>176</v>
      </c>
      <c r="AU1289" s="248" t="s">
        <v>83</v>
      </c>
      <c r="AV1289" s="13" t="s">
        <v>83</v>
      </c>
      <c r="AW1289" s="13" t="s">
        <v>34</v>
      </c>
      <c r="AX1289" s="13" t="s">
        <v>73</v>
      </c>
      <c r="AY1289" s="248" t="s">
        <v>161</v>
      </c>
    </row>
    <row r="1290" s="13" customFormat="1">
      <c r="B1290" s="238"/>
      <c r="C1290" s="239"/>
      <c r="D1290" s="225" t="s">
        <v>176</v>
      </c>
      <c r="E1290" s="240" t="s">
        <v>19</v>
      </c>
      <c r="F1290" s="241" t="s">
        <v>1320</v>
      </c>
      <c r="G1290" s="239"/>
      <c r="H1290" s="242">
        <v>10</v>
      </c>
      <c r="I1290" s="243"/>
      <c r="J1290" s="239"/>
      <c r="K1290" s="239"/>
      <c r="L1290" s="244"/>
      <c r="M1290" s="245"/>
      <c r="N1290" s="246"/>
      <c r="O1290" s="246"/>
      <c r="P1290" s="246"/>
      <c r="Q1290" s="246"/>
      <c r="R1290" s="246"/>
      <c r="S1290" s="246"/>
      <c r="T1290" s="247"/>
      <c r="AT1290" s="248" t="s">
        <v>176</v>
      </c>
      <c r="AU1290" s="248" t="s">
        <v>83</v>
      </c>
      <c r="AV1290" s="13" t="s">
        <v>83</v>
      </c>
      <c r="AW1290" s="13" t="s">
        <v>34</v>
      </c>
      <c r="AX1290" s="13" t="s">
        <v>73</v>
      </c>
      <c r="AY1290" s="248" t="s">
        <v>161</v>
      </c>
    </row>
    <row r="1291" s="14" customFormat="1">
      <c r="B1291" s="249"/>
      <c r="C1291" s="250"/>
      <c r="D1291" s="225" t="s">
        <v>176</v>
      </c>
      <c r="E1291" s="251" t="s">
        <v>19</v>
      </c>
      <c r="F1291" s="252" t="s">
        <v>201</v>
      </c>
      <c r="G1291" s="250"/>
      <c r="H1291" s="253">
        <v>40</v>
      </c>
      <c r="I1291" s="254"/>
      <c r="J1291" s="250"/>
      <c r="K1291" s="250"/>
      <c r="L1291" s="255"/>
      <c r="M1291" s="256"/>
      <c r="N1291" s="257"/>
      <c r="O1291" s="257"/>
      <c r="P1291" s="257"/>
      <c r="Q1291" s="257"/>
      <c r="R1291" s="257"/>
      <c r="S1291" s="257"/>
      <c r="T1291" s="258"/>
      <c r="AT1291" s="259" t="s">
        <v>176</v>
      </c>
      <c r="AU1291" s="259" t="s">
        <v>83</v>
      </c>
      <c r="AV1291" s="14" t="s">
        <v>167</v>
      </c>
      <c r="AW1291" s="14" t="s">
        <v>34</v>
      </c>
      <c r="AX1291" s="14" t="s">
        <v>81</v>
      </c>
      <c r="AY1291" s="259" t="s">
        <v>161</v>
      </c>
    </row>
    <row r="1292" s="11" customFormat="1" ht="22.8" customHeight="1">
      <c r="B1292" s="196"/>
      <c r="C1292" s="197"/>
      <c r="D1292" s="198" t="s">
        <v>72</v>
      </c>
      <c r="E1292" s="210" t="s">
        <v>847</v>
      </c>
      <c r="F1292" s="210" t="s">
        <v>1321</v>
      </c>
      <c r="G1292" s="197"/>
      <c r="H1292" s="197"/>
      <c r="I1292" s="200"/>
      <c r="J1292" s="211">
        <f>BK1292</f>
        <v>0</v>
      </c>
      <c r="K1292" s="197"/>
      <c r="L1292" s="202"/>
      <c r="M1292" s="203"/>
      <c r="N1292" s="204"/>
      <c r="O1292" s="204"/>
      <c r="P1292" s="205">
        <f>SUM(P1293:P1365)</f>
        <v>0</v>
      </c>
      <c r="Q1292" s="204"/>
      <c r="R1292" s="205">
        <f>SUM(R1293:R1365)</f>
        <v>66.868256000000002</v>
      </c>
      <c r="S1292" s="204"/>
      <c r="T1292" s="206">
        <f>SUM(T1293:T1365)</f>
        <v>0.00029999999999999997</v>
      </c>
      <c r="AR1292" s="207" t="s">
        <v>81</v>
      </c>
      <c r="AT1292" s="208" t="s">
        <v>72</v>
      </c>
      <c r="AU1292" s="208" t="s">
        <v>81</v>
      </c>
      <c r="AY1292" s="207" t="s">
        <v>161</v>
      </c>
      <c r="BK1292" s="209">
        <f>SUM(BK1293:BK1365)</f>
        <v>0</v>
      </c>
    </row>
    <row r="1293" s="1" customFormat="1" ht="16.5" customHeight="1">
      <c r="B1293" s="39"/>
      <c r="C1293" s="212" t="s">
        <v>1322</v>
      </c>
      <c r="D1293" s="212" t="s">
        <v>163</v>
      </c>
      <c r="E1293" s="213" t="s">
        <v>1323</v>
      </c>
      <c r="F1293" s="214" t="s">
        <v>1324</v>
      </c>
      <c r="G1293" s="215" t="s">
        <v>210</v>
      </c>
      <c r="H1293" s="216">
        <v>1011</v>
      </c>
      <c r="I1293" s="217"/>
      <c r="J1293" s="218">
        <f>ROUND(I1293*H1293,2)</f>
        <v>0</v>
      </c>
      <c r="K1293" s="214" t="s">
        <v>173</v>
      </c>
      <c r="L1293" s="44"/>
      <c r="M1293" s="219" t="s">
        <v>19</v>
      </c>
      <c r="N1293" s="220" t="s">
        <v>44</v>
      </c>
      <c r="O1293" s="84"/>
      <c r="P1293" s="221">
        <f>O1293*H1293</f>
        <v>0</v>
      </c>
      <c r="Q1293" s="221">
        <v>4.0000000000000003E-05</v>
      </c>
      <c r="R1293" s="221">
        <f>Q1293*H1293</f>
        <v>0.040440000000000004</v>
      </c>
      <c r="S1293" s="221">
        <v>0</v>
      </c>
      <c r="T1293" s="222">
        <f>S1293*H1293</f>
        <v>0</v>
      </c>
      <c r="AR1293" s="223" t="s">
        <v>167</v>
      </c>
      <c r="AT1293" s="223" t="s">
        <v>163</v>
      </c>
      <c r="AU1293" s="223" t="s">
        <v>83</v>
      </c>
      <c r="AY1293" s="18" t="s">
        <v>161</v>
      </c>
      <c r="BE1293" s="224">
        <f>IF(N1293="základní",J1293,0)</f>
        <v>0</v>
      </c>
      <c r="BF1293" s="224">
        <f>IF(N1293="snížená",J1293,0)</f>
        <v>0</v>
      </c>
      <c r="BG1293" s="224">
        <f>IF(N1293="zákl. přenesená",J1293,0)</f>
        <v>0</v>
      </c>
      <c r="BH1293" s="224">
        <f>IF(N1293="sníž. přenesená",J1293,0)</f>
        <v>0</v>
      </c>
      <c r="BI1293" s="224">
        <f>IF(N1293="nulová",J1293,0)</f>
        <v>0</v>
      </c>
      <c r="BJ1293" s="18" t="s">
        <v>81</v>
      </c>
      <c r="BK1293" s="224">
        <f>ROUND(I1293*H1293,2)</f>
        <v>0</v>
      </c>
      <c r="BL1293" s="18" t="s">
        <v>167</v>
      </c>
      <c r="BM1293" s="223" t="s">
        <v>1325</v>
      </c>
    </row>
    <row r="1294" s="1" customFormat="1">
      <c r="B1294" s="39"/>
      <c r="C1294" s="40"/>
      <c r="D1294" s="225" t="s">
        <v>169</v>
      </c>
      <c r="E1294" s="40"/>
      <c r="F1294" s="226" t="s">
        <v>1326</v>
      </c>
      <c r="G1294" s="40"/>
      <c r="H1294" s="40"/>
      <c r="I1294" s="136"/>
      <c r="J1294" s="40"/>
      <c r="K1294" s="40"/>
      <c r="L1294" s="44"/>
      <c r="M1294" s="227"/>
      <c r="N1294" s="84"/>
      <c r="O1294" s="84"/>
      <c r="P1294" s="84"/>
      <c r="Q1294" s="84"/>
      <c r="R1294" s="84"/>
      <c r="S1294" s="84"/>
      <c r="T1294" s="85"/>
      <c r="AT1294" s="18" t="s">
        <v>169</v>
      </c>
      <c r="AU1294" s="18" t="s">
        <v>83</v>
      </c>
    </row>
    <row r="1295" s="13" customFormat="1">
      <c r="B1295" s="238"/>
      <c r="C1295" s="239"/>
      <c r="D1295" s="225" t="s">
        <v>176</v>
      </c>
      <c r="E1295" s="240" t="s">
        <v>19</v>
      </c>
      <c r="F1295" s="241" t="s">
        <v>1327</v>
      </c>
      <c r="G1295" s="239"/>
      <c r="H1295" s="242">
        <v>75</v>
      </c>
      <c r="I1295" s="243"/>
      <c r="J1295" s="239"/>
      <c r="K1295" s="239"/>
      <c r="L1295" s="244"/>
      <c r="M1295" s="245"/>
      <c r="N1295" s="246"/>
      <c r="O1295" s="246"/>
      <c r="P1295" s="246"/>
      <c r="Q1295" s="246"/>
      <c r="R1295" s="246"/>
      <c r="S1295" s="246"/>
      <c r="T1295" s="247"/>
      <c r="AT1295" s="248" t="s">
        <v>176</v>
      </c>
      <c r="AU1295" s="248" t="s">
        <v>83</v>
      </c>
      <c r="AV1295" s="13" t="s">
        <v>83</v>
      </c>
      <c r="AW1295" s="13" t="s">
        <v>34</v>
      </c>
      <c r="AX1295" s="13" t="s">
        <v>73</v>
      </c>
      <c r="AY1295" s="248" t="s">
        <v>161</v>
      </c>
    </row>
    <row r="1296" s="13" customFormat="1">
      <c r="B1296" s="238"/>
      <c r="C1296" s="239"/>
      <c r="D1296" s="225" t="s">
        <v>176</v>
      </c>
      <c r="E1296" s="240" t="s">
        <v>19</v>
      </c>
      <c r="F1296" s="241" t="s">
        <v>1328</v>
      </c>
      <c r="G1296" s="239"/>
      <c r="H1296" s="242">
        <v>312</v>
      </c>
      <c r="I1296" s="243"/>
      <c r="J1296" s="239"/>
      <c r="K1296" s="239"/>
      <c r="L1296" s="244"/>
      <c r="M1296" s="245"/>
      <c r="N1296" s="246"/>
      <c r="O1296" s="246"/>
      <c r="P1296" s="246"/>
      <c r="Q1296" s="246"/>
      <c r="R1296" s="246"/>
      <c r="S1296" s="246"/>
      <c r="T1296" s="247"/>
      <c r="AT1296" s="248" t="s">
        <v>176</v>
      </c>
      <c r="AU1296" s="248" t="s">
        <v>83</v>
      </c>
      <c r="AV1296" s="13" t="s">
        <v>83</v>
      </c>
      <c r="AW1296" s="13" t="s">
        <v>34</v>
      </c>
      <c r="AX1296" s="13" t="s">
        <v>73</v>
      </c>
      <c r="AY1296" s="248" t="s">
        <v>161</v>
      </c>
    </row>
    <row r="1297" s="13" customFormat="1">
      <c r="B1297" s="238"/>
      <c r="C1297" s="239"/>
      <c r="D1297" s="225" t="s">
        <v>176</v>
      </c>
      <c r="E1297" s="240" t="s">
        <v>19</v>
      </c>
      <c r="F1297" s="241" t="s">
        <v>1329</v>
      </c>
      <c r="G1297" s="239"/>
      <c r="H1297" s="242">
        <v>312</v>
      </c>
      <c r="I1297" s="243"/>
      <c r="J1297" s="239"/>
      <c r="K1297" s="239"/>
      <c r="L1297" s="244"/>
      <c r="M1297" s="245"/>
      <c r="N1297" s="246"/>
      <c r="O1297" s="246"/>
      <c r="P1297" s="246"/>
      <c r="Q1297" s="246"/>
      <c r="R1297" s="246"/>
      <c r="S1297" s="246"/>
      <c r="T1297" s="247"/>
      <c r="AT1297" s="248" t="s">
        <v>176</v>
      </c>
      <c r="AU1297" s="248" t="s">
        <v>83</v>
      </c>
      <c r="AV1297" s="13" t="s">
        <v>83</v>
      </c>
      <c r="AW1297" s="13" t="s">
        <v>34</v>
      </c>
      <c r="AX1297" s="13" t="s">
        <v>73</v>
      </c>
      <c r="AY1297" s="248" t="s">
        <v>161</v>
      </c>
    </row>
    <row r="1298" s="13" customFormat="1">
      <c r="B1298" s="238"/>
      <c r="C1298" s="239"/>
      <c r="D1298" s="225" t="s">
        <v>176</v>
      </c>
      <c r="E1298" s="240" t="s">
        <v>19</v>
      </c>
      <c r="F1298" s="241" t="s">
        <v>1330</v>
      </c>
      <c r="G1298" s="239"/>
      <c r="H1298" s="242">
        <v>312</v>
      </c>
      <c r="I1298" s="243"/>
      <c r="J1298" s="239"/>
      <c r="K1298" s="239"/>
      <c r="L1298" s="244"/>
      <c r="M1298" s="245"/>
      <c r="N1298" s="246"/>
      <c r="O1298" s="246"/>
      <c r="P1298" s="246"/>
      <c r="Q1298" s="246"/>
      <c r="R1298" s="246"/>
      <c r="S1298" s="246"/>
      <c r="T1298" s="247"/>
      <c r="AT1298" s="248" t="s">
        <v>176</v>
      </c>
      <c r="AU1298" s="248" t="s">
        <v>83</v>
      </c>
      <c r="AV1298" s="13" t="s">
        <v>83</v>
      </c>
      <c r="AW1298" s="13" t="s">
        <v>34</v>
      </c>
      <c r="AX1298" s="13" t="s">
        <v>73</v>
      </c>
      <c r="AY1298" s="248" t="s">
        <v>161</v>
      </c>
    </row>
    <row r="1299" s="14" customFormat="1">
      <c r="B1299" s="249"/>
      <c r="C1299" s="250"/>
      <c r="D1299" s="225" t="s">
        <v>176</v>
      </c>
      <c r="E1299" s="251" t="s">
        <v>19</v>
      </c>
      <c r="F1299" s="252" t="s">
        <v>201</v>
      </c>
      <c r="G1299" s="250"/>
      <c r="H1299" s="253">
        <v>1011</v>
      </c>
      <c r="I1299" s="254"/>
      <c r="J1299" s="250"/>
      <c r="K1299" s="250"/>
      <c r="L1299" s="255"/>
      <c r="M1299" s="256"/>
      <c r="N1299" s="257"/>
      <c r="O1299" s="257"/>
      <c r="P1299" s="257"/>
      <c r="Q1299" s="257"/>
      <c r="R1299" s="257"/>
      <c r="S1299" s="257"/>
      <c r="T1299" s="258"/>
      <c r="AT1299" s="259" t="s">
        <v>176</v>
      </c>
      <c r="AU1299" s="259" t="s">
        <v>83</v>
      </c>
      <c r="AV1299" s="14" t="s">
        <v>167</v>
      </c>
      <c r="AW1299" s="14" t="s">
        <v>34</v>
      </c>
      <c r="AX1299" s="14" t="s">
        <v>81</v>
      </c>
      <c r="AY1299" s="259" t="s">
        <v>161</v>
      </c>
    </row>
    <row r="1300" s="1" customFormat="1" ht="16.5" customHeight="1">
      <c r="B1300" s="39"/>
      <c r="C1300" s="212" t="s">
        <v>1331</v>
      </c>
      <c r="D1300" s="212" t="s">
        <v>163</v>
      </c>
      <c r="E1300" s="213" t="s">
        <v>1332</v>
      </c>
      <c r="F1300" s="214" t="s">
        <v>1333</v>
      </c>
      <c r="G1300" s="215" t="s">
        <v>267</v>
      </c>
      <c r="H1300" s="216">
        <v>43</v>
      </c>
      <c r="I1300" s="217"/>
      <c r="J1300" s="218">
        <f>ROUND(I1300*H1300,2)</f>
        <v>0</v>
      </c>
      <c r="K1300" s="214" t="s">
        <v>173</v>
      </c>
      <c r="L1300" s="44"/>
      <c r="M1300" s="219" t="s">
        <v>19</v>
      </c>
      <c r="N1300" s="220" t="s">
        <v>44</v>
      </c>
      <c r="O1300" s="84"/>
      <c r="P1300" s="221">
        <f>O1300*H1300</f>
        <v>0</v>
      </c>
      <c r="Q1300" s="221">
        <v>0.01167</v>
      </c>
      <c r="R1300" s="221">
        <f>Q1300*H1300</f>
        <v>0.50180999999999998</v>
      </c>
      <c r="S1300" s="221">
        <v>0</v>
      </c>
      <c r="T1300" s="222">
        <f>S1300*H1300</f>
        <v>0</v>
      </c>
      <c r="AR1300" s="223" t="s">
        <v>167</v>
      </c>
      <c r="AT1300" s="223" t="s">
        <v>163</v>
      </c>
      <c r="AU1300" s="223" t="s">
        <v>83</v>
      </c>
      <c r="AY1300" s="18" t="s">
        <v>161</v>
      </c>
      <c r="BE1300" s="224">
        <f>IF(N1300="základní",J1300,0)</f>
        <v>0</v>
      </c>
      <c r="BF1300" s="224">
        <f>IF(N1300="snížená",J1300,0)</f>
        <v>0</v>
      </c>
      <c r="BG1300" s="224">
        <f>IF(N1300="zákl. přenesená",J1300,0)</f>
        <v>0</v>
      </c>
      <c r="BH1300" s="224">
        <f>IF(N1300="sníž. přenesená",J1300,0)</f>
        <v>0</v>
      </c>
      <c r="BI1300" s="224">
        <f>IF(N1300="nulová",J1300,0)</f>
        <v>0</v>
      </c>
      <c r="BJ1300" s="18" t="s">
        <v>81</v>
      </c>
      <c r="BK1300" s="224">
        <f>ROUND(I1300*H1300,2)</f>
        <v>0</v>
      </c>
      <c r="BL1300" s="18" t="s">
        <v>167</v>
      </c>
      <c r="BM1300" s="223" t="s">
        <v>1334</v>
      </c>
    </row>
    <row r="1301" s="1" customFormat="1">
      <c r="B1301" s="39"/>
      <c r="C1301" s="40"/>
      <c r="D1301" s="225" t="s">
        <v>169</v>
      </c>
      <c r="E1301" s="40"/>
      <c r="F1301" s="226" t="s">
        <v>1335</v>
      </c>
      <c r="G1301" s="40"/>
      <c r="H1301" s="40"/>
      <c r="I1301" s="136"/>
      <c r="J1301" s="40"/>
      <c r="K1301" s="40"/>
      <c r="L1301" s="44"/>
      <c r="M1301" s="227"/>
      <c r="N1301" s="84"/>
      <c r="O1301" s="84"/>
      <c r="P1301" s="84"/>
      <c r="Q1301" s="84"/>
      <c r="R1301" s="84"/>
      <c r="S1301" s="84"/>
      <c r="T1301" s="85"/>
      <c r="AT1301" s="18" t="s">
        <v>169</v>
      </c>
      <c r="AU1301" s="18" t="s">
        <v>83</v>
      </c>
    </row>
    <row r="1302" s="12" customFormat="1">
      <c r="B1302" s="228"/>
      <c r="C1302" s="229"/>
      <c r="D1302" s="225" t="s">
        <v>176</v>
      </c>
      <c r="E1302" s="230" t="s">
        <v>19</v>
      </c>
      <c r="F1302" s="231" t="s">
        <v>177</v>
      </c>
      <c r="G1302" s="229"/>
      <c r="H1302" s="230" t="s">
        <v>19</v>
      </c>
      <c r="I1302" s="232"/>
      <c r="J1302" s="229"/>
      <c r="K1302" s="229"/>
      <c r="L1302" s="233"/>
      <c r="M1302" s="234"/>
      <c r="N1302" s="235"/>
      <c r="O1302" s="235"/>
      <c r="P1302" s="235"/>
      <c r="Q1302" s="235"/>
      <c r="R1302" s="235"/>
      <c r="S1302" s="235"/>
      <c r="T1302" s="236"/>
      <c r="AT1302" s="237" t="s">
        <v>176</v>
      </c>
      <c r="AU1302" s="237" t="s">
        <v>83</v>
      </c>
      <c r="AV1302" s="12" t="s">
        <v>81</v>
      </c>
      <c r="AW1302" s="12" t="s">
        <v>34</v>
      </c>
      <c r="AX1302" s="12" t="s">
        <v>73</v>
      </c>
      <c r="AY1302" s="237" t="s">
        <v>161</v>
      </c>
    </row>
    <row r="1303" s="13" customFormat="1">
      <c r="B1303" s="238"/>
      <c r="C1303" s="239"/>
      <c r="D1303" s="225" t="s">
        <v>176</v>
      </c>
      <c r="E1303" s="240" t="s">
        <v>19</v>
      </c>
      <c r="F1303" s="241" t="s">
        <v>1336</v>
      </c>
      <c r="G1303" s="239"/>
      <c r="H1303" s="242">
        <v>43</v>
      </c>
      <c r="I1303" s="243"/>
      <c r="J1303" s="239"/>
      <c r="K1303" s="239"/>
      <c r="L1303" s="244"/>
      <c r="M1303" s="245"/>
      <c r="N1303" s="246"/>
      <c r="O1303" s="246"/>
      <c r="P1303" s="246"/>
      <c r="Q1303" s="246"/>
      <c r="R1303" s="246"/>
      <c r="S1303" s="246"/>
      <c r="T1303" s="247"/>
      <c r="AT1303" s="248" t="s">
        <v>176</v>
      </c>
      <c r="AU1303" s="248" t="s">
        <v>83</v>
      </c>
      <c r="AV1303" s="13" t="s">
        <v>83</v>
      </c>
      <c r="AW1303" s="13" t="s">
        <v>34</v>
      </c>
      <c r="AX1303" s="13" t="s">
        <v>81</v>
      </c>
      <c r="AY1303" s="248" t="s">
        <v>161</v>
      </c>
    </row>
    <row r="1304" s="1" customFormat="1" ht="16.5" customHeight="1">
      <c r="B1304" s="39"/>
      <c r="C1304" s="212" t="s">
        <v>1337</v>
      </c>
      <c r="D1304" s="212" t="s">
        <v>163</v>
      </c>
      <c r="E1304" s="213" t="s">
        <v>1338</v>
      </c>
      <c r="F1304" s="214" t="s">
        <v>1339</v>
      </c>
      <c r="G1304" s="215" t="s">
        <v>210</v>
      </c>
      <c r="H1304" s="216">
        <v>15</v>
      </c>
      <c r="I1304" s="217"/>
      <c r="J1304" s="218">
        <f>ROUND(I1304*H1304,2)</f>
        <v>0</v>
      </c>
      <c r="K1304" s="214" t="s">
        <v>173</v>
      </c>
      <c r="L1304" s="44"/>
      <c r="M1304" s="219" t="s">
        <v>19</v>
      </c>
      <c r="N1304" s="220" t="s">
        <v>44</v>
      </c>
      <c r="O1304" s="84"/>
      <c r="P1304" s="221">
        <f>O1304*H1304</f>
        <v>0</v>
      </c>
      <c r="Q1304" s="221">
        <v>0.00158</v>
      </c>
      <c r="R1304" s="221">
        <f>Q1304*H1304</f>
        <v>0.023699999999999999</v>
      </c>
      <c r="S1304" s="221">
        <v>0</v>
      </c>
      <c r="T1304" s="222">
        <f>S1304*H1304</f>
        <v>0</v>
      </c>
      <c r="AR1304" s="223" t="s">
        <v>167</v>
      </c>
      <c r="AT1304" s="223" t="s">
        <v>163</v>
      </c>
      <c r="AU1304" s="223" t="s">
        <v>83</v>
      </c>
      <c r="AY1304" s="18" t="s">
        <v>161</v>
      </c>
      <c r="BE1304" s="224">
        <f>IF(N1304="základní",J1304,0)</f>
        <v>0</v>
      </c>
      <c r="BF1304" s="224">
        <f>IF(N1304="snížená",J1304,0)</f>
        <v>0</v>
      </c>
      <c r="BG1304" s="224">
        <f>IF(N1304="zákl. přenesená",J1304,0)</f>
        <v>0</v>
      </c>
      <c r="BH1304" s="224">
        <f>IF(N1304="sníž. přenesená",J1304,0)</f>
        <v>0</v>
      </c>
      <c r="BI1304" s="224">
        <f>IF(N1304="nulová",J1304,0)</f>
        <v>0</v>
      </c>
      <c r="BJ1304" s="18" t="s">
        <v>81</v>
      </c>
      <c r="BK1304" s="224">
        <f>ROUND(I1304*H1304,2)</f>
        <v>0</v>
      </c>
      <c r="BL1304" s="18" t="s">
        <v>167</v>
      </c>
      <c r="BM1304" s="223" t="s">
        <v>1340</v>
      </c>
    </row>
    <row r="1305" s="1" customFormat="1">
      <c r="B1305" s="39"/>
      <c r="C1305" s="40"/>
      <c r="D1305" s="225" t="s">
        <v>169</v>
      </c>
      <c r="E1305" s="40"/>
      <c r="F1305" s="226" t="s">
        <v>1341</v>
      </c>
      <c r="G1305" s="40"/>
      <c r="H1305" s="40"/>
      <c r="I1305" s="136"/>
      <c r="J1305" s="40"/>
      <c r="K1305" s="40"/>
      <c r="L1305" s="44"/>
      <c r="M1305" s="227"/>
      <c r="N1305" s="84"/>
      <c r="O1305" s="84"/>
      <c r="P1305" s="84"/>
      <c r="Q1305" s="84"/>
      <c r="R1305" s="84"/>
      <c r="S1305" s="84"/>
      <c r="T1305" s="85"/>
      <c r="AT1305" s="18" t="s">
        <v>169</v>
      </c>
      <c r="AU1305" s="18" t="s">
        <v>83</v>
      </c>
    </row>
    <row r="1306" s="13" customFormat="1">
      <c r="B1306" s="238"/>
      <c r="C1306" s="239"/>
      <c r="D1306" s="225" t="s">
        <v>176</v>
      </c>
      <c r="E1306" s="240" t="s">
        <v>19</v>
      </c>
      <c r="F1306" s="241" t="s">
        <v>1342</v>
      </c>
      <c r="G1306" s="239"/>
      <c r="H1306" s="242">
        <v>15</v>
      </c>
      <c r="I1306" s="243"/>
      <c r="J1306" s="239"/>
      <c r="K1306" s="239"/>
      <c r="L1306" s="244"/>
      <c r="M1306" s="245"/>
      <c r="N1306" s="246"/>
      <c r="O1306" s="246"/>
      <c r="P1306" s="246"/>
      <c r="Q1306" s="246"/>
      <c r="R1306" s="246"/>
      <c r="S1306" s="246"/>
      <c r="T1306" s="247"/>
      <c r="AT1306" s="248" t="s">
        <v>176</v>
      </c>
      <c r="AU1306" s="248" t="s">
        <v>83</v>
      </c>
      <c r="AV1306" s="13" t="s">
        <v>83</v>
      </c>
      <c r="AW1306" s="13" t="s">
        <v>34</v>
      </c>
      <c r="AX1306" s="13" t="s">
        <v>81</v>
      </c>
      <c r="AY1306" s="248" t="s">
        <v>161</v>
      </c>
    </row>
    <row r="1307" s="1" customFormat="1" ht="24" customHeight="1">
      <c r="B1307" s="39"/>
      <c r="C1307" s="212" t="s">
        <v>1343</v>
      </c>
      <c r="D1307" s="212" t="s">
        <v>163</v>
      </c>
      <c r="E1307" s="213" t="s">
        <v>1344</v>
      </c>
      <c r="F1307" s="214" t="s">
        <v>1345</v>
      </c>
      <c r="G1307" s="215" t="s">
        <v>267</v>
      </c>
      <c r="H1307" s="216">
        <v>93.700000000000003</v>
      </c>
      <c r="I1307" s="217"/>
      <c r="J1307" s="218">
        <f>ROUND(I1307*H1307,2)</f>
        <v>0</v>
      </c>
      <c r="K1307" s="214" t="s">
        <v>19</v>
      </c>
      <c r="L1307" s="44"/>
      <c r="M1307" s="219" t="s">
        <v>19</v>
      </c>
      <c r="N1307" s="220" t="s">
        <v>44</v>
      </c>
      <c r="O1307" s="84"/>
      <c r="P1307" s="221">
        <f>O1307*H1307</f>
        <v>0</v>
      </c>
      <c r="Q1307" s="221">
        <v>0.087150000000000005</v>
      </c>
      <c r="R1307" s="221">
        <f>Q1307*H1307</f>
        <v>8.1659550000000003</v>
      </c>
      <c r="S1307" s="221">
        <v>0</v>
      </c>
      <c r="T1307" s="222">
        <f>S1307*H1307</f>
        <v>0</v>
      </c>
      <c r="AR1307" s="223" t="s">
        <v>167</v>
      </c>
      <c r="AT1307" s="223" t="s">
        <v>163</v>
      </c>
      <c r="AU1307" s="223" t="s">
        <v>83</v>
      </c>
      <c r="AY1307" s="18" t="s">
        <v>161</v>
      </c>
      <c r="BE1307" s="224">
        <f>IF(N1307="základní",J1307,0)</f>
        <v>0</v>
      </c>
      <c r="BF1307" s="224">
        <f>IF(N1307="snížená",J1307,0)</f>
        <v>0</v>
      </c>
      <c r="BG1307" s="224">
        <f>IF(N1307="zákl. přenesená",J1307,0)</f>
        <v>0</v>
      </c>
      <c r="BH1307" s="224">
        <f>IF(N1307="sníž. přenesená",J1307,0)</f>
        <v>0</v>
      </c>
      <c r="BI1307" s="224">
        <f>IF(N1307="nulová",J1307,0)</f>
        <v>0</v>
      </c>
      <c r="BJ1307" s="18" t="s">
        <v>81</v>
      </c>
      <c r="BK1307" s="224">
        <f>ROUND(I1307*H1307,2)</f>
        <v>0</v>
      </c>
      <c r="BL1307" s="18" t="s">
        <v>167</v>
      </c>
      <c r="BM1307" s="223" t="s">
        <v>1346</v>
      </c>
    </row>
    <row r="1308" s="1" customFormat="1">
      <c r="B1308" s="39"/>
      <c r="C1308" s="40"/>
      <c r="D1308" s="225" t="s">
        <v>169</v>
      </c>
      <c r="E1308" s="40"/>
      <c r="F1308" s="226" t="s">
        <v>1345</v>
      </c>
      <c r="G1308" s="40"/>
      <c r="H1308" s="40"/>
      <c r="I1308" s="136"/>
      <c r="J1308" s="40"/>
      <c r="K1308" s="40"/>
      <c r="L1308" s="44"/>
      <c r="M1308" s="227"/>
      <c r="N1308" s="84"/>
      <c r="O1308" s="84"/>
      <c r="P1308" s="84"/>
      <c r="Q1308" s="84"/>
      <c r="R1308" s="84"/>
      <c r="S1308" s="84"/>
      <c r="T1308" s="85"/>
      <c r="AT1308" s="18" t="s">
        <v>169</v>
      </c>
      <c r="AU1308" s="18" t="s">
        <v>83</v>
      </c>
    </row>
    <row r="1309" s="12" customFormat="1">
      <c r="B1309" s="228"/>
      <c r="C1309" s="229"/>
      <c r="D1309" s="225" t="s">
        <v>176</v>
      </c>
      <c r="E1309" s="230" t="s">
        <v>19</v>
      </c>
      <c r="F1309" s="231" t="s">
        <v>328</v>
      </c>
      <c r="G1309" s="229"/>
      <c r="H1309" s="230" t="s">
        <v>19</v>
      </c>
      <c r="I1309" s="232"/>
      <c r="J1309" s="229"/>
      <c r="K1309" s="229"/>
      <c r="L1309" s="233"/>
      <c r="M1309" s="234"/>
      <c r="N1309" s="235"/>
      <c r="O1309" s="235"/>
      <c r="P1309" s="235"/>
      <c r="Q1309" s="235"/>
      <c r="R1309" s="235"/>
      <c r="S1309" s="235"/>
      <c r="T1309" s="236"/>
      <c r="AT1309" s="237" t="s">
        <v>176</v>
      </c>
      <c r="AU1309" s="237" t="s">
        <v>83</v>
      </c>
      <c r="AV1309" s="12" t="s">
        <v>81</v>
      </c>
      <c r="AW1309" s="12" t="s">
        <v>34</v>
      </c>
      <c r="AX1309" s="12" t="s">
        <v>73</v>
      </c>
      <c r="AY1309" s="237" t="s">
        <v>161</v>
      </c>
    </row>
    <row r="1310" s="13" customFormat="1">
      <c r="B1310" s="238"/>
      <c r="C1310" s="239"/>
      <c r="D1310" s="225" t="s">
        <v>176</v>
      </c>
      <c r="E1310" s="240" t="s">
        <v>19</v>
      </c>
      <c r="F1310" s="241" t="s">
        <v>1347</v>
      </c>
      <c r="G1310" s="239"/>
      <c r="H1310" s="242">
        <v>18.800000000000001</v>
      </c>
      <c r="I1310" s="243"/>
      <c r="J1310" s="239"/>
      <c r="K1310" s="239"/>
      <c r="L1310" s="244"/>
      <c r="M1310" s="245"/>
      <c r="N1310" s="246"/>
      <c r="O1310" s="246"/>
      <c r="P1310" s="246"/>
      <c r="Q1310" s="246"/>
      <c r="R1310" s="246"/>
      <c r="S1310" s="246"/>
      <c r="T1310" s="247"/>
      <c r="AT1310" s="248" t="s">
        <v>176</v>
      </c>
      <c r="AU1310" s="248" t="s">
        <v>83</v>
      </c>
      <c r="AV1310" s="13" t="s">
        <v>83</v>
      </c>
      <c r="AW1310" s="13" t="s">
        <v>34</v>
      </c>
      <c r="AX1310" s="13" t="s">
        <v>73</v>
      </c>
      <c r="AY1310" s="248" t="s">
        <v>161</v>
      </c>
    </row>
    <row r="1311" s="13" customFormat="1">
      <c r="B1311" s="238"/>
      <c r="C1311" s="239"/>
      <c r="D1311" s="225" t="s">
        <v>176</v>
      </c>
      <c r="E1311" s="240" t="s">
        <v>19</v>
      </c>
      <c r="F1311" s="241" t="s">
        <v>1348</v>
      </c>
      <c r="G1311" s="239"/>
      <c r="H1311" s="242">
        <v>42.899999999999999</v>
      </c>
      <c r="I1311" s="243"/>
      <c r="J1311" s="239"/>
      <c r="K1311" s="239"/>
      <c r="L1311" s="244"/>
      <c r="M1311" s="245"/>
      <c r="N1311" s="246"/>
      <c r="O1311" s="246"/>
      <c r="P1311" s="246"/>
      <c r="Q1311" s="246"/>
      <c r="R1311" s="246"/>
      <c r="S1311" s="246"/>
      <c r="T1311" s="247"/>
      <c r="AT1311" s="248" t="s">
        <v>176</v>
      </c>
      <c r="AU1311" s="248" t="s">
        <v>83</v>
      </c>
      <c r="AV1311" s="13" t="s">
        <v>83</v>
      </c>
      <c r="AW1311" s="13" t="s">
        <v>34</v>
      </c>
      <c r="AX1311" s="13" t="s">
        <v>73</v>
      </c>
      <c r="AY1311" s="248" t="s">
        <v>161</v>
      </c>
    </row>
    <row r="1312" s="13" customFormat="1">
      <c r="B1312" s="238"/>
      <c r="C1312" s="239"/>
      <c r="D1312" s="225" t="s">
        <v>176</v>
      </c>
      <c r="E1312" s="240" t="s">
        <v>19</v>
      </c>
      <c r="F1312" s="241" t="s">
        <v>1349</v>
      </c>
      <c r="G1312" s="239"/>
      <c r="H1312" s="242">
        <v>16.5</v>
      </c>
      <c r="I1312" s="243"/>
      <c r="J1312" s="239"/>
      <c r="K1312" s="239"/>
      <c r="L1312" s="244"/>
      <c r="M1312" s="245"/>
      <c r="N1312" s="246"/>
      <c r="O1312" s="246"/>
      <c r="P1312" s="246"/>
      <c r="Q1312" s="246"/>
      <c r="R1312" s="246"/>
      <c r="S1312" s="246"/>
      <c r="T1312" s="247"/>
      <c r="AT1312" s="248" t="s">
        <v>176</v>
      </c>
      <c r="AU1312" s="248" t="s">
        <v>83</v>
      </c>
      <c r="AV1312" s="13" t="s">
        <v>83</v>
      </c>
      <c r="AW1312" s="13" t="s">
        <v>34</v>
      </c>
      <c r="AX1312" s="13" t="s">
        <v>73</v>
      </c>
      <c r="AY1312" s="248" t="s">
        <v>161</v>
      </c>
    </row>
    <row r="1313" s="13" customFormat="1">
      <c r="B1313" s="238"/>
      <c r="C1313" s="239"/>
      <c r="D1313" s="225" t="s">
        <v>176</v>
      </c>
      <c r="E1313" s="240" t="s">
        <v>19</v>
      </c>
      <c r="F1313" s="241" t="s">
        <v>1350</v>
      </c>
      <c r="G1313" s="239"/>
      <c r="H1313" s="242">
        <v>6.5</v>
      </c>
      <c r="I1313" s="243"/>
      <c r="J1313" s="239"/>
      <c r="K1313" s="239"/>
      <c r="L1313" s="244"/>
      <c r="M1313" s="245"/>
      <c r="N1313" s="246"/>
      <c r="O1313" s="246"/>
      <c r="P1313" s="246"/>
      <c r="Q1313" s="246"/>
      <c r="R1313" s="246"/>
      <c r="S1313" s="246"/>
      <c r="T1313" s="247"/>
      <c r="AT1313" s="248" t="s">
        <v>176</v>
      </c>
      <c r="AU1313" s="248" t="s">
        <v>83</v>
      </c>
      <c r="AV1313" s="13" t="s">
        <v>83</v>
      </c>
      <c r="AW1313" s="13" t="s">
        <v>34</v>
      </c>
      <c r="AX1313" s="13" t="s">
        <v>73</v>
      </c>
      <c r="AY1313" s="248" t="s">
        <v>161</v>
      </c>
    </row>
    <row r="1314" s="13" customFormat="1">
      <c r="B1314" s="238"/>
      <c r="C1314" s="239"/>
      <c r="D1314" s="225" t="s">
        <v>176</v>
      </c>
      <c r="E1314" s="240" t="s">
        <v>19</v>
      </c>
      <c r="F1314" s="241" t="s">
        <v>1351</v>
      </c>
      <c r="G1314" s="239"/>
      <c r="H1314" s="242">
        <v>9</v>
      </c>
      <c r="I1314" s="243"/>
      <c r="J1314" s="239"/>
      <c r="K1314" s="239"/>
      <c r="L1314" s="244"/>
      <c r="M1314" s="245"/>
      <c r="N1314" s="246"/>
      <c r="O1314" s="246"/>
      <c r="P1314" s="246"/>
      <c r="Q1314" s="246"/>
      <c r="R1314" s="246"/>
      <c r="S1314" s="246"/>
      <c r="T1314" s="247"/>
      <c r="AT1314" s="248" t="s">
        <v>176</v>
      </c>
      <c r="AU1314" s="248" t="s">
        <v>83</v>
      </c>
      <c r="AV1314" s="13" t="s">
        <v>83</v>
      </c>
      <c r="AW1314" s="13" t="s">
        <v>34</v>
      </c>
      <c r="AX1314" s="13" t="s">
        <v>73</v>
      </c>
      <c r="AY1314" s="248" t="s">
        <v>161</v>
      </c>
    </row>
    <row r="1315" s="14" customFormat="1">
      <c r="B1315" s="249"/>
      <c r="C1315" s="250"/>
      <c r="D1315" s="225" t="s">
        <v>176</v>
      </c>
      <c r="E1315" s="251" t="s">
        <v>19</v>
      </c>
      <c r="F1315" s="252" t="s">
        <v>201</v>
      </c>
      <c r="G1315" s="250"/>
      <c r="H1315" s="253">
        <v>93.700000000000003</v>
      </c>
      <c r="I1315" s="254"/>
      <c r="J1315" s="250"/>
      <c r="K1315" s="250"/>
      <c r="L1315" s="255"/>
      <c r="M1315" s="256"/>
      <c r="N1315" s="257"/>
      <c r="O1315" s="257"/>
      <c r="P1315" s="257"/>
      <c r="Q1315" s="257"/>
      <c r="R1315" s="257"/>
      <c r="S1315" s="257"/>
      <c r="T1315" s="258"/>
      <c r="AT1315" s="259" t="s">
        <v>176</v>
      </c>
      <c r="AU1315" s="259" t="s">
        <v>83</v>
      </c>
      <c r="AV1315" s="14" t="s">
        <v>167</v>
      </c>
      <c r="AW1315" s="14" t="s">
        <v>34</v>
      </c>
      <c r="AX1315" s="14" t="s">
        <v>81</v>
      </c>
      <c r="AY1315" s="259" t="s">
        <v>161</v>
      </c>
    </row>
    <row r="1316" s="1" customFormat="1" ht="24" customHeight="1">
      <c r="B1316" s="39"/>
      <c r="C1316" s="212" t="s">
        <v>1352</v>
      </c>
      <c r="D1316" s="212" t="s">
        <v>163</v>
      </c>
      <c r="E1316" s="213" t="s">
        <v>1353</v>
      </c>
      <c r="F1316" s="214" t="s">
        <v>1354</v>
      </c>
      <c r="G1316" s="215" t="s">
        <v>267</v>
      </c>
      <c r="H1316" s="216">
        <v>8.0999999999999996</v>
      </c>
      <c r="I1316" s="217"/>
      <c r="J1316" s="218">
        <f>ROUND(I1316*H1316,2)</f>
        <v>0</v>
      </c>
      <c r="K1316" s="214" t="s">
        <v>19</v>
      </c>
      <c r="L1316" s="44"/>
      <c r="M1316" s="219" t="s">
        <v>19</v>
      </c>
      <c r="N1316" s="220" t="s">
        <v>44</v>
      </c>
      <c r="O1316" s="84"/>
      <c r="P1316" s="221">
        <f>O1316*H1316</f>
        <v>0</v>
      </c>
      <c r="Q1316" s="221">
        <v>0.0077600000000000004</v>
      </c>
      <c r="R1316" s="221">
        <f>Q1316*H1316</f>
        <v>0.062855999999999995</v>
      </c>
      <c r="S1316" s="221">
        <v>0</v>
      </c>
      <c r="T1316" s="222">
        <f>S1316*H1316</f>
        <v>0</v>
      </c>
      <c r="AR1316" s="223" t="s">
        <v>167</v>
      </c>
      <c r="AT1316" s="223" t="s">
        <v>163</v>
      </c>
      <c r="AU1316" s="223" t="s">
        <v>83</v>
      </c>
      <c r="AY1316" s="18" t="s">
        <v>161</v>
      </c>
      <c r="BE1316" s="224">
        <f>IF(N1316="základní",J1316,0)</f>
        <v>0</v>
      </c>
      <c r="BF1316" s="224">
        <f>IF(N1316="snížená",J1316,0)</f>
        <v>0</v>
      </c>
      <c r="BG1316" s="224">
        <f>IF(N1316="zákl. přenesená",J1316,0)</f>
        <v>0</v>
      </c>
      <c r="BH1316" s="224">
        <f>IF(N1316="sníž. přenesená",J1316,0)</f>
        <v>0</v>
      </c>
      <c r="BI1316" s="224">
        <f>IF(N1316="nulová",J1316,0)</f>
        <v>0</v>
      </c>
      <c r="BJ1316" s="18" t="s">
        <v>81</v>
      </c>
      <c r="BK1316" s="224">
        <f>ROUND(I1316*H1316,2)</f>
        <v>0</v>
      </c>
      <c r="BL1316" s="18" t="s">
        <v>167</v>
      </c>
      <c r="BM1316" s="223" t="s">
        <v>1355</v>
      </c>
    </row>
    <row r="1317" s="1" customFormat="1">
      <c r="B1317" s="39"/>
      <c r="C1317" s="40"/>
      <c r="D1317" s="225" t="s">
        <v>169</v>
      </c>
      <c r="E1317" s="40"/>
      <c r="F1317" s="226" t="s">
        <v>1354</v>
      </c>
      <c r="G1317" s="40"/>
      <c r="H1317" s="40"/>
      <c r="I1317" s="136"/>
      <c r="J1317" s="40"/>
      <c r="K1317" s="40"/>
      <c r="L1317" s="44"/>
      <c r="M1317" s="227"/>
      <c r="N1317" s="84"/>
      <c r="O1317" s="84"/>
      <c r="P1317" s="84"/>
      <c r="Q1317" s="84"/>
      <c r="R1317" s="84"/>
      <c r="S1317" s="84"/>
      <c r="T1317" s="85"/>
      <c r="AT1317" s="18" t="s">
        <v>169</v>
      </c>
      <c r="AU1317" s="18" t="s">
        <v>83</v>
      </c>
    </row>
    <row r="1318" s="12" customFormat="1">
      <c r="B1318" s="228"/>
      <c r="C1318" s="229"/>
      <c r="D1318" s="225" t="s">
        <v>176</v>
      </c>
      <c r="E1318" s="230" t="s">
        <v>19</v>
      </c>
      <c r="F1318" s="231" t="s">
        <v>328</v>
      </c>
      <c r="G1318" s="229"/>
      <c r="H1318" s="230" t="s">
        <v>19</v>
      </c>
      <c r="I1318" s="232"/>
      <c r="J1318" s="229"/>
      <c r="K1318" s="229"/>
      <c r="L1318" s="233"/>
      <c r="M1318" s="234"/>
      <c r="N1318" s="235"/>
      <c r="O1318" s="235"/>
      <c r="P1318" s="235"/>
      <c r="Q1318" s="235"/>
      <c r="R1318" s="235"/>
      <c r="S1318" s="235"/>
      <c r="T1318" s="236"/>
      <c r="AT1318" s="237" t="s">
        <v>176</v>
      </c>
      <c r="AU1318" s="237" t="s">
        <v>83</v>
      </c>
      <c r="AV1318" s="12" t="s">
        <v>81</v>
      </c>
      <c r="AW1318" s="12" t="s">
        <v>34</v>
      </c>
      <c r="AX1318" s="12" t="s">
        <v>73</v>
      </c>
      <c r="AY1318" s="237" t="s">
        <v>161</v>
      </c>
    </row>
    <row r="1319" s="13" customFormat="1">
      <c r="B1319" s="238"/>
      <c r="C1319" s="239"/>
      <c r="D1319" s="225" t="s">
        <v>176</v>
      </c>
      <c r="E1319" s="240" t="s">
        <v>19</v>
      </c>
      <c r="F1319" s="241" t="s">
        <v>1356</v>
      </c>
      <c r="G1319" s="239"/>
      <c r="H1319" s="242">
        <v>1.6000000000000001</v>
      </c>
      <c r="I1319" s="243"/>
      <c r="J1319" s="239"/>
      <c r="K1319" s="239"/>
      <c r="L1319" s="244"/>
      <c r="M1319" s="245"/>
      <c r="N1319" s="246"/>
      <c r="O1319" s="246"/>
      <c r="P1319" s="246"/>
      <c r="Q1319" s="246"/>
      <c r="R1319" s="246"/>
      <c r="S1319" s="246"/>
      <c r="T1319" s="247"/>
      <c r="AT1319" s="248" t="s">
        <v>176</v>
      </c>
      <c r="AU1319" s="248" t="s">
        <v>83</v>
      </c>
      <c r="AV1319" s="13" t="s">
        <v>83</v>
      </c>
      <c r="AW1319" s="13" t="s">
        <v>34</v>
      </c>
      <c r="AX1319" s="13" t="s">
        <v>73</v>
      </c>
      <c r="AY1319" s="248" t="s">
        <v>161</v>
      </c>
    </row>
    <row r="1320" s="13" customFormat="1">
      <c r="B1320" s="238"/>
      <c r="C1320" s="239"/>
      <c r="D1320" s="225" t="s">
        <v>176</v>
      </c>
      <c r="E1320" s="240" t="s">
        <v>19</v>
      </c>
      <c r="F1320" s="241" t="s">
        <v>1357</v>
      </c>
      <c r="G1320" s="239"/>
      <c r="H1320" s="242">
        <v>3.6000000000000001</v>
      </c>
      <c r="I1320" s="243"/>
      <c r="J1320" s="239"/>
      <c r="K1320" s="239"/>
      <c r="L1320" s="244"/>
      <c r="M1320" s="245"/>
      <c r="N1320" s="246"/>
      <c r="O1320" s="246"/>
      <c r="P1320" s="246"/>
      <c r="Q1320" s="246"/>
      <c r="R1320" s="246"/>
      <c r="S1320" s="246"/>
      <c r="T1320" s="247"/>
      <c r="AT1320" s="248" t="s">
        <v>176</v>
      </c>
      <c r="AU1320" s="248" t="s">
        <v>83</v>
      </c>
      <c r="AV1320" s="13" t="s">
        <v>83</v>
      </c>
      <c r="AW1320" s="13" t="s">
        <v>34</v>
      </c>
      <c r="AX1320" s="13" t="s">
        <v>73</v>
      </c>
      <c r="AY1320" s="248" t="s">
        <v>161</v>
      </c>
    </row>
    <row r="1321" s="13" customFormat="1">
      <c r="B1321" s="238"/>
      <c r="C1321" s="239"/>
      <c r="D1321" s="225" t="s">
        <v>176</v>
      </c>
      <c r="E1321" s="240" t="s">
        <v>19</v>
      </c>
      <c r="F1321" s="241" t="s">
        <v>1358</v>
      </c>
      <c r="G1321" s="239"/>
      <c r="H1321" s="242">
        <v>1.6000000000000001</v>
      </c>
      <c r="I1321" s="243"/>
      <c r="J1321" s="239"/>
      <c r="K1321" s="239"/>
      <c r="L1321" s="244"/>
      <c r="M1321" s="245"/>
      <c r="N1321" s="246"/>
      <c r="O1321" s="246"/>
      <c r="P1321" s="246"/>
      <c r="Q1321" s="246"/>
      <c r="R1321" s="246"/>
      <c r="S1321" s="246"/>
      <c r="T1321" s="247"/>
      <c r="AT1321" s="248" t="s">
        <v>176</v>
      </c>
      <c r="AU1321" s="248" t="s">
        <v>83</v>
      </c>
      <c r="AV1321" s="13" t="s">
        <v>83</v>
      </c>
      <c r="AW1321" s="13" t="s">
        <v>34</v>
      </c>
      <c r="AX1321" s="13" t="s">
        <v>73</v>
      </c>
      <c r="AY1321" s="248" t="s">
        <v>161</v>
      </c>
    </row>
    <row r="1322" s="13" customFormat="1">
      <c r="B1322" s="238"/>
      <c r="C1322" s="239"/>
      <c r="D1322" s="225" t="s">
        <v>176</v>
      </c>
      <c r="E1322" s="240" t="s">
        <v>19</v>
      </c>
      <c r="F1322" s="241" t="s">
        <v>1359</v>
      </c>
      <c r="G1322" s="239"/>
      <c r="H1322" s="242">
        <v>0.40000000000000002</v>
      </c>
      <c r="I1322" s="243"/>
      <c r="J1322" s="239"/>
      <c r="K1322" s="239"/>
      <c r="L1322" s="244"/>
      <c r="M1322" s="245"/>
      <c r="N1322" s="246"/>
      <c r="O1322" s="246"/>
      <c r="P1322" s="246"/>
      <c r="Q1322" s="246"/>
      <c r="R1322" s="246"/>
      <c r="S1322" s="246"/>
      <c r="T1322" s="247"/>
      <c r="AT1322" s="248" t="s">
        <v>176</v>
      </c>
      <c r="AU1322" s="248" t="s">
        <v>83</v>
      </c>
      <c r="AV1322" s="13" t="s">
        <v>83</v>
      </c>
      <c r="AW1322" s="13" t="s">
        <v>34</v>
      </c>
      <c r="AX1322" s="13" t="s">
        <v>73</v>
      </c>
      <c r="AY1322" s="248" t="s">
        <v>161</v>
      </c>
    </row>
    <row r="1323" s="13" customFormat="1">
      <c r="B1323" s="238"/>
      <c r="C1323" s="239"/>
      <c r="D1323" s="225" t="s">
        <v>176</v>
      </c>
      <c r="E1323" s="240" t="s">
        <v>19</v>
      </c>
      <c r="F1323" s="241" t="s">
        <v>1360</v>
      </c>
      <c r="G1323" s="239"/>
      <c r="H1323" s="242">
        <v>0.90000000000000002</v>
      </c>
      <c r="I1323" s="243"/>
      <c r="J1323" s="239"/>
      <c r="K1323" s="239"/>
      <c r="L1323" s="244"/>
      <c r="M1323" s="245"/>
      <c r="N1323" s="246"/>
      <c r="O1323" s="246"/>
      <c r="P1323" s="246"/>
      <c r="Q1323" s="246"/>
      <c r="R1323" s="246"/>
      <c r="S1323" s="246"/>
      <c r="T1323" s="247"/>
      <c r="AT1323" s="248" t="s">
        <v>176</v>
      </c>
      <c r="AU1323" s="248" t="s">
        <v>83</v>
      </c>
      <c r="AV1323" s="13" t="s">
        <v>83</v>
      </c>
      <c r="AW1323" s="13" t="s">
        <v>34</v>
      </c>
      <c r="AX1323" s="13" t="s">
        <v>73</v>
      </c>
      <c r="AY1323" s="248" t="s">
        <v>161</v>
      </c>
    </row>
    <row r="1324" s="14" customFormat="1">
      <c r="B1324" s="249"/>
      <c r="C1324" s="250"/>
      <c r="D1324" s="225" t="s">
        <v>176</v>
      </c>
      <c r="E1324" s="251" t="s">
        <v>19</v>
      </c>
      <c r="F1324" s="252" t="s">
        <v>201</v>
      </c>
      <c r="G1324" s="250"/>
      <c r="H1324" s="253">
        <v>8.0999999999999996</v>
      </c>
      <c r="I1324" s="254"/>
      <c r="J1324" s="250"/>
      <c r="K1324" s="250"/>
      <c r="L1324" s="255"/>
      <c r="M1324" s="256"/>
      <c r="N1324" s="257"/>
      <c r="O1324" s="257"/>
      <c r="P1324" s="257"/>
      <c r="Q1324" s="257"/>
      <c r="R1324" s="257"/>
      <c r="S1324" s="257"/>
      <c r="T1324" s="258"/>
      <c r="AT1324" s="259" t="s">
        <v>176</v>
      </c>
      <c r="AU1324" s="259" t="s">
        <v>83</v>
      </c>
      <c r="AV1324" s="14" t="s">
        <v>167</v>
      </c>
      <c r="AW1324" s="14" t="s">
        <v>34</v>
      </c>
      <c r="AX1324" s="14" t="s">
        <v>81</v>
      </c>
      <c r="AY1324" s="259" t="s">
        <v>161</v>
      </c>
    </row>
    <row r="1325" s="1" customFormat="1" ht="16.5" customHeight="1">
      <c r="B1325" s="39"/>
      <c r="C1325" s="212" t="s">
        <v>1361</v>
      </c>
      <c r="D1325" s="212" t="s">
        <v>163</v>
      </c>
      <c r="E1325" s="213" t="s">
        <v>1362</v>
      </c>
      <c r="F1325" s="214" t="s">
        <v>1363</v>
      </c>
      <c r="G1325" s="215" t="s">
        <v>267</v>
      </c>
      <c r="H1325" s="216">
        <v>101.8</v>
      </c>
      <c r="I1325" s="217"/>
      <c r="J1325" s="218">
        <f>ROUND(I1325*H1325,2)</f>
        <v>0</v>
      </c>
      <c r="K1325" s="214" t="s">
        <v>173</v>
      </c>
      <c r="L1325" s="44"/>
      <c r="M1325" s="219" t="s">
        <v>19</v>
      </c>
      <c r="N1325" s="220" t="s">
        <v>44</v>
      </c>
      <c r="O1325" s="84"/>
      <c r="P1325" s="221">
        <f>O1325*H1325</f>
        <v>0</v>
      </c>
      <c r="Q1325" s="221">
        <v>0.0031800000000000001</v>
      </c>
      <c r="R1325" s="221">
        <f>Q1325*H1325</f>
        <v>0.32372400000000001</v>
      </c>
      <c r="S1325" s="221">
        <v>0</v>
      </c>
      <c r="T1325" s="222">
        <f>S1325*H1325</f>
        <v>0</v>
      </c>
      <c r="AR1325" s="223" t="s">
        <v>167</v>
      </c>
      <c r="AT1325" s="223" t="s">
        <v>163</v>
      </c>
      <c r="AU1325" s="223" t="s">
        <v>83</v>
      </c>
      <c r="AY1325" s="18" t="s">
        <v>161</v>
      </c>
      <c r="BE1325" s="224">
        <f>IF(N1325="základní",J1325,0)</f>
        <v>0</v>
      </c>
      <c r="BF1325" s="224">
        <f>IF(N1325="snížená",J1325,0)</f>
        <v>0</v>
      </c>
      <c r="BG1325" s="224">
        <f>IF(N1325="zákl. přenesená",J1325,0)</f>
        <v>0</v>
      </c>
      <c r="BH1325" s="224">
        <f>IF(N1325="sníž. přenesená",J1325,0)</f>
        <v>0</v>
      </c>
      <c r="BI1325" s="224">
        <f>IF(N1325="nulová",J1325,0)</f>
        <v>0</v>
      </c>
      <c r="BJ1325" s="18" t="s">
        <v>81</v>
      </c>
      <c r="BK1325" s="224">
        <f>ROUND(I1325*H1325,2)</f>
        <v>0</v>
      </c>
      <c r="BL1325" s="18" t="s">
        <v>167</v>
      </c>
      <c r="BM1325" s="223" t="s">
        <v>1364</v>
      </c>
    </row>
    <row r="1326" s="1" customFormat="1">
      <c r="B1326" s="39"/>
      <c r="C1326" s="40"/>
      <c r="D1326" s="225" t="s">
        <v>169</v>
      </c>
      <c r="E1326" s="40"/>
      <c r="F1326" s="226" t="s">
        <v>1365</v>
      </c>
      <c r="G1326" s="40"/>
      <c r="H1326" s="40"/>
      <c r="I1326" s="136"/>
      <c r="J1326" s="40"/>
      <c r="K1326" s="40"/>
      <c r="L1326" s="44"/>
      <c r="M1326" s="227"/>
      <c r="N1326" s="84"/>
      <c r="O1326" s="84"/>
      <c r="P1326" s="84"/>
      <c r="Q1326" s="84"/>
      <c r="R1326" s="84"/>
      <c r="S1326" s="84"/>
      <c r="T1326" s="85"/>
      <c r="AT1326" s="18" t="s">
        <v>169</v>
      </c>
      <c r="AU1326" s="18" t="s">
        <v>83</v>
      </c>
    </row>
    <row r="1327" s="13" customFormat="1">
      <c r="B1327" s="238"/>
      <c r="C1327" s="239"/>
      <c r="D1327" s="225" t="s">
        <v>176</v>
      </c>
      <c r="E1327" s="240" t="s">
        <v>19</v>
      </c>
      <c r="F1327" s="241" t="s">
        <v>1366</v>
      </c>
      <c r="G1327" s="239"/>
      <c r="H1327" s="242">
        <v>101.8</v>
      </c>
      <c r="I1327" s="243"/>
      <c r="J1327" s="239"/>
      <c r="K1327" s="239"/>
      <c r="L1327" s="244"/>
      <c r="M1327" s="245"/>
      <c r="N1327" s="246"/>
      <c r="O1327" s="246"/>
      <c r="P1327" s="246"/>
      <c r="Q1327" s="246"/>
      <c r="R1327" s="246"/>
      <c r="S1327" s="246"/>
      <c r="T1327" s="247"/>
      <c r="AT1327" s="248" t="s">
        <v>176</v>
      </c>
      <c r="AU1327" s="248" t="s">
        <v>83</v>
      </c>
      <c r="AV1327" s="13" t="s">
        <v>83</v>
      </c>
      <c r="AW1327" s="13" t="s">
        <v>34</v>
      </c>
      <c r="AX1327" s="13" t="s">
        <v>81</v>
      </c>
      <c r="AY1327" s="248" t="s">
        <v>161</v>
      </c>
    </row>
    <row r="1328" s="1" customFormat="1" ht="16.5" customHeight="1">
      <c r="B1328" s="39"/>
      <c r="C1328" s="212" t="s">
        <v>1367</v>
      </c>
      <c r="D1328" s="212" t="s">
        <v>163</v>
      </c>
      <c r="E1328" s="213" t="s">
        <v>1368</v>
      </c>
      <c r="F1328" s="214" t="s">
        <v>1369</v>
      </c>
      <c r="G1328" s="215" t="s">
        <v>267</v>
      </c>
      <c r="H1328" s="216">
        <v>5</v>
      </c>
      <c r="I1328" s="217"/>
      <c r="J1328" s="218">
        <f>ROUND(I1328*H1328,2)</f>
        <v>0</v>
      </c>
      <c r="K1328" s="214" t="s">
        <v>19</v>
      </c>
      <c r="L1328" s="44"/>
      <c r="M1328" s="219" t="s">
        <v>19</v>
      </c>
      <c r="N1328" s="220" t="s">
        <v>44</v>
      </c>
      <c r="O1328" s="84"/>
      <c r="P1328" s="221">
        <f>O1328*H1328</f>
        <v>0</v>
      </c>
      <c r="Q1328" s="221">
        <v>1.6372100000000001</v>
      </c>
      <c r="R1328" s="221">
        <f>Q1328*H1328</f>
        <v>8.1860499999999998</v>
      </c>
      <c r="S1328" s="221">
        <v>0</v>
      </c>
      <c r="T1328" s="222">
        <f>S1328*H1328</f>
        <v>0</v>
      </c>
      <c r="AR1328" s="223" t="s">
        <v>167</v>
      </c>
      <c r="AT1328" s="223" t="s">
        <v>163</v>
      </c>
      <c r="AU1328" s="223" t="s">
        <v>83</v>
      </c>
      <c r="AY1328" s="18" t="s">
        <v>161</v>
      </c>
      <c r="BE1328" s="224">
        <f>IF(N1328="základní",J1328,0)</f>
        <v>0</v>
      </c>
      <c r="BF1328" s="224">
        <f>IF(N1328="snížená",J1328,0)</f>
        <v>0</v>
      </c>
      <c r="BG1328" s="224">
        <f>IF(N1328="zákl. přenesená",J1328,0)</f>
        <v>0</v>
      </c>
      <c r="BH1328" s="224">
        <f>IF(N1328="sníž. přenesená",J1328,0)</f>
        <v>0</v>
      </c>
      <c r="BI1328" s="224">
        <f>IF(N1328="nulová",J1328,0)</f>
        <v>0</v>
      </c>
      <c r="BJ1328" s="18" t="s">
        <v>81</v>
      </c>
      <c r="BK1328" s="224">
        <f>ROUND(I1328*H1328,2)</f>
        <v>0</v>
      </c>
      <c r="BL1328" s="18" t="s">
        <v>167</v>
      </c>
      <c r="BM1328" s="223" t="s">
        <v>1370</v>
      </c>
    </row>
    <row r="1329" s="1" customFormat="1">
      <c r="B1329" s="39"/>
      <c r="C1329" s="40"/>
      <c r="D1329" s="225" t="s">
        <v>169</v>
      </c>
      <c r="E1329" s="40"/>
      <c r="F1329" s="226" t="s">
        <v>1369</v>
      </c>
      <c r="G1329" s="40"/>
      <c r="H1329" s="40"/>
      <c r="I1329" s="136"/>
      <c r="J1329" s="40"/>
      <c r="K1329" s="40"/>
      <c r="L1329" s="44"/>
      <c r="M1329" s="227"/>
      <c r="N1329" s="84"/>
      <c r="O1329" s="84"/>
      <c r="P1329" s="84"/>
      <c r="Q1329" s="84"/>
      <c r="R1329" s="84"/>
      <c r="S1329" s="84"/>
      <c r="T1329" s="85"/>
      <c r="AT1329" s="18" t="s">
        <v>169</v>
      </c>
      <c r="AU1329" s="18" t="s">
        <v>83</v>
      </c>
    </row>
    <row r="1330" s="12" customFormat="1">
      <c r="B1330" s="228"/>
      <c r="C1330" s="229"/>
      <c r="D1330" s="225" t="s">
        <v>176</v>
      </c>
      <c r="E1330" s="230" t="s">
        <v>19</v>
      </c>
      <c r="F1330" s="231" t="s">
        <v>328</v>
      </c>
      <c r="G1330" s="229"/>
      <c r="H1330" s="230" t="s">
        <v>19</v>
      </c>
      <c r="I1330" s="232"/>
      <c r="J1330" s="229"/>
      <c r="K1330" s="229"/>
      <c r="L1330" s="233"/>
      <c r="M1330" s="234"/>
      <c r="N1330" s="235"/>
      <c r="O1330" s="235"/>
      <c r="P1330" s="235"/>
      <c r="Q1330" s="235"/>
      <c r="R1330" s="235"/>
      <c r="S1330" s="235"/>
      <c r="T1330" s="236"/>
      <c r="AT1330" s="237" t="s">
        <v>176</v>
      </c>
      <c r="AU1330" s="237" t="s">
        <v>83</v>
      </c>
      <c r="AV1330" s="12" t="s">
        <v>81</v>
      </c>
      <c r="AW1330" s="12" t="s">
        <v>34</v>
      </c>
      <c r="AX1330" s="12" t="s">
        <v>73</v>
      </c>
      <c r="AY1330" s="237" t="s">
        <v>161</v>
      </c>
    </row>
    <row r="1331" s="13" customFormat="1">
      <c r="B1331" s="238"/>
      <c r="C1331" s="239"/>
      <c r="D1331" s="225" t="s">
        <v>176</v>
      </c>
      <c r="E1331" s="240" t="s">
        <v>19</v>
      </c>
      <c r="F1331" s="241" t="s">
        <v>1371</v>
      </c>
      <c r="G1331" s="239"/>
      <c r="H1331" s="242">
        <v>5</v>
      </c>
      <c r="I1331" s="243"/>
      <c r="J1331" s="239"/>
      <c r="K1331" s="239"/>
      <c r="L1331" s="244"/>
      <c r="M1331" s="245"/>
      <c r="N1331" s="246"/>
      <c r="O1331" s="246"/>
      <c r="P1331" s="246"/>
      <c r="Q1331" s="246"/>
      <c r="R1331" s="246"/>
      <c r="S1331" s="246"/>
      <c r="T1331" s="247"/>
      <c r="AT1331" s="248" t="s">
        <v>176</v>
      </c>
      <c r="AU1331" s="248" t="s">
        <v>83</v>
      </c>
      <c r="AV1331" s="13" t="s">
        <v>83</v>
      </c>
      <c r="AW1331" s="13" t="s">
        <v>34</v>
      </c>
      <c r="AX1331" s="13" t="s">
        <v>81</v>
      </c>
      <c r="AY1331" s="248" t="s">
        <v>161</v>
      </c>
    </row>
    <row r="1332" s="1" customFormat="1" ht="16.5" customHeight="1">
      <c r="B1332" s="39"/>
      <c r="C1332" s="212" t="s">
        <v>1372</v>
      </c>
      <c r="D1332" s="212" t="s">
        <v>163</v>
      </c>
      <c r="E1332" s="213" t="s">
        <v>1373</v>
      </c>
      <c r="F1332" s="214" t="s">
        <v>1374</v>
      </c>
      <c r="G1332" s="215" t="s">
        <v>267</v>
      </c>
      <c r="H1332" s="216">
        <v>30</v>
      </c>
      <c r="I1332" s="217"/>
      <c r="J1332" s="218">
        <f>ROUND(I1332*H1332,2)</f>
        <v>0</v>
      </c>
      <c r="K1332" s="214" t="s">
        <v>19</v>
      </c>
      <c r="L1332" s="44"/>
      <c r="M1332" s="219" t="s">
        <v>19</v>
      </c>
      <c r="N1332" s="220" t="s">
        <v>44</v>
      </c>
      <c r="O1332" s="84"/>
      <c r="P1332" s="221">
        <f>O1332*H1332</f>
        <v>0</v>
      </c>
      <c r="Q1332" s="221">
        <v>1.6372100000000001</v>
      </c>
      <c r="R1332" s="221">
        <f>Q1332*H1332</f>
        <v>49.116300000000003</v>
      </c>
      <c r="S1332" s="221">
        <v>0</v>
      </c>
      <c r="T1332" s="222">
        <f>S1332*H1332</f>
        <v>0</v>
      </c>
      <c r="AR1332" s="223" t="s">
        <v>167</v>
      </c>
      <c r="AT1332" s="223" t="s">
        <v>163</v>
      </c>
      <c r="AU1332" s="223" t="s">
        <v>83</v>
      </c>
      <c r="AY1332" s="18" t="s">
        <v>161</v>
      </c>
      <c r="BE1332" s="224">
        <f>IF(N1332="základní",J1332,0)</f>
        <v>0</v>
      </c>
      <c r="BF1332" s="224">
        <f>IF(N1332="snížená",J1332,0)</f>
        <v>0</v>
      </c>
      <c r="BG1332" s="224">
        <f>IF(N1332="zákl. přenesená",J1332,0)</f>
        <v>0</v>
      </c>
      <c r="BH1332" s="224">
        <f>IF(N1332="sníž. přenesená",J1332,0)</f>
        <v>0</v>
      </c>
      <c r="BI1332" s="224">
        <f>IF(N1332="nulová",J1332,0)</f>
        <v>0</v>
      </c>
      <c r="BJ1332" s="18" t="s">
        <v>81</v>
      </c>
      <c r="BK1332" s="224">
        <f>ROUND(I1332*H1332,2)</f>
        <v>0</v>
      </c>
      <c r="BL1332" s="18" t="s">
        <v>167</v>
      </c>
      <c r="BM1332" s="223" t="s">
        <v>1375</v>
      </c>
    </row>
    <row r="1333" s="1" customFormat="1">
      <c r="B1333" s="39"/>
      <c r="C1333" s="40"/>
      <c r="D1333" s="225" t="s">
        <v>169</v>
      </c>
      <c r="E1333" s="40"/>
      <c r="F1333" s="226" t="s">
        <v>1374</v>
      </c>
      <c r="G1333" s="40"/>
      <c r="H1333" s="40"/>
      <c r="I1333" s="136"/>
      <c r="J1333" s="40"/>
      <c r="K1333" s="40"/>
      <c r="L1333" s="44"/>
      <c r="M1333" s="227"/>
      <c r="N1333" s="84"/>
      <c r="O1333" s="84"/>
      <c r="P1333" s="84"/>
      <c r="Q1333" s="84"/>
      <c r="R1333" s="84"/>
      <c r="S1333" s="84"/>
      <c r="T1333" s="85"/>
      <c r="AT1333" s="18" t="s">
        <v>169</v>
      </c>
      <c r="AU1333" s="18" t="s">
        <v>83</v>
      </c>
    </row>
    <row r="1334" s="12" customFormat="1">
      <c r="B1334" s="228"/>
      <c r="C1334" s="229"/>
      <c r="D1334" s="225" t="s">
        <v>176</v>
      </c>
      <c r="E1334" s="230" t="s">
        <v>19</v>
      </c>
      <c r="F1334" s="231" t="s">
        <v>328</v>
      </c>
      <c r="G1334" s="229"/>
      <c r="H1334" s="230" t="s">
        <v>19</v>
      </c>
      <c r="I1334" s="232"/>
      <c r="J1334" s="229"/>
      <c r="K1334" s="229"/>
      <c r="L1334" s="233"/>
      <c r="M1334" s="234"/>
      <c r="N1334" s="235"/>
      <c r="O1334" s="235"/>
      <c r="P1334" s="235"/>
      <c r="Q1334" s="235"/>
      <c r="R1334" s="235"/>
      <c r="S1334" s="235"/>
      <c r="T1334" s="236"/>
      <c r="AT1334" s="237" t="s">
        <v>176</v>
      </c>
      <c r="AU1334" s="237" t="s">
        <v>83</v>
      </c>
      <c r="AV1334" s="12" t="s">
        <v>81</v>
      </c>
      <c r="AW1334" s="12" t="s">
        <v>34</v>
      </c>
      <c r="AX1334" s="12" t="s">
        <v>73</v>
      </c>
      <c r="AY1334" s="237" t="s">
        <v>161</v>
      </c>
    </row>
    <row r="1335" s="13" customFormat="1">
      <c r="B1335" s="238"/>
      <c r="C1335" s="239"/>
      <c r="D1335" s="225" t="s">
        <v>176</v>
      </c>
      <c r="E1335" s="240" t="s">
        <v>19</v>
      </c>
      <c r="F1335" s="241" t="s">
        <v>1376</v>
      </c>
      <c r="G1335" s="239"/>
      <c r="H1335" s="242">
        <v>30</v>
      </c>
      <c r="I1335" s="243"/>
      <c r="J1335" s="239"/>
      <c r="K1335" s="239"/>
      <c r="L1335" s="244"/>
      <c r="M1335" s="245"/>
      <c r="N1335" s="246"/>
      <c r="O1335" s="246"/>
      <c r="P1335" s="246"/>
      <c r="Q1335" s="246"/>
      <c r="R1335" s="246"/>
      <c r="S1335" s="246"/>
      <c r="T1335" s="247"/>
      <c r="AT1335" s="248" t="s">
        <v>176</v>
      </c>
      <c r="AU1335" s="248" t="s">
        <v>83</v>
      </c>
      <c r="AV1335" s="13" t="s">
        <v>83</v>
      </c>
      <c r="AW1335" s="13" t="s">
        <v>34</v>
      </c>
      <c r="AX1335" s="13" t="s">
        <v>81</v>
      </c>
      <c r="AY1335" s="248" t="s">
        <v>161</v>
      </c>
    </row>
    <row r="1336" s="1" customFormat="1" ht="16.5" customHeight="1">
      <c r="B1336" s="39"/>
      <c r="C1336" s="212" t="s">
        <v>1377</v>
      </c>
      <c r="D1336" s="212" t="s">
        <v>163</v>
      </c>
      <c r="E1336" s="213" t="s">
        <v>1378</v>
      </c>
      <c r="F1336" s="214" t="s">
        <v>1379</v>
      </c>
      <c r="G1336" s="215" t="s">
        <v>267</v>
      </c>
      <c r="H1336" s="216">
        <v>44</v>
      </c>
      <c r="I1336" s="217"/>
      <c r="J1336" s="218">
        <f>ROUND(I1336*H1336,2)</f>
        <v>0</v>
      </c>
      <c r="K1336" s="214" t="s">
        <v>19</v>
      </c>
      <c r="L1336" s="44"/>
      <c r="M1336" s="219" t="s">
        <v>19</v>
      </c>
      <c r="N1336" s="220" t="s">
        <v>44</v>
      </c>
      <c r="O1336" s="84"/>
      <c r="P1336" s="221">
        <f>O1336*H1336</f>
        <v>0</v>
      </c>
      <c r="Q1336" s="221">
        <v>0</v>
      </c>
      <c r="R1336" s="221">
        <f>Q1336*H1336</f>
        <v>0</v>
      </c>
      <c r="S1336" s="221">
        <v>0</v>
      </c>
      <c r="T1336" s="222">
        <f>S1336*H1336</f>
        <v>0</v>
      </c>
      <c r="AR1336" s="223" t="s">
        <v>167</v>
      </c>
      <c r="AT1336" s="223" t="s">
        <v>163</v>
      </c>
      <c r="AU1336" s="223" t="s">
        <v>83</v>
      </c>
      <c r="AY1336" s="18" t="s">
        <v>161</v>
      </c>
      <c r="BE1336" s="224">
        <f>IF(N1336="základní",J1336,0)</f>
        <v>0</v>
      </c>
      <c r="BF1336" s="224">
        <f>IF(N1336="snížená",J1336,0)</f>
        <v>0</v>
      </c>
      <c r="BG1336" s="224">
        <f>IF(N1336="zákl. přenesená",J1336,0)</f>
        <v>0</v>
      </c>
      <c r="BH1336" s="224">
        <f>IF(N1336="sníž. přenesená",J1336,0)</f>
        <v>0</v>
      </c>
      <c r="BI1336" s="224">
        <f>IF(N1336="nulová",J1336,0)</f>
        <v>0</v>
      </c>
      <c r="BJ1336" s="18" t="s">
        <v>81</v>
      </c>
      <c r="BK1336" s="224">
        <f>ROUND(I1336*H1336,2)</f>
        <v>0</v>
      </c>
      <c r="BL1336" s="18" t="s">
        <v>167</v>
      </c>
      <c r="BM1336" s="223" t="s">
        <v>1380</v>
      </c>
    </row>
    <row r="1337" s="1" customFormat="1" ht="16.5" customHeight="1">
      <c r="B1337" s="39"/>
      <c r="C1337" s="212" t="s">
        <v>1381</v>
      </c>
      <c r="D1337" s="212" t="s">
        <v>163</v>
      </c>
      <c r="E1337" s="213" t="s">
        <v>1382</v>
      </c>
      <c r="F1337" s="214" t="s">
        <v>1383</v>
      </c>
      <c r="G1337" s="215" t="s">
        <v>1384</v>
      </c>
      <c r="H1337" s="216">
        <v>20</v>
      </c>
      <c r="I1337" s="217"/>
      <c r="J1337" s="218">
        <f>ROUND(I1337*H1337,2)</f>
        <v>0</v>
      </c>
      <c r="K1337" s="214" t="s">
        <v>19</v>
      </c>
      <c r="L1337" s="44"/>
      <c r="M1337" s="219" t="s">
        <v>19</v>
      </c>
      <c r="N1337" s="220" t="s">
        <v>44</v>
      </c>
      <c r="O1337" s="84"/>
      <c r="P1337" s="221">
        <f>O1337*H1337</f>
        <v>0</v>
      </c>
      <c r="Q1337" s="221">
        <v>0.001</v>
      </c>
      <c r="R1337" s="221">
        <f>Q1337*H1337</f>
        <v>0.02</v>
      </c>
      <c r="S1337" s="221">
        <v>0</v>
      </c>
      <c r="T1337" s="222">
        <f>S1337*H1337</f>
        <v>0</v>
      </c>
      <c r="AR1337" s="223" t="s">
        <v>167</v>
      </c>
      <c r="AT1337" s="223" t="s">
        <v>163</v>
      </c>
      <c r="AU1337" s="223" t="s">
        <v>83</v>
      </c>
      <c r="AY1337" s="18" t="s">
        <v>161</v>
      </c>
      <c r="BE1337" s="224">
        <f>IF(N1337="základní",J1337,0)</f>
        <v>0</v>
      </c>
      <c r="BF1337" s="224">
        <f>IF(N1337="snížená",J1337,0)</f>
        <v>0</v>
      </c>
      <c r="BG1337" s="224">
        <f>IF(N1337="zákl. přenesená",J1337,0)</f>
        <v>0</v>
      </c>
      <c r="BH1337" s="224">
        <f>IF(N1337="sníž. přenesená",J1337,0)</f>
        <v>0</v>
      </c>
      <c r="BI1337" s="224">
        <f>IF(N1337="nulová",J1337,0)</f>
        <v>0</v>
      </c>
      <c r="BJ1337" s="18" t="s">
        <v>81</v>
      </c>
      <c r="BK1337" s="224">
        <f>ROUND(I1337*H1337,2)</f>
        <v>0</v>
      </c>
      <c r="BL1337" s="18" t="s">
        <v>167</v>
      </c>
      <c r="BM1337" s="223" t="s">
        <v>1385</v>
      </c>
    </row>
    <row r="1338" s="12" customFormat="1">
      <c r="B1338" s="228"/>
      <c r="C1338" s="229"/>
      <c r="D1338" s="225" t="s">
        <v>176</v>
      </c>
      <c r="E1338" s="230" t="s">
        <v>19</v>
      </c>
      <c r="F1338" s="231" t="s">
        <v>328</v>
      </c>
      <c r="G1338" s="229"/>
      <c r="H1338" s="230" t="s">
        <v>19</v>
      </c>
      <c r="I1338" s="232"/>
      <c r="J1338" s="229"/>
      <c r="K1338" s="229"/>
      <c r="L1338" s="233"/>
      <c r="M1338" s="234"/>
      <c r="N1338" s="235"/>
      <c r="O1338" s="235"/>
      <c r="P1338" s="235"/>
      <c r="Q1338" s="235"/>
      <c r="R1338" s="235"/>
      <c r="S1338" s="235"/>
      <c r="T1338" s="236"/>
      <c r="AT1338" s="237" t="s">
        <v>176</v>
      </c>
      <c r="AU1338" s="237" t="s">
        <v>83</v>
      </c>
      <c r="AV1338" s="12" t="s">
        <v>81</v>
      </c>
      <c r="AW1338" s="12" t="s">
        <v>34</v>
      </c>
      <c r="AX1338" s="12" t="s">
        <v>73</v>
      </c>
      <c r="AY1338" s="237" t="s">
        <v>161</v>
      </c>
    </row>
    <row r="1339" s="13" customFormat="1">
      <c r="B1339" s="238"/>
      <c r="C1339" s="239"/>
      <c r="D1339" s="225" t="s">
        <v>176</v>
      </c>
      <c r="E1339" s="240" t="s">
        <v>19</v>
      </c>
      <c r="F1339" s="241" t="s">
        <v>1386</v>
      </c>
      <c r="G1339" s="239"/>
      <c r="H1339" s="242">
        <v>20</v>
      </c>
      <c r="I1339" s="243"/>
      <c r="J1339" s="239"/>
      <c r="K1339" s="239"/>
      <c r="L1339" s="244"/>
      <c r="M1339" s="245"/>
      <c r="N1339" s="246"/>
      <c r="O1339" s="246"/>
      <c r="P1339" s="246"/>
      <c r="Q1339" s="246"/>
      <c r="R1339" s="246"/>
      <c r="S1339" s="246"/>
      <c r="T1339" s="247"/>
      <c r="AT1339" s="248" t="s">
        <v>176</v>
      </c>
      <c r="AU1339" s="248" t="s">
        <v>83</v>
      </c>
      <c r="AV1339" s="13" t="s">
        <v>83</v>
      </c>
      <c r="AW1339" s="13" t="s">
        <v>34</v>
      </c>
      <c r="AX1339" s="13" t="s">
        <v>81</v>
      </c>
      <c r="AY1339" s="248" t="s">
        <v>161</v>
      </c>
    </row>
    <row r="1340" s="1" customFormat="1" ht="16.5" customHeight="1">
      <c r="B1340" s="39"/>
      <c r="C1340" s="212" t="s">
        <v>1387</v>
      </c>
      <c r="D1340" s="212" t="s">
        <v>163</v>
      </c>
      <c r="E1340" s="213" t="s">
        <v>1388</v>
      </c>
      <c r="F1340" s="214" t="s">
        <v>1389</v>
      </c>
      <c r="G1340" s="215" t="s">
        <v>1390</v>
      </c>
      <c r="H1340" s="216">
        <v>1</v>
      </c>
      <c r="I1340" s="217"/>
      <c r="J1340" s="218">
        <f>ROUND(I1340*H1340,2)</f>
        <v>0</v>
      </c>
      <c r="K1340" s="214" t="s">
        <v>19</v>
      </c>
      <c r="L1340" s="44"/>
      <c r="M1340" s="219" t="s">
        <v>19</v>
      </c>
      <c r="N1340" s="220" t="s">
        <v>44</v>
      </c>
      <c r="O1340" s="84"/>
      <c r="P1340" s="221">
        <f>O1340*H1340</f>
        <v>0</v>
      </c>
      <c r="Q1340" s="221">
        <v>0.10000000000000001</v>
      </c>
      <c r="R1340" s="221">
        <f>Q1340*H1340</f>
        <v>0.10000000000000001</v>
      </c>
      <c r="S1340" s="221">
        <v>0</v>
      </c>
      <c r="T1340" s="222">
        <f>S1340*H1340</f>
        <v>0</v>
      </c>
      <c r="AR1340" s="223" t="s">
        <v>167</v>
      </c>
      <c r="AT1340" s="223" t="s">
        <v>163</v>
      </c>
      <c r="AU1340" s="223" t="s">
        <v>83</v>
      </c>
      <c r="AY1340" s="18" t="s">
        <v>161</v>
      </c>
      <c r="BE1340" s="224">
        <f>IF(N1340="základní",J1340,0)</f>
        <v>0</v>
      </c>
      <c r="BF1340" s="224">
        <f>IF(N1340="snížená",J1340,0)</f>
        <v>0</v>
      </c>
      <c r="BG1340" s="224">
        <f>IF(N1340="zákl. přenesená",J1340,0)</f>
        <v>0</v>
      </c>
      <c r="BH1340" s="224">
        <f>IF(N1340="sníž. přenesená",J1340,0)</f>
        <v>0</v>
      </c>
      <c r="BI1340" s="224">
        <f>IF(N1340="nulová",J1340,0)</f>
        <v>0</v>
      </c>
      <c r="BJ1340" s="18" t="s">
        <v>81</v>
      </c>
      <c r="BK1340" s="224">
        <f>ROUND(I1340*H1340,2)</f>
        <v>0</v>
      </c>
      <c r="BL1340" s="18" t="s">
        <v>167</v>
      </c>
      <c r="BM1340" s="223" t="s">
        <v>1391</v>
      </c>
    </row>
    <row r="1341" s="12" customFormat="1">
      <c r="B1341" s="228"/>
      <c r="C1341" s="229"/>
      <c r="D1341" s="225" t="s">
        <v>176</v>
      </c>
      <c r="E1341" s="230" t="s">
        <v>19</v>
      </c>
      <c r="F1341" s="231" t="s">
        <v>1392</v>
      </c>
      <c r="G1341" s="229"/>
      <c r="H1341" s="230" t="s">
        <v>19</v>
      </c>
      <c r="I1341" s="232"/>
      <c r="J1341" s="229"/>
      <c r="K1341" s="229"/>
      <c r="L1341" s="233"/>
      <c r="M1341" s="234"/>
      <c r="N1341" s="235"/>
      <c r="O1341" s="235"/>
      <c r="P1341" s="235"/>
      <c r="Q1341" s="235"/>
      <c r="R1341" s="235"/>
      <c r="S1341" s="235"/>
      <c r="T1341" s="236"/>
      <c r="AT1341" s="237" t="s">
        <v>176</v>
      </c>
      <c r="AU1341" s="237" t="s">
        <v>83</v>
      </c>
      <c r="AV1341" s="12" t="s">
        <v>81</v>
      </c>
      <c r="AW1341" s="12" t="s">
        <v>34</v>
      </c>
      <c r="AX1341" s="12" t="s">
        <v>73</v>
      </c>
      <c r="AY1341" s="237" t="s">
        <v>161</v>
      </c>
    </row>
    <row r="1342" s="12" customFormat="1">
      <c r="B1342" s="228"/>
      <c r="C1342" s="229"/>
      <c r="D1342" s="225" t="s">
        <v>176</v>
      </c>
      <c r="E1342" s="230" t="s">
        <v>19</v>
      </c>
      <c r="F1342" s="231" t="s">
        <v>1393</v>
      </c>
      <c r="G1342" s="229"/>
      <c r="H1342" s="230" t="s">
        <v>19</v>
      </c>
      <c r="I1342" s="232"/>
      <c r="J1342" s="229"/>
      <c r="K1342" s="229"/>
      <c r="L1342" s="233"/>
      <c r="M1342" s="234"/>
      <c r="N1342" s="235"/>
      <c r="O1342" s="235"/>
      <c r="P1342" s="235"/>
      <c r="Q1342" s="235"/>
      <c r="R1342" s="235"/>
      <c r="S1342" s="235"/>
      <c r="T1342" s="236"/>
      <c r="AT1342" s="237" t="s">
        <v>176</v>
      </c>
      <c r="AU1342" s="237" t="s">
        <v>83</v>
      </c>
      <c r="AV1342" s="12" t="s">
        <v>81</v>
      </c>
      <c r="AW1342" s="12" t="s">
        <v>34</v>
      </c>
      <c r="AX1342" s="12" t="s">
        <v>73</v>
      </c>
      <c r="AY1342" s="237" t="s">
        <v>161</v>
      </c>
    </row>
    <row r="1343" s="12" customFormat="1">
      <c r="B1343" s="228"/>
      <c r="C1343" s="229"/>
      <c r="D1343" s="225" t="s">
        <v>176</v>
      </c>
      <c r="E1343" s="230" t="s">
        <v>19</v>
      </c>
      <c r="F1343" s="231" t="s">
        <v>1394</v>
      </c>
      <c r="G1343" s="229"/>
      <c r="H1343" s="230" t="s">
        <v>19</v>
      </c>
      <c r="I1343" s="232"/>
      <c r="J1343" s="229"/>
      <c r="K1343" s="229"/>
      <c r="L1343" s="233"/>
      <c r="M1343" s="234"/>
      <c r="N1343" s="235"/>
      <c r="O1343" s="235"/>
      <c r="P1343" s="235"/>
      <c r="Q1343" s="235"/>
      <c r="R1343" s="235"/>
      <c r="S1343" s="235"/>
      <c r="T1343" s="236"/>
      <c r="AT1343" s="237" t="s">
        <v>176</v>
      </c>
      <c r="AU1343" s="237" t="s">
        <v>83</v>
      </c>
      <c r="AV1343" s="12" t="s">
        <v>81</v>
      </c>
      <c r="AW1343" s="12" t="s">
        <v>34</v>
      </c>
      <c r="AX1343" s="12" t="s">
        <v>73</v>
      </c>
      <c r="AY1343" s="237" t="s">
        <v>161</v>
      </c>
    </row>
    <row r="1344" s="12" customFormat="1">
      <c r="B1344" s="228"/>
      <c r="C1344" s="229"/>
      <c r="D1344" s="225" t="s">
        <v>176</v>
      </c>
      <c r="E1344" s="230" t="s">
        <v>19</v>
      </c>
      <c r="F1344" s="231" t="s">
        <v>1395</v>
      </c>
      <c r="G1344" s="229"/>
      <c r="H1344" s="230" t="s">
        <v>19</v>
      </c>
      <c r="I1344" s="232"/>
      <c r="J1344" s="229"/>
      <c r="K1344" s="229"/>
      <c r="L1344" s="233"/>
      <c r="M1344" s="234"/>
      <c r="N1344" s="235"/>
      <c r="O1344" s="235"/>
      <c r="P1344" s="235"/>
      <c r="Q1344" s="235"/>
      <c r="R1344" s="235"/>
      <c r="S1344" s="235"/>
      <c r="T1344" s="236"/>
      <c r="AT1344" s="237" t="s">
        <v>176</v>
      </c>
      <c r="AU1344" s="237" t="s">
        <v>83</v>
      </c>
      <c r="AV1344" s="12" t="s">
        <v>81</v>
      </c>
      <c r="AW1344" s="12" t="s">
        <v>34</v>
      </c>
      <c r="AX1344" s="12" t="s">
        <v>73</v>
      </c>
      <c r="AY1344" s="237" t="s">
        <v>161</v>
      </c>
    </row>
    <row r="1345" s="12" customFormat="1">
      <c r="B1345" s="228"/>
      <c r="C1345" s="229"/>
      <c r="D1345" s="225" t="s">
        <v>176</v>
      </c>
      <c r="E1345" s="230" t="s">
        <v>19</v>
      </c>
      <c r="F1345" s="231" t="s">
        <v>1396</v>
      </c>
      <c r="G1345" s="229"/>
      <c r="H1345" s="230" t="s">
        <v>19</v>
      </c>
      <c r="I1345" s="232"/>
      <c r="J1345" s="229"/>
      <c r="K1345" s="229"/>
      <c r="L1345" s="233"/>
      <c r="M1345" s="234"/>
      <c r="N1345" s="235"/>
      <c r="O1345" s="235"/>
      <c r="P1345" s="235"/>
      <c r="Q1345" s="235"/>
      <c r="R1345" s="235"/>
      <c r="S1345" s="235"/>
      <c r="T1345" s="236"/>
      <c r="AT1345" s="237" t="s">
        <v>176</v>
      </c>
      <c r="AU1345" s="237" t="s">
        <v>83</v>
      </c>
      <c r="AV1345" s="12" t="s">
        <v>81</v>
      </c>
      <c r="AW1345" s="12" t="s">
        <v>34</v>
      </c>
      <c r="AX1345" s="12" t="s">
        <v>73</v>
      </c>
      <c r="AY1345" s="237" t="s">
        <v>161</v>
      </c>
    </row>
    <row r="1346" s="13" customFormat="1">
      <c r="B1346" s="238"/>
      <c r="C1346" s="239"/>
      <c r="D1346" s="225" t="s">
        <v>176</v>
      </c>
      <c r="E1346" s="240" t="s">
        <v>19</v>
      </c>
      <c r="F1346" s="241" t="s">
        <v>1397</v>
      </c>
      <c r="G1346" s="239"/>
      <c r="H1346" s="242">
        <v>1</v>
      </c>
      <c r="I1346" s="243"/>
      <c r="J1346" s="239"/>
      <c r="K1346" s="239"/>
      <c r="L1346" s="244"/>
      <c r="M1346" s="245"/>
      <c r="N1346" s="246"/>
      <c r="O1346" s="246"/>
      <c r="P1346" s="246"/>
      <c r="Q1346" s="246"/>
      <c r="R1346" s="246"/>
      <c r="S1346" s="246"/>
      <c r="T1346" s="247"/>
      <c r="AT1346" s="248" t="s">
        <v>176</v>
      </c>
      <c r="AU1346" s="248" t="s">
        <v>83</v>
      </c>
      <c r="AV1346" s="13" t="s">
        <v>83</v>
      </c>
      <c r="AW1346" s="13" t="s">
        <v>34</v>
      </c>
      <c r="AX1346" s="13" t="s">
        <v>81</v>
      </c>
      <c r="AY1346" s="248" t="s">
        <v>161</v>
      </c>
    </row>
    <row r="1347" s="1" customFormat="1" ht="16.5" customHeight="1">
      <c r="B1347" s="39"/>
      <c r="C1347" s="212" t="s">
        <v>1398</v>
      </c>
      <c r="D1347" s="212" t="s">
        <v>163</v>
      </c>
      <c r="E1347" s="213" t="s">
        <v>1399</v>
      </c>
      <c r="F1347" s="214" t="s">
        <v>1400</v>
      </c>
      <c r="G1347" s="215" t="s">
        <v>267</v>
      </c>
      <c r="H1347" s="216">
        <v>4</v>
      </c>
      <c r="I1347" s="217"/>
      <c r="J1347" s="218">
        <f>ROUND(I1347*H1347,2)</f>
        <v>0</v>
      </c>
      <c r="K1347" s="214" t="s">
        <v>173</v>
      </c>
      <c r="L1347" s="44"/>
      <c r="M1347" s="219" t="s">
        <v>19</v>
      </c>
      <c r="N1347" s="220" t="s">
        <v>44</v>
      </c>
      <c r="O1347" s="84"/>
      <c r="P1347" s="221">
        <f>O1347*H1347</f>
        <v>0</v>
      </c>
      <c r="Q1347" s="221">
        <v>0.00032000000000000003</v>
      </c>
      <c r="R1347" s="221">
        <f>Q1347*H1347</f>
        <v>0.0012800000000000001</v>
      </c>
      <c r="S1347" s="221">
        <v>0</v>
      </c>
      <c r="T1347" s="222">
        <f>S1347*H1347</f>
        <v>0</v>
      </c>
      <c r="AR1347" s="223" t="s">
        <v>167</v>
      </c>
      <c r="AT1347" s="223" t="s">
        <v>163</v>
      </c>
      <c r="AU1347" s="223" t="s">
        <v>83</v>
      </c>
      <c r="AY1347" s="18" t="s">
        <v>161</v>
      </c>
      <c r="BE1347" s="224">
        <f>IF(N1347="základní",J1347,0)</f>
        <v>0</v>
      </c>
      <c r="BF1347" s="224">
        <f>IF(N1347="snížená",J1347,0)</f>
        <v>0</v>
      </c>
      <c r="BG1347" s="224">
        <f>IF(N1347="zákl. přenesená",J1347,0)</f>
        <v>0</v>
      </c>
      <c r="BH1347" s="224">
        <f>IF(N1347="sníž. přenesená",J1347,0)</f>
        <v>0</v>
      </c>
      <c r="BI1347" s="224">
        <f>IF(N1347="nulová",J1347,0)</f>
        <v>0</v>
      </c>
      <c r="BJ1347" s="18" t="s">
        <v>81</v>
      </c>
      <c r="BK1347" s="224">
        <f>ROUND(I1347*H1347,2)</f>
        <v>0</v>
      </c>
      <c r="BL1347" s="18" t="s">
        <v>167</v>
      </c>
      <c r="BM1347" s="223" t="s">
        <v>1401</v>
      </c>
    </row>
    <row r="1348" s="1" customFormat="1">
      <c r="B1348" s="39"/>
      <c r="C1348" s="40"/>
      <c r="D1348" s="225" t="s">
        <v>169</v>
      </c>
      <c r="E1348" s="40"/>
      <c r="F1348" s="226" t="s">
        <v>1402</v>
      </c>
      <c r="G1348" s="40"/>
      <c r="H1348" s="40"/>
      <c r="I1348" s="136"/>
      <c r="J1348" s="40"/>
      <c r="K1348" s="40"/>
      <c r="L1348" s="44"/>
      <c r="M1348" s="227"/>
      <c r="N1348" s="84"/>
      <c r="O1348" s="84"/>
      <c r="P1348" s="84"/>
      <c r="Q1348" s="84"/>
      <c r="R1348" s="84"/>
      <c r="S1348" s="84"/>
      <c r="T1348" s="85"/>
      <c r="AT1348" s="18" t="s">
        <v>169</v>
      </c>
      <c r="AU1348" s="18" t="s">
        <v>83</v>
      </c>
    </row>
    <row r="1349" s="12" customFormat="1">
      <c r="B1349" s="228"/>
      <c r="C1349" s="229"/>
      <c r="D1349" s="225" t="s">
        <v>176</v>
      </c>
      <c r="E1349" s="230" t="s">
        <v>19</v>
      </c>
      <c r="F1349" s="231" t="s">
        <v>328</v>
      </c>
      <c r="G1349" s="229"/>
      <c r="H1349" s="230" t="s">
        <v>19</v>
      </c>
      <c r="I1349" s="232"/>
      <c r="J1349" s="229"/>
      <c r="K1349" s="229"/>
      <c r="L1349" s="233"/>
      <c r="M1349" s="234"/>
      <c r="N1349" s="235"/>
      <c r="O1349" s="235"/>
      <c r="P1349" s="235"/>
      <c r="Q1349" s="235"/>
      <c r="R1349" s="235"/>
      <c r="S1349" s="235"/>
      <c r="T1349" s="236"/>
      <c r="AT1349" s="237" t="s">
        <v>176</v>
      </c>
      <c r="AU1349" s="237" t="s">
        <v>83</v>
      </c>
      <c r="AV1349" s="12" t="s">
        <v>81</v>
      </c>
      <c r="AW1349" s="12" t="s">
        <v>34</v>
      </c>
      <c r="AX1349" s="12" t="s">
        <v>73</v>
      </c>
      <c r="AY1349" s="237" t="s">
        <v>161</v>
      </c>
    </row>
    <row r="1350" s="13" customFormat="1">
      <c r="B1350" s="238"/>
      <c r="C1350" s="239"/>
      <c r="D1350" s="225" t="s">
        <v>176</v>
      </c>
      <c r="E1350" s="240" t="s">
        <v>19</v>
      </c>
      <c r="F1350" s="241" t="s">
        <v>1403</v>
      </c>
      <c r="G1350" s="239"/>
      <c r="H1350" s="242">
        <v>4</v>
      </c>
      <c r="I1350" s="243"/>
      <c r="J1350" s="239"/>
      <c r="K1350" s="239"/>
      <c r="L1350" s="244"/>
      <c r="M1350" s="245"/>
      <c r="N1350" s="246"/>
      <c r="O1350" s="246"/>
      <c r="P1350" s="246"/>
      <c r="Q1350" s="246"/>
      <c r="R1350" s="246"/>
      <c r="S1350" s="246"/>
      <c r="T1350" s="247"/>
      <c r="AT1350" s="248" t="s">
        <v>176</v>
      </c>
      <c r="AU1350" s="248" t="s">
        <v>83</v>
      </c>
      <c r="AV1350" s="13" t="s">
        <v>83</v>
      </c>
      <c r="AW1350" s="13" t="s">
        <v>34</v>
      </c>
      <c r="AX1350" s="13" t="s">
        <v>81</v>
      </c>
      <c r="AY1350" s="248" t="s">
        <v>161</v>
      </c>
    </row>
    <row r="1351" s="1" customFormat="1" ht="16.5" customHeight="1">
      <c r="B1351" s="39"/>
      <c r="C1351" s="212" t="s">
        <v>1404</v>
      </c>
      <c r="D1351" s="212" t="s">
        <v>163</v>
      </c>
      <c r="E1351" s="213" t="s">
        <v>1405</v>
      </c>
      <c r="F1351" s="214" t="s">
        <v>1406</v>
      </c>
      <c r="G1351" s="215" t="s">
        <v>267</v>
      </c>
      <c r="H1351" s="216">
        <v>0.29999999999999999</v>
      </c>
      <c r="I1351" s="217"/>
      <c r="J1351" s="218">
        <f>ROUND(I1351*H1351,2)</f>
        <v>0</v>
      </c>
      <c r="K1351" s="214" t="s">
        <v>173</v>
      </c>
      <c r="L1351" s="44"/>
      <c r="M1351" s="219" t="s">
        <v>19</v>
      </c>
      <c r="N1351" s="220" t="s">
        <v>44</v>
      </c>
      <c r="O1351" s="84"/>
      <c r="P1351" s="221">
        <f>O1351*H1351</f>
        <v>0</v>
      </c>
      <c r="Q1351" s="221">
        <v>0.00046999999999999999</v>
      </c>
      <c r="R1351" s="221">
        <f>Q1351*H1351</f>
        <v>0.00014099999999999999</v>
      </c>
      <c r="S1351" s="221">
        <v>0.001</v>
      </c>
      <c r="T1351" s="222">
        <f>S1351*H1351</f>
        <v>0.00029999999999999997</v>
      </c>
      <c r="AR1351" s="223" t="s">
        <v>167</v>
      </c>
      <c r="AT1351" s="223" t="s">
        <v>163</v>
      </c>
      <c r="AU1351" s="223" t="s">
        <v>83</v>
      </c>
      <c r="AY1351" s="18" t="s">
        <v>161</v>
      </c>
      <c r="BE1351" s="224">
        <f>IF(N1351="základní",J1351,0)</f>
        <v>0</v>
      </c>
      <c r="BF1351" s="224">
        <f>IF(N1351="snížená",J1351,0)</f>
        <v>0</v>
      </c>
      <c r="BG1351" s="224">
        <f>IF(N1351="zákl. přenesená",J1351,0)</f>
        <v>0</v>
      </c>
      <c r="BH1351" s="224">
        <f>IF(N1351="sníž. přenesená",J1351,0)</f>
        <v>0</v>
      </c>
      <c r="BI1351" s="224">
        <f>IF(N1351="nulová",J1351,0)</f>
        <v>0</v>
      </c>
      <c r="BJ1351" s="18" t="s">
        <v>81</v>
      </c>
      <c r="BK1351" s="224">
        <f>ROUND(I1351*H1351,2)</f>
        <v>0</v>
      </c>
      <c r="BL1351" s="18" t="s">
        <v>167</v>
      </c>
      <c r="BM1351" s="223" t="s">
        <v>1407</v>
      </c>
    </row>
    <row r="1352" s="1" customFormat="1">
      <c r="B1352" s="39"/>
      <c r="C1352" s="40"/>
      <c r="D1352" s="225" t="s">
        <v>169</v>
      </c>
      <c r="E1352" s="40"/>
      <c r="F1352" s="226" t="s">
        <v>1408</v>
      </c>
      <c r="G1352" s="40"/>
      <c r="H1352" s="40"/>
      <c r="I1352" s="136"/>
      <c r="J1352" s="40"/>
      <c r="K1352" s="40"/>
      <c r="L1352" s="44"/>
      <c r="M1352" s="227"/>
      <c r="N1352" s="84"/>
      <c r="O1352" s="84"/>
      <c r="P1352" s="84"/>
      <c r="Q1352" s="84"/>
      <c r="R1352" s="84"/>
      <c r="S1352" s="84"/>
      <c r="T1352" s="85"/>
      <c r="AT1352" s="18" t="s">
        <v>169</v>
      </c>
      <c r="AU1352" s="18" t="s">
        <v>83</v>
      </c>
    </row>
    <row r="1353" s="12" customFormat="1">
      <c r="B1353" s="228"/>
      <c r="C1353" s="229"/>
      <c r="D1353" s="225" t="s">
        <v>176</v>
      </c>
      <c r="E1353" s="230" t="s">
        <v>19</v>
      </c>
      <c r="F1353" s="231" t="s">
        <v>177</v>
      </c>
      <c r="G1353" s="229"/>
      <c r="H1353" s="230" t="s">
        <v>19</v>
      </c>
      <c r="I1353" s="232"/>
      <c r="J1353" s="229"/>
      <c r="K1353" s="229"/>
      <c r="L1353" s="233"/>
      <c r="M1353" s="234"/>
      <c r="N1353" s="235"/>
      <c r="O1353" s="235"/>
      <c r="P1353" s="235"/>
      <c r="Q1353" s="235"/>
      <c r="R1353" s="235"/>
      <c r="S1353" s="235"/>
      <c r="T1353" s="236"/>
      <c r="AT1353" s="237" t="s">
        <v>176</v>
      </c>
      <c r="AU1353" s="237" t="s">
        <v>83</v>
      </c>
      <c r="AV1353" s="12" t="s">
        <v>81</v>
      </c>
      <c r="AW1353" s="12" t="s">
        <v>34</v>
      </c>
      <c r="AX1353" s="12" t="s">
        <v>73</v>
      </c>
      <c r="AY1353" s="237" t="s">
        <v>161</v>
      </c>
    </row>
    <row r="1354" s="13" customFormat="1">
      <c r="B1354" s="238"/>
      <c r="C1354" s="239"/>
      <c r="D1354" s="225" t="s">
        <v>176</v>
      </c>
      <c r="E1354" s="240" t="s">
        <v>19</v>
      </c>
      <c r="F1354" s="241" t="s">
        <v>1409</v>
      </c>
      <c r="G1354" s="239"/>
      <c r="H1354" s="242">
        <v>0.29999999999999999</v>
      </c>
      <c r="I1354" s="243"/>
      <c r="J1354" s="239"/>
      <c r="K1354" s="239"/>
      <c r="L1354" s="244"/>
      <c r="M1354" s="245"/>
      <c r="N1354" s="246"/>
      <c r="O1354" s="246"/>
      <c r="P1354" s="246"/>
      <c r="Q1354" s="246"/>
      <c r="R1354" s="246"/>
      <c r="S1354" s="246"/>
      <c r="T1354" s="247"/>
      <c r="AT1354" s="248" t="s">
        <v>176</v>
      </c>
      <c r="AU1354" s="248" t="s">
        <v>83</v>
      </c>
      <c r="AV1354" s="13" t="s">
        <v>83</v>
      </c>
      <c r="AW1354" s="13" t="s">
        <v>34</v>
      </c>
      <c r="AX1354" s="13" t="s">
        <v>81</v>
      </c>
      <c r="AY1354" s="248" t="s">
        <v>161</v>
      </c>
    </row>
    <row r="1355" s="1" customFormat="1" ht="16.5" customHeight="1">
      <c r="B1355" s="39"/>
      <c r="C1355" s="212" t="s">
        <v>1410</v>
      </c>
      <c r="D1355" s="212" t="s">
        <v>163</v>
      </c>
      <c r="E1355" s="213" t="s">
        <v>1411</v>
      </c>
      <c r="F1355" s="214" t="s">
        <v>1412</v>
      </c>
      <c r="G1355" s="215" t="s">
        <v>274</v>
      </c>
      <c r="H1355" s="216">
        <v>14</v>
      </c>
      <c r="I1355" s="217"/>
      <c r="J1355" s="218">
        <f>ROUND(I1355*H1355,2)</f>
        <v>0</v>
      </c>
      <c r="K1355" s="214" t="s">
        <v>173</v>
      </c>
      <c r="L1355" s="44"/>
      <c r="M1355" s="219" t="s">
        <v>19</v>
      </c>
      <c r="N1355" s="220" t="s">
        <v>44</v>
      </c>
      <c r="O1355" s="84"/>
      <c r="P1355" s="221">
        <f>O1355*H1355</f>
        <v>0</v>
      </c>
      <c r="Q1355" s="221">
        <v>0.0060000000000000001</v>
      </c>
      <c r="R1355" s="221">
        <f>Q1355*H1355</f>
        <v>0.084000000000000005</v>
      </c>
      <c r="S1355" s="221">
        <v>0</v>
      </c>
      <c r="T1355" s="222">
        <f>S1355*H1355</f>
        <v>0</v>
      </c>
      <c r="AR1355" s="223" t="s">
        <v>167</v>
      </c>
      <c r="AT1355" s="223" t="s">
        <v>163</v>
      </c>
      <c r="AU1355" s="223" t="s">
        <v>83</v>
      </c>
      <c r="AY1355" s="18" t="s">
        <v>161</v>
      </c>
      <c r="BE1355" s="224">
        <f>IF(N1355="základní",J1355,0)</f>
        <v>0</v>
      </c>
      <c r="BF1355" s="224">
        <f>IF(N1355="snížená",J1355,0)</f>
        <v>0</v>
      </c>
      <c r="BG1355" s="224">
        <f>IF(N1355="zákl. přenesená",J1355,0)</f>
        <v>0</v>
      </c>
      <c r="BH1355" s="224">
        <f>IF(N1355="sníž. přenesená",J1355,0)</f>
        <v>0</v>
      </c>
      <c r="BI1355" s="224">
        <f>IF(N1355="nulová",J1355,0)</f>
        <v>0</v>
      </c>
      <c r="BJ1355" s="18" t="s">
        <v>81</v>
      </c>
      <c r="BK1355" s="224">
        <f>ROUND(I1355*H1355,2)</f>
        <v>0</v>
      </c>
      <c r="BL1355" s="18" t="s">
        <v>167</v>
      </c>
      <c r="BM1355" s="223" t="s">
        <v>1413</v>
      </c>
    </row>
    <row r="1356" s="1" customFormat="1">
      <c r="B1356" s="39"/>
      <c r="C1356" s="40"/>
      <c r="D1356" s="225" t="s">
        <v>169</v>
      </c>
      <c r="E1356" s="40"/>
      <c r="F1356" s="226" t="s">
        <v>1414</v>
      </c>
      <c r="G1356" s="40"/>
      <c r="H1356" s="40"/>
      <c r="I1356" s="136"/>
      <c r="J1356" s="40"/>
      <c r="K1356" s="40"/>
      <c r="L1356" s="44"/>
      <c r="M1356" s="227"/>
      <c r="N1356" s="84"/>
      <c r="O1356" s="84"/>
      <c r="P1356" s="84"/>
      <c r="Q1356" s="84"/>
      <c r="R1356" s="84"/>
      <c r="S1356" s="84"/>
      <c r="T1356" s="85"/>
      <c r="AT1356" s="18" t="s">
        <v>169</v>
      </c>
      <c r="AU1356" s="18" t="s">
        <v>83</v>
      </c>
    </row>
    <row r="1357" s="12" customFormat="1">
      <c r="B1357" s="228"/>
      <c r="C1357" s="229"/>
      <c r="D1357" s="225" t="s">
        <v>176</v>
      </c>
      <c r="E1357" s="230" t="s">
        <v>19</v>
      </c>
      <c r="F1357" s="231" t="s">
        <v>1415</v>
      </c>
      <c r="G1357" s="229"/>
      <c r="H1357" s="230" t="s">
        <v>19</v>
      </c>
      <c r="I1357" s="232"/>
      <c r="J1357" s="229"/>
      <c r="K1357" s="229"/>
      <c r="L1357" s="233"/>
      <c r="M1357" s="234"/>
      <c r="N1357" s="235"/>
      <c r="O1357" s="235"/>
      <c r="P1357" s="235"/>
      <c r="Q1357" s="235"/>
      <c r="R1357" s="235"/>
      <c r="S1357" s="235"/>
      <c r="T1357" s="236"/>
      <c r="AT1357" s="237" t="s">
        <v>176</v>
      </c>
      <c r="AU1357" s="237" t="s">
        <v>83</v>
      </c>
      <c r="AV1357" s="12" t="s">
        <v>81</v>
      </c>
      <c r="AW1357" s="12" t="s">
        <v>34</v>
      </c>
      <c r="AX1357" s="12" t="s">
        <v>73</v>
      </c>
      <c r="AY1357" s="237" t="s">
        <v>161</v>
      </c>
    </row>
    <row r="1358" s="13" customFormat="1">
      <c r="B1358" s="238"/>
      <c r="C1358" s="239"/>
      <c r="D1358" s="225" t="s">
        <v>176</v>
      </c>
      <c r="E1358" s="240" t="s">
        <v>19</v>
      </c>
      <c r="F1358" s="241" t="s">
        <v>1416</v>
      </c>
      <c r="G1358" s="239"/>
      <c r="H1358" s="242">
        <v>14</v>
      </c>
      <c r="I1358" s="243"/>
      <c r="J1358" s="239"/>
      <c r="K1358" s="239"/>
      <c r="L1358" s="244"/>
      <c r="M1358" s="245"/>
      <c r="N1358" s="246"/>
      <c r="O1358" s="246"/>
      <c r="P1358" s="246"/>
      <c r="Q1358" s="246"/>
      <c r="R1358" s="246"/>
      <c r="S1358" s="246"/>
      <c r="T1358" s="247"/>
      <c r="AT1358" s="248" t="s">
        <v>176</v>
      </c>
      <c r="AU1358" s="248" t="s">
        <v>83</v>
      </c>
      <c r="AV1358" s="13" t="s">
        <v>83</v>
      </c>
      <c r="AW1358" s="13" t="s">
        <v>34</v>
      </c>
      <c r="AX1358" s="13" t="s">
        <v>81</v>
      </c>
      <c r="AY1358" s="248" t="s">
        <v>161</v>
      </c>
    </row>
    <row r="1359" s="1" customFormat="1" ht="16.5" customHeight="1">
      <c r="B1359" s="39"/>
      <c r="C1359" s="212" t="s">
        <v>1417</v>
      </c>
      <c r="D1359" s="212" t="s">
        <v>163</v>
      </c>
      <c r="E1359" s="213" t="s">
        <v>1418</v>
      </c>
      <c r="F1359" s="214" t="s">
        <v>1419</v>
      </c>
      <c r="G1359" s="215" t="s">
        <v>1390</v>
      </c>
      <c r="H1359" s="216">
        <v>1</v>
      </c>
      <c r="I1359" s="217"/>
      <c r="J1359" s="218">
        <f>ROUND(I1359*H1359,2)</f>
        <v>0</v>
      </c>
      <c r="K1359" s="214" t="s">
        <v>19</v>
      </c>
      <c r="L1359" s="44"/>
      <c r="M1359" s="219" t="s">
        <v>19</v>
      </c>
      <c r="N1359" s="220" t="s">
        <v>44</v>
      </c>
      <c r="O1359" s="84"/>
      <c r="P1359" s="221">
        <f>O1359*H1359</f>
        <v>0</v>
      </c>
      <c r="Q1359" s="221">
        <v>0.20000000000000001</v>
      </c>
      <c r="R1359" s="221">
        <f>Q1359*H1359</f>
        <v>0.20000000000000001</v>
      </c>
      <c r="S1359" s="221">
        <v>0</v>
      </c>
      <c r="T1359" s="222">
        <f>S1359*H1359</f>
        <v>0</v>
      </c>
      <c r="AR1359" s="223" t="s">
        <v>167</v>
      </c>
      <c r="AT1359" s="223" t="s">
        <v>163</v>
      </c>
      <c r="AU1359" s="223" t="s">
        <v>83</v>
      </c>
      <c r="AY1359" s="18" t="s">
        <v>161</v>
      </c>
      <c r="BE1359" s="224">
        <f>IF(N1359="základní",J1359,0)</f>
        <v>0</v>
      </c>
      <c r="BF1359" s="224">
        <f>IF(N1359="snížená",J1359,0)</f>
        <v>0</v>
      </c>
      <c r="BG1359" s="224">
        <f>IF(N1359="zákl. přenesená",J1359,0)</f>
        <v>0</v>
      </c>
      <c r="BH1359" s="224">
        <f>IF(N1359="sníž. přenesená",J1359,0)</f>
        <v>0</v>
      </c>
      <c r="BI1359" s="224">
        <f>IF(N1359="nulová",J1359,0)</f>
        <v>0</v>
      </c>
      <c r="BJ1359" s="18" t="s">
        <v>81</v>
      </c>
      <c r="BK1359" s="224">
        <f>ROUND(I1359*H1359,2)</f>
        <v>0</v>
      </c>
      <c r="BL1359" s="18" t="s">
        <v>167</v>
      </c>
      <c r="BM1359" s="223" t="s">
        <v>1420</v>
      </c>
    </row>
    <row r="1360" s="12" customFormat="1">
      <c r="B1360" s="228"/>
      <c r="C1360" s="229"/>
      <c r="D1360" s="225" t="s">
        <v>176</v>
      </c>
      <c r="E1360" s="230" t="s">
        <v>19</v>
      </c>
      <c r="F1360" s="231" t="s">
        <v>328</v>
      </c>
      <c r="G1360" s="229"/>
      <c r="H1360" s="230" t="s">
        <v>19</v>
      </c>
      <c r="I1360" s="232"/>
      <c r="J1360" s="229"/>
      <c r="K1360" s="229"/>
      <c r="L1360" s="233"/>
      <c r="M1360" s="234"/>
      <c r="N1360" s="235"/>
      <c r="O1360" s="235"/>
      <c r="P1360" s="235"/>
      <c r="Q1360" s="235"/>
      <c r="R1360" s="235"/>
      <c r="S1360" s="235"/>
      <c r="T1360" s="236"/>
      <c r="AT1360" s="237" t="s">
        <v>176</v>
      </c>
      <c r="AU1360" s="237" t="s">
        <v>83</v>
      </c>
      <c r="AV1360" s="12" t="s">
        <v>81</v>
      </c>
      <c r="AW1360" s="12" t="s">
        <v>34</v>
      </c>
      <c r="AX1360" s="12" t="s">
        <v>73</v>
      </c>
      <c r="AY1360" s="237" t="s">
        <v>161</v>
      </c>
    </row>
    <row r="1361" s="13" customFormat="1">
      <c r="B1361" s="238"/>
      <c r="C1361" s="239"/>
      <c r="D1361" s="225" t="s">
        <v>176</v>
      </c>
      <c r="E1361" s="240" t="s">
        <v>19</v>
      </c>
      <c r="F1361" s="241" t="s">
        <v>1421</v>
      </c>
      <c r="G1361" s="239"/>
      <c r="H1361" s="242">
        <v>1</v>
      </c>
      <c r="I1361" s="243"/>
      <c r="J1361" s="239"/>
      <c r="K1361" s="239"/>
      <c r="L1361" s="244"/>
      <c r="M1361" s="245"/>
      <c r="N1361" s="246"/>
      <c r="O1361" s="246"/>
      <c r="P1361" s="246"/>
      <c r="Q1361" s="246"/>
      <c r="R1361" s="246"/>
      <c r="S1361" s="246"/>
      <c r="T1361" s="247"/>
      <c r="AT1361" s="248" t="s">
        <v>176</v>
      </c>
      <c r="AU1361" s="248" t="s">
        <v>83</v>
      </c>
      <c r="AV1361" s="13" t="s">
        <v>83</v>
      </c>
      <c r="AW1361" s="13" t="s">
        <v>34</v>
      </c>
      <c r="AX1361" s="13" t="s">
        <v>81</v>
      </c>
      <c r="AY1361" s="248" t="s">
        <v>161</v>
      </c>
    </row>
    <row r="1362" s="1" customFormat="1" ht="16.5" customHeight="1">
      <c r="B1362" s="39"/>
      <c r="C1362" s="212" t="s">
        <v>1422</v>
      </c>
      <c r="D1362" s="212" t="s">
        <v>163</v>
      </c>
      <c r="E1362" s="213" t="s">
        <v>1423</v>
      </c>
      <c r="F1362" s="214" t="s">
        <v>1424</v>
      </c>
      <c r="G1362" s="215" t="s">
        <v>1390</v>
      </c>
      <c r="H1362" s="216">
        <v>5</v>
      </c>
      <c r="I1362" s="217"/>
      <c r="J1362" s="218">
        <f>ROUND(I1362*H1362,2)</f>
        <v>0</v>
      </c>
      <c r="K1362" s="214" t="s">
        <v>19</v>
      </c>
      <c r="L1362" s="44"/>
      <c r="M1362" s="219" t="s">
        <v>19</v>
      </c>
      <c r="N1362" s="220" t="s">
        <v>44</v>
      </c>
      <c r="O1362" s="84"/>
      <c r="P1362" s="221">
        <f>O1362*H1362</f>
        <v>0</v>
      </c>
      <c r="Q1362" s="221">
        <v>0.0060000000000000001</v>
      </c>
      <c r="R1362" s="221">
        <f>Q1362*H1362</f>
        <v>0.029999999999999999</v>
      </c>
      <c r="S1362" s="221">
        <v>0</v>
      </c>
      <c r="T1362" s="222">
        <f>S1362*H1362</f>
        <v>0</v>
      </c>
      <c r="AR1362" s="223" t="s">
        <v>167</v>
      </c>
      <c r="AT1362" s="223" t="s">
        <v>163</v>
      </c>
      <c r="AU1362" s="223" t="s">
        <v>83</v>
      </c>
      <c r="AY1362" s="18" t="s">
        <v>161</v>
      </c>
      <c r="BE1362" s="224">
        <f>IF(N1362="základní",J1362,0)</f>
        <v>0</v>
      </c>
      <c r="BF1362" s="224">
        <f>IF(N1362="snížená",J1362,0)</f>
        <v>0</v>
      </c>
      <c r="BG1362" s="224">
        <f>IF(N1362="zákl. přenesená",J1362,0)</f>
        <v>0</v>
      </c>
      <c r="BH1362" s="224">
        <f>IF(N1362="sníž. přenesená",J1362,0)</f>
        <v>0</v>
      </c>
      <c r="BI1362" s="224">
        <f>IF(N1362="nulová",J1362,0)</f>
        <v>0</v>
      </c>
      <c r="BJ1362" s="18" t="s">
        <v>81</v>
      </c>
      <c r="BK1362" s="224">
        <f>ROUND(I1362*H1362,2)</f>
        <v>0</v>
      </c>
      <c r="BL1362" s="18" t="s">
        <v>167</v>
      </c>
      <c r="BM1362" s="223" t="s">
        <v>1425</v>
      </c>
    </row>
    <row r="1363" s="13" customFormat="1">
      <c r="B1363" s="238"/>
      <c r="C1363" s="239"/>
      <c r="D1363" s="225" t="s">
        <v>176</v>
      </c>
      <c r="E1363" s="240" t="s">
        <v>19</v>
      </c>
      <c r="F1363" s="241" t="s">
        <v>1426</v>
      </c>
      <c r="G1363" s="239"/>
      <c r="H1363" s="242">
        <v>5</v>
      </c>
      <c r="I1363" s="243"/>
      <c r="J1363" s="239"/>
      <c r="K1363" s="239"/>
      <c r="L1363" s="244"/>
      <c r="M1363" s="245"/>
      <c r="N1363" s="246"/>
      <c r="O1363" s="246"/>
      <c r="P1363" s="246"/>
      <c r="Q1363" s="246"/>
      <c r="R1363" s="246"/>
      <c r="S1363" s="246"/>
      <c r="T1363" s="247"/>
      <c r="AT1363" s="248" t="s">
        <v>176</v>
      </c>
      <c r="AU1363" s="248" t="s">
        <v>83</v>
      </c>
      <c r="AV1363" s="13" t="s">
        <v>83</v>
      </c>
      <c r="AW1363" s="13" t="s">
        <v>34</v>
      </c>
      <c r="AX1363" s="13" t="s">
        <v>81</v>
      </c>
      <c r="AY1363" s="248" t="s">
        <v>161</v>
      </c>
    </row>
    <row r="1364" s="1" customFormat="1" ht="16.5" customHeight="1">
      <c r="B1364" s="39"/>
      <c r="C1364" s="212" t="s">
        <v>1427</v>
      </c>
      <c r="D1364" s="212" t="s">
        <v>163</v>
      </c>
      <c r="E1364" s="213" t="s">
        <v>1428</v>
      </c>
      <c r="F1364" s="214" t="s">
        <v>1429</v>
      </c>
      <c r="G1364" s="215" t="s">
        <v>1390</v>
      </c>
      <c r="H1364" s="216">
        <v>2</v>
      </c>
      <c r="I1364" s="217"/>
      <c r="J1364" s="218">
        <f>ROUND(I1364*H1364,2)</f>
        <v>0</v>
      </c>
      <c r="K1364" s="214" t="s">
        <v>19</v>
      </c>
      <c r="L1364" s="44"/>
      <c r="M1364" s="219" t="s">
        <v>19</v>
      </c>
      <c r="N1364" s="220" t="s">
        <v>44</v>
      </c>
      <c r="O1364" s="84"/>
      <c r="P1364" s="221">
        <f>O1364*H1364</f>
        <v>0</v>
      </c>
      <c r="Q1364" s="221">
        <v>0.0060000000000000001</v>
      </c>
      <c r="R1364" s="221">
        <f>Q1364*H1364</f>
        <v>0.012</v>
      </c>
      <c r="S1364" s="221">
        <v>0</v>
      </c>
      <c r="T1364" s="222">
        <f>S1364*H1364</f>
        <v>0</v>
      </c>
      <c r="AR1364" s="223" t="s">
        <v>167</v>
      </c>
      <c r="AT1364" s="223" t="s">
        <v>163</v>
      </c>
      <c r="AU1364" s="223" t="s">
        <v>83</v>
      </c>
      <c r="AY1364" s="18" t="s">
        <v>161</v>
      </c>
      <c r="BE1364" s="224">
        <f>IF(N1364="základní",J1364,0)</f>
        <v>0</v>
      </c>
      <c r="BF1364" s="224">
        <f>IF(N1364="snížená",J1364,0)</f>
        <v>0</v>
      </c>
      <c r="BG1364" s="224">
        <f>IF(N1364="zákl. přenesená",J1364,0)</f>
        <v>0</v>
      </c>
      <c r="BH1364" s="224">
        <f>IF(N1364="sníž. přenesená",J1364,0)</f>
        <v>0</v>
      </c>
      <c r="BI1364" s="224">
        <f>IF(N1364="nulová",J1364,0)</f>
        <v>0</v>
      </c>
      <c r="BJ1364" s="18" t="s">
        <v>81</v>
      </c>
      <c r="BK1364" s="224">
        <f>ROUND(I1364*H1364,2)</f>
        <v>0</v>
      </c>
      <c r="BL1364" s="18" t="s">
        <v>167</v>
      </c>
      <c r="BM1364" s="223" t="s">
        <v>1430</v>
      </c>
    </row>
    <row r="1365" s="13" customFormat="1">
      <c r="B1365" s="238"/>
      <c r="C1365" s="239"/>
      <c r="D1365" s="225" t="s">
        <v>176</v>
      </c>
      <c r="E1365" s="240" t="s">
        <v>19</v>
      </c>
      <c r="F1365" s="241" t="s">
        <v>1431</v>
      </c>
      <c r="G1365" s="239"/>
      <c r="H1365" s="242">
        <v>2</v>
      </c>
      <c r="I1365" s="243"/>
      <c r="J1365" s="239"/>
      <c r="K1365" s="239"/>
      <c r="L1365" s="244"/>
      <c r="M1365" s="245"/>
      <c r="N1365" s="246"/>
      <c r="O1365" s="246"/>
      <c r="P1365" s="246"/>
      <c r="Q1365" s="246"/>
      <c r="R1365" s="246"/>
      <c r="S1365" s="246"/>
      <c r="T1365" s="247"/>
      <c r="AT1365" s="248" t="s">
        <v>176</v>
      </c>
      <c r="AU1365" s="248" t="s">
        <v>83</v>
      </c>
      <c r="AV1365" s="13" t="s">
        <v>83</v>
      </c>
      <c r="AW1365" s="13" t="s">
        <v>34</v>
      </c>
      <c r="AX1365" s="13" t="s">
        <v>81</v>
      </c>
      <c r="AY1365" s="248" t="s">
        <v>161</v>
      </c>
    </row>
    <row r="1366" s="11" customFormat="1" ht="22.8" customHeight="1">
      <c r="B1366" s="196"/>
      <c r="C1366" s="197"/>
      <c r="D1366" s="198" t="s">
        <v>72</v>
      </c>
      <c r="E1366" s="210" t="s">
        <v>1432</v>
      </c>
      <c r="F1366" s="210" t="s">
        <v>1433</v>
      </c>
      <c r="G1366" s="197"/>
      <c r="H1366" s="197"/>
      <c r="I1366" s="200"/>
      <c r="J1366" s="211">
        <f>BK1366</f>
        <v>0</v>
      </c>
      <c r="K1366" s="197"/>
      <c r="L1366" s="202"/>
      <c r="M1366" s="203"/>
      <c r="N1366" s="204"/>
      <c r="O1366" s="204"/>
      <c r="P1366" s="205">
        <f>P1367</f>
        <v>0</v>
      </c>
      <c r="Q1366" s="204"/>
      <c r="R1366" s="205">
        <f>R1367</f>
        <v>0</v>
      </c>
      <c r="S1366" s="204"/>
      <c r="T1366" s="206">
        <f>T1367</f>
        <v>0</v>
      </c>
      <c r="AR1366" s="207" t="s">
        <v>81</v>
      </c>
      <c r="AT1366" s="208" t="s">
        <v>72</v>
      </c>
      <c r="AU1366" s="208" t="s">
        <v>81</v>
      </c>
      <c r="AY1366" s="207" t="s">
        <v>161</v>
      </c>
      <c r="BK1366" s="209">
        <f>BK1367</f>
        <v>0</v>
      </c>
    </row>
    <row r="1367" s="1" customFormat="1" ht="16.5" customHeight="1">
      <c r="B1367" s="39"/>
      <c r="C1367" s="212" t="s">
        <v>1434</v>
      </c>
      <c r="D1367" s="212" t="s">
        <v>163</v>
      </c>
      <c r="E1367" s="213" t="s">
        <v>1435</v>
      </c>
      <c r="F1367" s="214" t="s">
        <v>1436</v>
      </c>
      <c r="G1367" s="215" t="s">
        <v>166</v>
      </c>
      <c r="H1367" s="216">
        <v>0</v>
      </c>
      <c r="I1367" s="217"/>
      <c r="J1367" s="218">
        <f>ROUND(I1367*H1367,2)</f>
        <v>0</v>
      </c>
      <c r="K1367" s="214" t="s">
        <v>19</v>
      </c>
      <c r="L1367" s="44"/>
      <c r="M1367" s="219" t="s">
        <v>19</v>
      </c>
      <c r="N1367" s="220" t="s">
        <v>44</v>
      </c>
      <c r="O1367" s="84"/>
      <c r="P1367" s="221">
        <f>O1367*H1367</f>
        <v>0</v>
      </c>
      <c r="Q1367" s="221">
        <v>0</v>
      </c>
      <c r="R1367" s="221">
        <f>Q1367*H1367</f>
        <v>0</v>
      </c>
      <c r="S1367" s="221">
        <v>0</v>
      </c>
      <c r="T1367" s="222">
        <f>S1367*H1367</f>
        <v>0</v>
      </c>
      <c r="AR1367" s="223" t="s">
        <v>167</v>
      </c>
      <c r="AT1367" s="223" t="s">
        <v>163</v>
      </c>
      <c r="AU1367" s="223" t="s">
        <v>83</v>
      </c>
      <c r="AY1367" s="18" t="s">
        <v>161</v>
      </c>
      <c r="BE1367" s="224">
        <f>IF(N1367="základní",J1367,0)</f>
        <v>0</v>
      </c>
      <c r="BF1367" s="224">
        <f>IF(N1367="snížená",J1367,0)</f>
        <v>0</v>
      </c>
      <c r="BG1367" s="224">
        <f>IF(N1367="zákl. přenesená",J1367,0)</f>
        <v>0</v>
      </c>
      <c r="BH1367" s="224">
        <f>IF(N1367="sníž. přenesená",J1367,0)</f>
        <v>0</v>
      </c>
      <c r="BI1367" s="224">
        <f>IF(N1367="nulová",J1367,0)</f>
        <v>0</v>
      </c>
      <c r="BJ1367" s="18" t="s">
        <v>81</v>
      </c>
      <c r="BK1367" s="224">
        <f>ROUND(I1367*H1367,2)</f>
        <v>0</v>
      </c>
      <c r="BL1367" s="18" t="s">
        <v>167</v>
      </c>
      <c r="BM1367" s="223" t="s">
        <v>1437</v>
      </c>
    </row>
    <row r="1368" s="11" customFormat="1" ht="22.8" customHeight="1">
      <c r="B1368" s="196"/>
      <c r="C1368" s="197"/>
      <c r="D1368" s="198" t="s">
        <v>72</v>
      </c>
      <c r="E1368" s="210" t="s">
        <v>1438</v>
      </c>
      <c r="F1368" s="210" t="s">
        <v>1439</v>
      </c>
      <c r="G1368" s="197"/>
      <c r="H1368" s="197"/>
      <c r="I1368" s="200"/>
      <c r="J1368" s="211">
        <f>BK1368</f>
        <v>0</v>
      </c>
      <c r="K1368" s="197"/>
      <c r="L1368" s="202"/>
      <c r="M1368" s="203"/>
      <c r="N1368" s="204"/>
      <c r="O1368" s="204"/>
      <c r="P1368" s="205">
        <f>SUM(P1369:P1420)</f>
        <v>0</v>
      </c>
      <c r="Q1368" s="204"/>
      <c r="R1368" s="205">
        <f>SUM(R1369:R1420)</f>
        <v>3.7652793999999994</v>
      </c>
      <c r="S1368" s="204"/>
      <c r="T1368" s="206">
        <f>SUM(T1369:T1420)</f>
        <v>0</v>
      </c>
      <c r="AR1368" s="207" t="s">
        <v>81</v>
      </c>
      <c r="AT1368" s="208" t="s">
        <v>72</v>
      </c>
      <c r="AU1368" s="208" t="s">
        <v>81</v>
      </c>
      <c r="AY1368" s="207" t="s">
        <v>161</v>
      </c>
      <c r="BK1368" s="209">
        <f>SUM(BK1369:BK1420)</f>
        <v>0</v>
      </c>
    </row>
    <row r="1369" s="1" customFormat="1" ht="16.5" customHeight="1">
      <c r="B1369" s="39"/>
      <c r="C1369" s="212" t="s">
        <v>1440</v>
      </c>
      <c r="D1369" s="212" t="s">
        <v>163</v>
      </c>
      <c r="E1369" s="213" t="s">
        <v>1441</v>
      </c>
      <c r="F1369" s="214" t="s">
        <v>1442</v>
      </c>
      <c r="G1369" s="215" t="s">
        <v>210</v>
      </c>
      <c r="H1369" s="216">
        <v>107.2</v>
      </c>
      <c r="I1369" s="217"/>
      <c r="J1369" s="218">
        <f>ROUND(I1369*H1369,2)</f>
        <v>0</v>
      </c>
      <c r="K1369" s="214" t="s">
        <v>19</v>
      </c>
      <c r="L1369" s="44"/>
      <c r="M1369" s="219" t="s">
        <v>19</v>
      </c>
      <c r="N1369" s="220" t="s">
        <v>44</v>
      </c>
      <c r="O1369" s="84"/>
      <c r="P1369" s="221">
        <f>O1369*H1369</f>
        <v>0</v>
      </c>
      <c r="Q1369" s="221">
        <v>0.00014999999999999999</v>
      </c>
      <c r="R1369" s="221">
        <f>Q1369*H1369</f>
        <v>0.016080000000000001</v>
      </c>
      <c r="S1369" s="221">
        <v>0</v>
      </c>
      <c r="T1369" s="222">
        <f>S1369*H1369</f>
        <v>0</v>
      </c>
      <c r="AR1369" s="223" t="s">
        <v>167</v>
      </c>
      <c r="AT1369" s="223" t="s">
        <v>163</v>
      </c>
      <c r="AU1369" s="223" t="s">
        <v>83</v>
      </c>
      <c r="AY1369" s="18" t="s">
        <v>161</v>
      </c>
      <c r="BE1369" s="224">
        <f>IF(N1369="základní",J1369,0)</f>
        <v>0</v>
      </c>
      <c r="BF1369" s="224">
        <f>IF(N1369="snížená",J1369,0)</f>
        <v>0</v>
      </c>
      <c r="BG1369" s="224">
        <f>IF(N1369="zákl. přenesená",J1369,0)</f>
        <v>0</v>
      </c>
      <c r="BH1369" s="224">
        <f>IF(N1369="sníž. přenesená",J1369,0)</f>
        <v>0</v>
      </c>
      <c r="BI1369" s="224">
        <f>IF(N1369="nulová",J1369,0)</f>
        <v>0</v>
      </c>
      <c r="BJ1369" s="18" t="s">
        <v>81</v>
      </c>
      <c r="BK1369" s="224">
        <f>ROUND(I1369*H1369,2)</f>
        <v>0</v>
      </c>
      <c r="BL1369" s="18" t="s">
        <v>167</v>
      </c>
      <c r="BM1369" s="223" t="s">
        <v>1443</v>
      </c>
    </row>
    <row r="1370" s="12" customFormat="1">
      <c r="B1370" s="228"/>
      <c r="C1370" s="229"/>
      <c r="D1370" s="225" t="s">
        <v>176</v>
      </c>
      <c r="E1370" s="230" t="s">
        <v>19</v>
      </c>
      <c r="F1370" s="231" t="s">
        <v>1444</v>
      </c>
      <c r="G1370" s="229"/>
      <c r="H1370" s="230" t="s">
        <v>19</v>
      </c>
      <c r="I1370" s="232"/>
      <c r="J1370" s="229"/>
      <c r="K1370" s="229"/>
      <c r="L1370" s="233"/>
      <c r="M1370" s="234"/>
      <c r="N1370" s="235"/>
      <c r="O1370" s="235"/>
      <c r="P1370" s="235"/>
      <c r="Q1370" s="235"/>
      <c r="R1370" s="235"/>
      <c r="S1370" s="235"/>
      <c r="T1370" s="236"/>
      <c r="AT1370" s="237" t="s">
        <v>176</v>
      </c>
      <c r="AU1370" s="237" t="s">
        <v>83</v>
      </c>
      <c r="AV1370" s="12" t="s">
        <v>81</v>
      </c>
      <c r="AW1370" s="12" t="s">
        <v>34</v>
      </c>
      <c r="AX1370" s="12" t="s">
        <v>73</v>
      </c>
      <c r="AY1370" s="237" t="s">
        <v>161</v>
      </c>
    </row>
    <row r="1371" s="13" customFormat="1">
      <c r="B1371" s="238"/>
      <c r="C1371" s="239"/>
      <c r="D1371" s="225" t="s">
        <v>176</v>
      </c>
      <c r="E1371" s="240" t="s">
        <v>19</v>
      </c>
      <c r="F1371" s="241" t="s">
        <v>1445</v>
      </c>
      <c r="G1371" s="239"/>
      <c r="H1371" s="242">
        <v>107.2</v>
      </c>
      <c r="I1371" s="243"/>
      <c r="J1371" s="239"/>
      <c r="K1371" s="239"/>
      <c r="L1371" s="244"/>
      <c r="M1371" s="245"/>
      <c r="N1371" s="246"/>
      <c r="O1371" s="246"/>
      <c r="P1371" s="246"/>
      <c r="Q1371" s="246"/>
      <c r="R1371" s="246"/>
      <c r="S1371" s="246"/>
      <c r="T1371" s="247"/>
      <c r="AT1371" s="248" t="s">
        <v>176</v>
      </c>
      <c r="AU1371" s="248" t="s">
        <v>83</v>
      </c>
      <c r="AV1371" s="13" t="s">
        <v>83</v>
      </c>
      <c r="AW1371" s="13" t="s">
        <v>34</v>
      </c>
      <c r="AX1371" s="13" t="s">
        <v>81</v>
      </c>
      <c r="AY1371" s="248" t="s">
        <v>161</v>
      </c>
    </row>
    <row r="1372" s="1" customFormat="1" ht="16.5" customHeight="1">
      <c r="B1372" s="39"/>
      <c r="C1372" s="212" t="s">
        <v>1446</v>
      </c>
      <c r="D1372" s="212" t="s">
        <v>163</v>
      </c>
      <c r="E1372" s="213" t="s">
        <v>1447</v>
      </c>
      <c r="F1372" s="214" t="s">
        <v>1448</v>
      </c>
      <c r="G1372" s="215" t="s">
        <v>210</v>
      </c>
      <c r="H1372" s="216">
        <v>107.2</v>
      </c>
      <c r="I1372" s="217"/>
      <c r="J1372" s="218">
        <f>ROUND(I1372*H1372,2)</f>
        <v>0</v>
      </c>
      <c r="K1372" s="214" t="s">
        <v>19</v>
      </c>
      <c r="L1372" s="44"/>
      <c r="M1372" s="219" t="s">
        <v>19</v>
      </c>
      <c r="N1372" s="220" t="s">
        <v>44</v>
      </c>
      <c r="O1372" s="84"/>
      <c r="P1372" s="221">
        <f>O1372*H1372</f>
        <v>0</v>
      </c>
      <c r="Q1372" s="221">
        <v>0.00018000000000000001</v>
      </c>
      <c r="R1372" s="221">
        <f>Q1372*H1372</f>
        <v>0.019296000000000001</v>
      </c>
      <c r="S1372" s="221">
        <v>0</v>
      </c>
      <c r="T1372" s="222">
        <f>S1372*H1372</f>
        <v>0</v>
      </c>
      <c r="AR1372" s="223" t="s">
        <v>167</v>
      </c>
      <c r="AT1372" s="223" t="s">
        <v>163</v>
      </c>
      <c r="AU1372" s="223" t="s">
        <v>83</v>
      </c>
      <c r="AY1372" s="18" t="s">
        <v>161</v>
      </c>
      <c r="BE1372" s="224">
        <f>IF(N1372="základní",J1372,0)</f>
        <v>0</v>
      </c>
      <c r="BF1372" s="224">
        <f>IF(N1372="snížená",J1372,0)</f>
        <v>0</v>
      </c>
      <c r="BG1372" s="224">
        <f>IF(N1372="zákl. přenesená",J1372,0)</f>
        <v>0</v>
      </c>
      <c r="BH1372" s="224">
        <f>IF(N1372="sníž. přenesená",J1372,0)</f>
        <v>0</v>
      </c>
      <c r="BI1372" s="224">
        <f>IF(N1372="nulová",J1372,0)</f>
        <v>0</v>
      </c>
      <c r="BJ1372" s="18" t="s">
        <v>81</v>
      </c>
      <c r="BK1372" s="224">
        <f>ROUND(I1372*H1372,2)</f>
        <v>0</v>
      </c>
      <c r="BL1372" s="18" t="s">
        <v>167</v>
      </c>
      <c r="BM1372" s="223" t="s">
        <v>1449</v>
      </c>
    </row>
    <row r="1373" s="12" customFormat="1">
      <c r="B1373" s="228"/>
      <c r="C1373" s="229"/>
      <c r="D1373" s="225" t="s">
        <v>176</v>
      </c>
      <c r="E1373" s="230" t="s">
        <v>19</v>
      </c>
      <c r="F1373" s="231" t="s">
        <v>1444</v>
      </c>
      <c r="G1373" s="229"/>
      <c r="H1373" s="230" t="s">
        <v>19</v>
      </c>
      <c r="I1373" s="232"/>
      <c r="J1373" s="229"/>
      <c r="K1373" s="229"/>
      <c r="L1373" s="233"/>
      <c r="M1373" s="234"/>
      <c r="N1373" s="235"/>
      <c r="O1373" s="235"/>
      <c r="P1373" s="235"/>
      <c r="Q1373" s="235"/>
      <c r="R1373" s="235"/>
      <c r="S1373" s="235"/>
      <c r="T1373" s="236"/>
      <c r="AT1373" s="237" t="s">
        <v>176</v>
      </c>
      <c r="AU1373" s="237" t="s">
        <v>83</v>
      </c>
      <c r="AV1373" s="12" t="s">
        <v>81</v>
      </c>
      <c r="AW1373" s="12" t="s">
        <v>34</v>
      </c>
      <c r="AX1373" s="12" t="s">
        <v>73</v>
      </c>
      <c r="AY1373" s="237" t="s">
        <v>161</v>
      </c>
    </row>
    <row r="1374" s="13" customFormat="1">
      <c r="B1374" s="238"/>
      <c r="C1374" s="239"/>
      <c r="D1374" s="225" t="s">
        <v>176</v>
      </c>
      <c r="E1374" s="240" t="s">
        <v>19</v>
      </c>
      <c r="F1374" s="241" t="s">
        <v>1445</v>
      </c>
      <c r="G1374" s="239"/>
      <c r="H1374" s="242">
        <v>107.2</v>
      </c>
      <c r="I1374" s="243"/>
      <c r="J1374" s="239"/>
      <c r="K1374" s="239"/>
      <c r="L1374" s="244"/>
      <c r="M1374" s="245"/>
      <c r="N1374" s="246"/>
      <c r="O1374" s="246"/>
      <c r="P1374" s="246"/>
      <c r="Q1374" s="246"/>
      <c r="R1374" s="246"/>
      <c r="S1374" s="246"/>
      <c r="T1374" s="247"/>
      <c r="AT1374" s="248" t="s">
        <v>176</v>
      </c>
      <c r="AU1374" s="248" t="s">
        <v>83</v>
      </c>
      <c r="AV1374" s="13" t="s">
        <v>83</v>
      </c>
      <c r="AW1374" s="13" t="s">
        <v>34</v>
      </c>
      <c r="AX1374" s="13" t="s">
        <v>81</v>
      </c>
      <c r="AY1374" s="248" t="s">
        <v>161</v>
      </c>
    </row>
    <row r="1375" s="1" customFormat="1" ht="16.5" customHeight="1">
      <c r="B1375" s="39"/>
      <c r="C1375" s="212" t="s">
        <v>1450</v>
      </c>
      <c r="D1375" s="212" t="s">
        <v>163</v>
      </c>
      <c r="E1375" s="213" t="s">
        <v>1451</v>
      </c>
      <c r="F1375" s="214" t="s">
        <v>1452</v>
      </c>
      <c r="G1375" s="215" t="s">
        <v>210</v>
      </c>
      <c r="H1375" s="216">
        <v>107.2</v>
      </c>
      <c r="I1375" s="217"/>
      <c r="J1375" s="218">
        <f>ROUND(I1375*H1375,2)</f>
        <v>0</v>
      </c>
      <c r="K1375" s="214" t="s">
        <v>19</v>
      </c>
      <c r="L1375" s="44"/>
      <c r="M1375" s="219" t="s">
        <v>19</v>
      </c>
      <c r="N1375" s="220" t="s">
        <v>44</v>
      </c>
      <c r="O1375" s="84"/>
      <c r="P1375" s="221">
        <f>O1375*H1375</f>
        <v>0</v>
      </c>
      <c r="Q1375" s="221">
        <v>0.0054999999999999997</v>
      </c>
      <c r="R1375" s="221">
        <f>Q1375*H1375</f>
        <v>0.58960000000000001</v>
      </c>
      <c r="S1375" s="221">
        <v>0</v>
      </c>
      <c r="T1375" s="222">
        <f>S1375*H1375</f>
        <v>0</v>
      </c>
      <c r="AR1375" s="223" t="s">
        <v>167</v>
      </c>
      <c r="AT1375" s="223" t="s">
        <v>163</v>
      </c>
      <c r="AU1375" s="223" t="s">
        <v>83</v>
      </c>
      <c r="AY1375" s="18" t="s">
        <v>161</v>
      </c>
      <c r="BE1375" s="224">
        <f>IF(N1375="základní",J1375,0)</f>
        <v>0</v>
      </c>
      <c r="BF1375" s="224">
        <f>IF(N1375="snížená",J1375,0)</f>
        <v>0</v>
      </c>
      <c r="BG1375" s="224">
        <f>IF(N1375="zákl. přenesená",J1375,0)</f>
        <v>0</v>
      </c>
      <c r="BH1375" s="224">
        <f>IF(N1375="sníž. přenesená",J1375,0)</f>
        <v>0</v>
      </c>
      <c r="BI1375" s="224">
        <f>IF(N1375="nulová",J1375,0)</f>
        <v>0</v>
      </c>
      <c r="BJ1375" s="18" t="s">
        <v>81</v>
      </c>
      <c r="BK1375" s="224">
        <f>ROUND(I1375*H1375,2)</f>
        <v>0</v>
      </c>
      <c r="BL1375" s="18" t="s">
        <v>167</v>
      </c>
      <c r="BM1375" s="223" t="s">
        <v>1453</v>
      </c>
    </row>
    <row r="1376" s="12" customFormat="1">
      <c r="B1376" s="228"/>
      <c r="C1376" s="229"/>
      <c r="D1376" s="225" t="s">
        <v>176</v>
      </c>
      <c r="E1376" s="230" t="s">
        <v>19</v>
      </c>
      <c r="F1376" s="231" t="s">
        <v>1444</v>
      </c>
      <c r="G1376" s="229"/>
      <c r="H1376" s="230" t="s">
        <v>19</v>
      </c>
      <c r="I1376" s="232"/>
      <c r="J1376" s="229"/>
      <c r="K1376" s="229"/>
      <c r="L1376" s="233"/>
      <c r="M1376" s="234"/>
      <c r="N1376" s="235"/>
      <c r="O1376" s="235"/>
      <c r="P1376" s="235"/>
      <c r="Q1376" s="235"/>
      <c r="R1376" s="235"/>
      <c r="S1376" s="235"/>
      <c r="T1376" s="236"/>
      <c r="AT1376" s="237" t="s">
        <v>176</v>
      </c>
      <c r="AU1376" s="237" t="s">
        <v>83</v>
      </c>
      <c r="AV1376" s="12" t="s">
        <v>81</v>
      </c>
      <c r="AW1376" s="12" t="s">
        <v>34</v>
      </c>
      <c r="AX1376" s="12" t="s">
        <v>73</v>
      </c>
      <c r="AY1376" s="237" t="s">
        <v>161</v>
      </c>
    </row>
    <row r="1377" s="13" customFormat="1">
      <c r="B1377" s="238"/>
      <c r="C1377" s="239"/>
      <c r="D1377" s="225" t="s">
        <v>176</v>
      </c>
      <c r="E1377" s="240" t="s">
        <v>19</v>
      </c>
      <c r="F1377" s="241" t="s">
        <v>1445</v>
      </c>
      <c r="G1377" s="239"/>
      <c r="H1377" s="242">
        <v>107.2</v>
      </c>
      <c r="I1377" s="243"/>
      <c r="J1377" s="239"/>
      <c r="K1377" s="239"/>
      <c r="L1377" s="244"/>
      <c r="M1377" s="245"/>
      <c r="N1377" s="246"/>
      <c r="O1377" s="246"/>
      <c r="P1377" s="246"/>
      <c r="Q1377" s="246"/>
      <c r="R1377" s="246"/>
      <c r="S1377" s="246"/>
      <c r="T1377" s="247"/>
      <c r="AT1377" s="248" t="s">
        <v>176</v>
      </c>
      <c r="AU1377" s="248" t="s">
        <v>83</v>
      </c>
      <c r="AV1377" s="13" t="s">
        <v>83</v>
      </c>
      <c r="AW1377" s="13" t="s">
        <v>34</v>
      </c>
      <c r="AX1377" s="13" t="s">
        <v>81</v>
      </c>
      <c r="AY1377" s="248" t="s">
        <v>161</v>
      </c>
    </row>
    <row r="1378" s="1" customFormat="1" ht="16.5" customHeight="1">
      <c r="B1378" s="39"/>
      <c r="C1378" s="212" t="s">
        <v>1454</v>
      </c>
      <c r="D1378" s="212" t="s">
        <v>163</v>
      </c>
      <c r="E1378" s="213" t="s">
        <v>1455</v>
      </c>
      <c r="F1378" s="214" t="s">
        <v>1456</v>
      </c>
      <c r="G1378" s="215" t="s">
        <v>267</v>
      </c>
      <c r="H1378" s="216">
        <v>67</v>
      </c>
      <c r="I1378" s="217"/>
      <c r="J1378" s="218">
        <f>ROUND(I1378*H1378,2)</f>
        <v>0</v>
      </c>
      <c r="K1378" s="214" t="s">
        <v>19</v>
      </c>
      <c r="L1378" s="44"/>
      <c r="M1378" s="219" t="s">
        <v>19</v>
      </c>
      <c r="N1378" s="220" t="s">
        <v>44</v>
      </c>
      <c r="O1378" s="84"/>
      <c r="P1378" s="221">
        <f>O1378*H1378</f>
        <v>0</v>
      </c>
      <c r="Q1378" s="221">
        <v>0.0016999999999999999</v>
      </c>
      <c r="R1378" s="221">
        <f>Q1378*H1378</f>
        <v>0.11389999999999999</v>
      </c>
      <c r="S1378" s="221">
        <v>0</v>
      </c>
      <c r="T1378" s="222">
        <f>S1378*H1378</f>
        <v>0</v>
      </c>
      <c r="AR1378" s="223" t="s">
        <v>167</v>
      </c>
      <c r="AT1378" s="223" t="s">
        <v>163</v>
      </c>
      <c r="AU1378" s="223" t="s">
        <v>83</v>
      </c>
      <c r="AY1378" s="18" t="s">
        <v>161</v>
      </c>
      <c r="BE1378" s="224">
        <f>IF(N1378="základní",J1378,0)</f>
        <v>0</v>
      </c>
      <c r="BF1378" s="224">
        <f>IF(N1378="snížená",J1378,0)</f>
        <v>0</v>
      </c>
      <c r="BG1378" s="224">
        <f>IF(N1378="zákl. přenesená",J1378,0)</f>
        <v>0</v>
      </c>
      <c r="BH1378" s="224">
        <f>IF(N1378="sníž. přenesená",J1378,0)</f>
        <v>0</v>
      </c>
      <c r="BI1378" s="224">
        <f>IF(N1378="nulová",J1378,0)</f>
        <v>0</v>
      </c>
      <c r="BJ1378" s="18" t="s">
        <v>81</v>
      </c>
      <c r="BK1378" s="224">
        <f>ROUND(I1378*H1378,2)</f>
        <v>0</v>
      </c>
      <c r="BL1378" s="18" t="s">
        <v>167</v>
      </c>
      <c r="BM1378" s="223" t="s">
        <v>1457</v>
      </c>
    </row>
    <row r="1379" s="12" customFormat="1">
      <c r="B1379" s="228"/>
      <c r="C1379" s="229"/>
      <c r="D1379" s="225" t="s">
        <v>176</v>
      </c>
      <c r="E1379" s="230" t="s">
        <v>19</v>
      </c>
      <c r="F1379" s="231" t="s">
        <v>1444</v>
      </c>
      <c r="G1379" s="229"/>
      <c r="H1379" s="230" t="s">
        <v>19</v>
      </c>
      <c r="I1379" s="232"/>
      <c r="J1379" s="229"/>
      <c r="K1379" s="229"/>
      <c r="L1379" s="233"/>
      <c r="M1379" s="234"/>
      <c r="N1379" s="235"/>
      <c r="O1379" s="235"/>
      <c r="P1379" s="235"/>
      <c r="Q1379" s="235"/>
      <c r="R1379" s="235"/>
      <c r="S1379" s="235"/>
      <c r="T1379" s="236"/>
      <c r="AT1379" s="237" t="s">
        <v>176</v>
      </c>
      <c r="AU1379" s="237" t="s">
        <v>83</v>
      </c>
      <c r="AV1379" s="12" t="s">
        <v>81</v>
      </c>
      <c r="AW1379" s="12" t="s">
        <v>34</v>
      </c>
      <c r="AX1379" s="12" t="s">
        <v>73</v>
      </c>
      <c r="AY1379" s="237" t="s">
        <v>161</v>
      </c>
    </row>
    <row r="1380" s="13" customFormat="1">
      <c r="B1380" s="238"/>
      <c r="C1380" s="239"/>
      <c r="D1380" s="225" t="s">
        <v>176</v>
      </c>
      <c r="E1380" s="240" t="s">
        <v>19</v>
      </c>
      <c r="F1380" s="241" t="s">
        <v>1458</v>
      </c>
      <c r="G1380" s="239"/>
      <c r="H1380" s="242">
        <v>67</v>
      </c>
      <c r="I1380" s="243"/>
      <c r="J1380" s="239"/>
      <c r="K1380" s="239"/>
      <c r="L1380" s="244"/>
      <c r="M1380" s="245"/>
      <c r="N1380" s="246"/>
      <c r="O1380" s="246"/>
      <c r="P1380" s="246"/>
      <c r="Q1380" s="246"/>
      <c r="R1380" s="246"/>
      <c r="S1380" s="246"/>
      <c r="T1380" s="247"/>
      <c r="AT1380" s="248" t="s">
        <v>176</v>
      </c>
      <c r="AU1380" s="248" t="s">
        <v>83</v>
      </c>
      <c r="AV1380" s="13" t="s">
        <v>83</v>
      </c>
      <c r="AW1380" s="13" t="s">
        <v>34</v>
      </c>
      <c r="AX1380" s="13" t="s">
        <v>81</v>
      </c>
      <c r="AY1380" s="248" t="s">
        <v>161</v>
      </c>
    </row>
    <row r="1381" s="1" customFormat="1" ht="16.5" customHeight="1">
      <c r="B1381" s="39"/>
      <c r="C1381" s="212" t="s">
        <v>1459</v>
      </c>
      <c r="D1381" s="212" t="s">
        <v>163</v>
      </c>
      <c r="E1381" s="213" t="s">
        <v>1460</v>
      </c>
      <c r="F1381" s="214" t="s">
        <v>1461</v>
      </c>
      <c r="G1381" s="215" t="s">
        <v>210</v>
      </c>
      <c r="H1381" s="216">
        <v>107.2</v>
      </c>
      <c r="I1381" s="217"/>
      <c r="J1381" s="218">
        <f>ROUND(I1381*H1381,2)</f>
        <v>0</v>
      </c>
      <c r="K1381" s="214" t="s">
        <v>19</v>
      </c>
      <c r="L1381" s="44"/>
      <c r="M1381" s="219" t="s">
        <v>19</v>
      </c>
      <c r="N1381" s="220" t="s">
        <v>44</v>
      </c>
      <c r="O1381" s="84"/>
      <c r="P1381" s="221">
        <f>O1381*H1381</f>
        <v>0</v>
      </c>
      <c r="Q1381" s="221">
        <v>0.0044999999999999997</v>
      </c>
      <c r="R1381" s="221">
        <f>Q1381*H1381</f>
        <v>0.4824</v>
      </c>
      <c r="S1381" s="221">
        <v>0</v>
      </c>
      <c r="T1381" s="222">
        <f>S1381*H1381</f>
        <v>0</v>
      </c>
      <c r="AR1381" s="223" t="s">
        <v>167</v>
      </c>
      <c r="AT1381" s="223" t="s">
        <v>163</v>
      </c>
      <c r="AU1381" s="223" t="s">
        <v>83</v>
      </c>
      <c r="AY1381" s="18" t="s">
        <v>161</v>
      </c>
      <c r="BE1381" s="224">
        <f>IF(N1381="základní",J1381,0)</f>
        <v>0</v>
      </c>
      <c r="BF1381" s="224">
        <f>IF(N1381="snížená",J1381,0)</f>
        <v>0</v>
      </c>
      <c r="BG1381" s="224">
        <f>IF(N1381="zákl. přenesená",J1381,0)</f>
        <v>0</v>
      </c>
      <c r="BH1381" s="224">
        <f>IF(N1381="sníž. přenesená",J1381,0)</f>
        <v>0</v>
      </c>
      <c r="BI1381" s="224">
        <f>IF(N1381="nulová",J1381,0)</f>
        <v>0</v>
      </c>
      <c r="BJ1381" s="18" t="s">
        <v>81</v>
      </c>
      <c r="BK1381" s="224">
        <f>ROUND(I1381*H1381,2)</f>
        <v>0</v>
      </c>
      <c r="BL1381" s="18" t="s">
        <v>167</v>
      </c>
      <c r="BM1381" s="223" t="s">
        <v>1462</v>
      </c>
    </row>
    <row r="1382" s="12" customFormat="1">
      <c r="B1382" s="228"/>
      <c r="C1382" s="229"/>
      <c r="D1382" s="225" t="s">
        <v>176</v>
      </c>
      <c r="E1382" s="230" t="s">
        <v>19</v>
      </c>
      <c r="F1382" s="231" t="s">
        <v>1444</v>
      </c>
      <c r="G1382" s="229"/>
      <c r="H1382" s="230" t="s">
        <v>19</v>
      </c>
      <c r="I1382" s="232"/>
      <c r="J1382" s="229"/>
      <c r="K1382" s="229"/>
      <c r="L1382" s="233"/>
      <c r="M1382" s="234"/>
      <c r="N1382" s="235"/>
      <c r="O1382" s="235"/>
      <c r="P1382" s="235"/>
      <c r="Q1382" s="235"/>
      <c r="R1382" s="235"/>
      <c r="S1382" s="235"/>
      <c r="T1382" s="236"/>
      <c r="AT1382" s="237" t="s">
        <v>176</v>
      </c>
      <c r="AU1382" s="237" t="s">
        <v>83</v>
      </c>
      <c r="AV1382" s="12" t="s">
        <v>81</v>
      </c>
      <c r="AW1382" s="12" t="s">
        <v>34</v>
      </c>
      <c r="AX1382" s="12" t="s">
        <v>73</v>
      </c>
      <c r="AY1382" s="237" t="s">
        <v>161</v>
      </c>
    </row>
    <row r="1383" s="13" customFormat="1">
      <c r="B1383" s="238"/>
      <c r="C1383" s="239"/>
      <c r="D1383" s="225" t="s">
        <v>176</v>
      </c>
      <c r="E1383" s="240" t="s">
        <v>19</v>
      </c>
      <c r="F1383" s="241" t="s">
        <v>1445</v>
      </c>
      <c r="G1383" s="239"/>
      <c r="H1383" s="242">
        <v>107.2</v>
      </c>
      <c r="I1383" s="243"/>
      <c r="J1383" s="239"/>
      <c r="K1383" s="239"/>
      <c r="L1383" s="244"/>
      <c r="M1383" s="245"/>
      <c r="N1383" s="246"/>
      <c r="O1383" s="246"/>
      <c r="P1383" s="246"/>
      <c r="Q1383" s="246"/>
      <c r="R1383" s="246"/>
      <c r="S1383" s="246"/>
      <c r="T1383" s="247"/>
      <c r="AT1383" s="248" t="s">
        <v>176</v>
      </c>
      <c r="AU1383" s="248" t="s">
        <v>83</v>
      </c>
      <c r="AV1383" s="13" t="s">
        <v>83</v>
      </c>
      <c r="AW1383" s="13" t="s">
        <v>34</v>
      </c>
      <c r="AX1383" s="13" t="s">
        <v>81</v>
      </c>
      <c r="AY1383" s="248" t="s">
        <v>161</v>
      </c>
    </row>
    <row r="1384" s="1" customFormat="1" ht="16.5" customHeight="1">
      <c r="B1384" s="39"/>
      <c r="C1384" s="212" t="s">
        <v>1463</v>
      </c>
      <c r="D1384" s="212" t="s">
        <v>163</v>
      </c>
      <c r="E1384" s="213" t="s">
        <v>1464</v>
      </c>
      <c r="F1384" s="214" t="s">
        <v>1465</v>
      </c>
      <c r="G1384" s="215" t="s">
        <v>210</v>
      </c>
      <c r="H1384" s="216">
        <v>73.700000000000003</v>
      </c>
      <c r="I1384" s="217"/>
      <c r="J1384" s="218">
        <f>ROUND(I1384*H1384,2)</f>
        <v>0</v>
      </c>
      <c r="K1384" s="214" t="s">
        <v>19</v>
      </c>
      <c r="L1384" s="44"/>
      <c r="M1384" s="219" t="s">
        <v>19</v>
      </c>
      <c r="N1384" s="220" t="s">
        <v>44</v>
      </c>
      <c r="O1384" s="84"/>
      <c r="P1384" s="221">
        <f>O1384*H1384</f>
        <v>0</v>
      </c>
      <c r="Q1384" s="221">
        <v>0.001</v>
      </c>
      <c r="R1384" s="221">
        <f>Q1384*H1384</f>
        <v>0.073700000000000002</v>
      </c>
      <c r="S1384" s="221">
        <v>0</v>
      </c>
      <c r="T1384" s="222">
        <f>S1384*H1384</f>
        <v>0</v>
      </c>
      <c r="AR1384" s="223" t="s">
        <v>167</v>
      </c>
      <c r="AT1384" s="223" t="s">
        <v>163</v>
      </c>
      <c r="AU1384" s="223" t="s">
        <v>83</v>
      </c>
      <c r="AY1384" s="18" t="s">
        <v>161</v>
      </c>
      <c r="BE1384" s="224">
        <f>IF(N1384="základní",J1384,0)</f>
        <v>0</v>
      </c>
      <c r="BF1384" s="224">
        <f>IF(N1384="snížená",J1384,0)</f>
        <v>0</v>
      </c>
      <c r="BG1384" s="224">
        <f>IF(N1384="zákl. přenesená",J1384,0)</f>
        <v>0</v>
      </c>
      <c r="BH1384" s="224">
        <f>IF(N1384="sníž. přenesená",J1384,0)</f>
        <v>0</v>
      </c>
      <c r="BI1384" s="224">
        <f>IF(N1384="nulová",J1384,0)</f>
        <v>0</v>
      </c>
      <c r="BJ1384" s="18" t="s">
        <v>81</v>
      </c>
      <c r="BK1384" s="224">
        <f>ROUND(I1384*H1384,2)</f>
        <v>0</v>
      </c>
      <c r="BL1384" s="18" t="s">
        <v>167</v>
      </c>
      <c r="BM1384" s="223" t="s">
        <v>1466</v>
      </c>
    </row>
    <row r="1385" s="12" customFormat="1">
      <c r="B1385" s="228"/>
      <c r="C1385" s="229"/>
      <c r="D1385" s="225" t="s">
        <v>176</v>
      </c>
      <c r="E1385" s="230" t="s">
        <v>19</v>
      </c>
      <c r="F1385" s="231" t="s">
        <v>1444</v>
      </c>
      <c r="G1385" s="229"/>
      <c r="H1385" s="230" t="s">
        <v>19</v>
      </c>
      <c r="I1385" s="232"/>
      <c r="J1385" s="229"/>
      <c r="K1385" s="229"/>
      <c r="L1385" s="233"/>
      <c r="M1385" s="234"/>
      <c r="N1385" s="235"/>
      <c r="O1385" s="235"/>
      <c r="P1385" s="235"/>
      <c r="Q1385" s="235"/>
      <c r="R1385" s="235"/>
      <c r="S1385" s="235"/>
      <c r="T1385" s="236"/>
      <c r="AT1385" s="237" t="s">
        <v>176</v>
      </c>
      <c r="AU1385" s="237" t="s">
        <v>83</v>
      </c>
      <c r="AV1385" s="12" t="s">
        <v>81</v>
      </c>
      <c r="AW1385" s="12" t="s">
        <v>34</v>
      </c>
      <c r="AX1385" s="12" t="s">
        <v>73</v>
      </c>
      <c r="AY1385" s="237" t="s">
        <v>161</v>
      </c>
    </row>
    <row r="1386" s="13" customFormat="1">
      <c r="B1386" s="238"/>
      <c r="C1386" s="239"/>
      <c r="D1386" s="225" t="s">
        <v>176</v>
      </c>
      <c r="E1386" s="240" t="s">
        <v>19</v>
      </c>
      <c r="F1386" s="241" t="s">
        <v>1467</v>
      </c>
      <c r="G1386" s="239"/>
      <c r="H1386" s="242">
        <v>73.700000000000003</v>
      </c>
      <c r="I1386" s="243"/>
      <c r="J1386" s="239"/>
      <c r="K1386" s="239"/>
      <c r="L1386" s="244"/>
      <c r="M1386" s="245"/>
      <c r="N1386" s="246"/>
      <c r="O1386" s="246"/>
      <c r="P1386" s="246"/>
      <c r="Q1386" s="246"/>
      <c r="R1386" s="246"/>
      <c r="S1386" s="246"/>
      <c r="T1386" s="247"/>
      <c r="AT1386" s="248" t="s">
        <v>176</v>
      </c>
      <c r="AU1386" s="248" t="s">
        <v>83</v>
      </c>
      <c r="AV1386" s="13" t="s">
        <v>83</v>
      </c>
      <c r="AW1386" s="13" t="s">
        <v>34</v>
      </c>
      <c r="AX1386" s="13" t="s">
        <v>81</v>
      </c>
      <c r="AY1386" s="248" t="s">
        <v>161</v>
      </c>
    </row>
    <row r="1387" s="1" customFormat="1" ht="16.5" customHeight="1">
      <c r="B1387" s="39"/>
      <c r="C1387" s="212" t="s">
        <v>1468</v>
      </c>
      <c r="D1387" s="212" t="s">
        <v>163</v>
      </c>
      <c r="E1387" s="213" t="s">
        <v>1469</v>
      </c>
      <c r="F1387" s="214" t="s">
        <v>1470</v>
      </c>
      <c r="G1387" s="215" t="s">
        <v>210</v>
      </c>
      <c r="H1387" s="216">
        <v>73.700000000000003</v>
      </c>
      <c r="I1387" s="217"/>
      <c r="J1387" s="218">
        <f>ROUND(I1387*H1387,2)</f>
        <v>0</v>
      </c>
      <c r="K1387" s="214" t="s">
        <v>173</v>
      </c>
      <c r="L1387" s="44"/>
      <c r="M1387" s="219" t="s">
        <v>19</v>
      </c>
      <c r="N1387" s="220" t="s">
        <v>44</v>
      </c>
      <c r="O1387" s="84"/>
      <c r="P1387" s="221">
        <f>O1387*H1387</f>
        <v>0</v>
      </c>
      <c r="Q1387" s="221">
        <v>0.0060000000000000001</v>
      </c>
      <c r="R1387" s="221">
        <f>Q1387*H1387</f>
        <v>0.44220000000000004</v>
      </c>
      <c r="S1387" s="221">
        <v>0</v>
      </c>
      <c r="T1387" s="222">
        <f>S1387*H1387</f>
        <v>0</v>
      </c>
      <c r="AR1387" s="223" t="s">
        <v>167</v>
      </c>
      <c r="AT1387" s="223" t="s">
        <v>163</v>
      </c>
      <c r="AU1387" s="223" t="s">
        <v>83</v>
      </c>
      <c r="AY1387" s="18" t="s">
        <v>161</v>
      </c>
      <c r="BE1387" s="224">
        <f>IF(N1387="základní",J1387,0)</f>
        <v>0</v>
      </c>
      <c r="BF1387" s="224">
        <f>IF(N1387="snížená",J1387,0)</f>
        <v>0</v>
      </c>
      <c r="BG1387" s="224">
        <f>IF(N1387="zákl. přenesená",J1387,0)</f>
        <v>0</v>
      </c>
      <c r="BH1387" s="224">
        <f>IF(N1387="sníž. přenesená",J1387,0)</f>
        <v>0</v>
      </c>
      <c r="BI1387" s="224">
        <f>IF(N1387="nulová",J1387,0)</f>
        <v>0</v>
      </c>
      <c r="BJ1387" s="18" t="s">
        <v>81</v>
      </c>
      <c r="BK1387" s="224">
        <f>ROUND(I1387*H1387,2)</f>
        <v>0</v>
      </c>
      <c r="BL1387" s="18" t="s">
        <v>167</v>
      </c>
      <c r="BM1387" s="223" t="s">
        <v>1471</v>
      </c>
    </row>
    <row r="1388" s="1" customFormat="1">
      <c r="B1388" s="39"/>
      <c r="C1388" s="40"/>
      <c r="D1388" s="225" t="s">
        <v>169</v>
      </c>
      <c r="E1388" s="40"/>
      <c r="F1388" s="226" t="s">
        <v>1472</v>
      </c>
      <c r="G1388" s="40"/>
      <c r="H1388" s="40"/>
      <c r="I1388" s="136"/>
      <c r="J1388" s="40"/>
      <c r="K1388" s="40"/>
      <c r="L1388" s="44"/>
      <c r="M1388" s="227"/>
      <c r="N1388" s="84"/>
      <c r="O1388" s="84"/>
      <c r="P1388" s="84"/>
      <c r="Q1388" s="84"/>
      <c r="R1388" s="84"/>
      <c r="S1388" s="84"/>
      <c r="T1388" s="85"/>
      <c r="AT1388" s="18" t="s">
        <v>169</v>
      </c>
      <c r="AU1388" s="18" t="s">
        <v>83</v>
      </c>
    </row>
    <row r="1389" s="12" customFormat="1">
      <c r="B1389" s="228"/>
      <c r="C1389" s="229"/>
      <c r="D1389" s="225" t="s">
        <v>176</v>
      </c>
      <c r="E1389" s="230" t="s">
        <v>19</v>
      </c>
      <c r="F1389" s="231" t="s">
        <v>1444</v>
      </c>
      <c r="G1389" s="229"/>
      <c r="H1389" s="230" t="s">
        <v>19</v>
      </c>
      <c r="I1389" s="232"/>
      <c r="J1389" s="229"/>
      <c r="K1389" s="229"/>
      <c r="L1389" s="233"/>
      <c r="M1389" s="234"/>
      <c r="N1389" s="235"/>
      <c r="O1389" s="235"/>
      <c r="P1389" s="235"/>
      <c r="Q1389" s="235"/>
      <c r="R1389" s="235"/>
      <c r="S1389" s="235"/>
      <c r="T1389" s="236"/>
      <c r="AT1389" s="237" t="s">
        <v>176</v>
      </c>
      <c r="AU1389" s="237" t="s">
        <v>83</v>
      </c>
      <c r="AV1389" s="12" t="s">
        <v>81</v>
      </c>
      <c r="AW1389" s="12" t="s">
        <v>34</v>
      </c>
      <c r="AX1389" s="12" t="s">
        <v>73</v>
      </c>
      <c r="AY1389" s="237" t="s">
        <v>161</v>
      </c>
    </row>
    <row r="1390" s="13" customFormat="1">
      <c r="B1390" s="238"/>
      <c r="C1390" s="239"/>
      <c r="D1390" s="225" t="s">
        <v>176</v>
      </c>
      <c r="E1390" s="240" t="s">
        <v>19</v>
      </c>
      <c r="F1390" s="241" t="s">
        <v>1467</v>
      </c>
      <c r="G1390" s="239"/>
      <c r="H1390" s="242">
        <v>73.700000000000003</v>
      </c>
      <c r="I1390" s="243"/>
      <c r="J1390" s="239"/>
      <c r="K1390" s="239"/>
      <c r="L1390" s="244"/>
      <c r="M1390" s="245"/>
      <c r="N1390" s="246"/>
      <c r="O1390" s="246"/>
      <c r="P1390" s="246"/>
      <c r="Q1390" s="246"/>
      <c r="R1390" s="246"/>
      <c r="S1390" s="246"/>
      <c r="T1390" s="247"/>
      <c r="AT1390" s="248" t="s">
        <v>176</v>
      </c>
      <c r="AU1390" s="248" t="s">
        <v>83</v>
      </c>
      <c r="AV1390" s="13" t="s">
        <v>83</v>
      </c>
      <c r="AW1390" s="13" t="s">
        <v>34</v>
      </c>
      <c r="AX1390" s="13" t="s">
        <v>81</v>
      </c>
      <c r="AY1390" s="248" t="s">
        <v>161</v>
      </c>
    </row>
    <row r="1391" s="1" customFormat="1" ht="16.5" customHeight="1">
      <c r="B1391" s="39"/>
      <c r="C1391" s="260" t="s">
        <v>1473</v>
      </c>
      <c r="D1391" s="260" t="s">
        <v>252</v>
      </c>
      <c r="E1391" s="261" t="s">
        <v>885</v>
      </c>
      <c r="F1391" s="262" t="s">
        <v>886</v>
      </c>
      <c r="G1391" s="263" t="s">
        <v>210</v>
      </c>
      <c r="H1391" s="264">
        <v>75.174000000000007</v>
      </c>
      <c r="I1391" s="265"/>
      <c r="J1391" s="266">
        <f>ROUND(I1391*H1391,2)</f>
        <v>0</v>
      </c>
      <c r="K1391" s="262" t="s">
        <v>173</v>
      </c>
      <c r="L1391" s="267"/>
      <c r="M1391" s="268" t="s">
        <v>19</v>
      </c>
      <c r="N1391" s="269" t="s">
        <v>44</v>
      </c>
      <c r="O1391" s="84"/>
      <c r="P1391" s="221">
        <f>O1391*H1391</f>
        <v>0</v>
      </c>
      <c r="Q1391" s="221">
        <v>0.0035999999999999999</v>
      </c>
      <c r="R1391" s="221">
        <f>Q1391*H1391</f>
        <v>0.27062639999999999</v>
      </c>
      <c r="S1391" s="221">
        <v>0</v>
      </c>
      <c r="T1391" s="222">
        <f>S1391*H1391</f>
        <v>0</v>
      </c>
      <c r="AR1391" s="223" t="s">
        <v>207</v>
      </c>
      <c r="AT1391" s="223" t="s">
        <v>252</v>
      </c>
      <c r="AU1391" s="223" t="s">
        <v>83</v>
      </c>
      <c r="AY1391" s="18" t="s">
        <v>161</v>
      </c>
      <c r="BE1391" s="224">
        <f>IF(N1391="základní",J1391,0)</f>
        <v>0</v>
      </c>
      <c r="BF1391" s="224">
        <f>IF(N1391="snížená",J1391,0)</f>
        <v>0</v>
      </c>
      <c r="BG1391" s="224">
        <f>IF(N1391="zákl. přenesená",J1391,0)</f>
        <v>0</v>
      </c>
      <c r="BH1391" s="224">
        <f>IF(N1391="sníž. přenesená",J1391,0)</f>
        <v>0</v>
      </c>
      <c r="BI1391" s="224">
        <f>IF(N1391="nulová",J1391,0)</f>
        <v>0</v>
      </c>
      <c r="BJ1391" s="18" t="s">
        <v>81</v>
      </c>
      <c r="BK1391" s="224">
        <f>ROUND(I1391*H1391,2)</f>
        <v>0</v>
      </c>
      <c r="BL1391" s="18" t="s">
        <v>167</v>
      </c>
      <c r="BM1391" s="223" t="s">
        <v>1474</v>
      </c>
    </row>
    <row r="1392" s="1" customFormat="1">
      <c r="B1392" s="39"/>
      <c r="C1392" s="40"/>
      <c r="D1392" s="225" t="s">
        <v>169</v>
      </c>
      <c r="E1392" s="40"/>
      <c r="F1392" s="226" t="s">
        <v>886</v>
      </c>
      <c r="G1392" s="40"/>
      <c r="H1392" s="40"/>
      <c r="I1392" s="136"/>
      <c r="J1392" s="40"/>
      <c r="K1392" s="40"/>
      <c r="L1392" s="44"/>
      <c r="M1392" s="227"/>
      <c r="N1392" s="84"/>
      <c r="O1392" s="84"/>
      <c r="P1392" s="84"/>
      <c r="Q1392" s="84"/>
      <c r="R1392" s="84"/>
      <c r="S1392" s="84"/>
      <c r="T1392" s="85"/>
      <c r="AT1392" s="18" t="s">
        <v>169</v>
      </c>
      <c r="AU1392" s="18" t="s">
        <v>83</v>
      </c>
    </row>
    <row r="1393" s="13" customFormat="1">
      <c r="B1393" s="238"/>
      <c r="C1393" s="239"/>
      <c r="D1393" s="225" t="s">
        <v>176</v>
      </c>
      <c r="E1393" s="240" t="s">
        <v>19</v>
      </c>
      <c r="F1393" s="241" t="s">
        <v>1475</v>
      </c>
      <c r="G1393" s="239"/>
      <c r="H1393" s="242">
        <v>75.174000000000007</v>
      </c>
      <c r="I1393" s="243"/>
      <c r="J1393" s="239"/>
      <c r="K1393" s="239"/>
      <c r="L1393" s="244"/>
      <c r="M1393" s="245"/>
      <c r="N1393" s="246"/>
      <c r="O1393" s="246"/>
      <c r="P1393" s="246"/>
      <c r="Q1393" s="246"/>
      <c r="R1393" s="246"/>
      <c r="S1393" s="246"/>
      <c r="T1393" s="247"/>
      <c r="AT1393" s="248" t="s">
        <v>176</v>
      </c>
      <c r="AU1393" s="248" t="s">
        <v>83</v>
      </c>
      <c r="AV1393" s="13" t="s">
        <v>83</v>
      </c>
      <c r="AW1393" s="13" t="s">
        <v>34</v>
      </c>
      <c r="AX1393" s="13" t="s">
        <v>81</v>
      </c>
      <c r="AY1393" s="248" t="s">
        <v>161</v>
      </c>
    </row>
    <row r="1394" s="1" customFormat="1" ht="16.5" customHeight="1">
      <c r="B1394" s="39"/>
      <c r="C1394" s="212" t="s">
        <v>1476</v>
      </c>
      <c r="D1394" s="212" t="s">
        <v>163</v>
      </c>
      <c r="E1394" s="213" t="s">
        <v>306</v>
      </c>
      <c r="F1394" s="214" t="s">
        <v>307</v>
      </c>
      <c r="G1394" s="215" t="s">
        <v>210</v>
      </c>
      <c r="H1394" s="216">
        <v>73.700000000000003</v>
      </c>
      <c r="I1394" s="217"/>
      <c r="J1394" s="218">
        <f>ROUND(I1394*H1394,2)</f>
        <v>0</v>
      </c>
      <c r="K1394" s="214" t="s">
        <v>173</v>
      </c>
      <c r="L1394" s="44"/>
      <c r="M1394" s="219" t="s">
        <v>19</v>
      </c>
      <c r="N1394" s="220" t="s">
        <v>44</v>
      </c>
      <c r="O1394" s="84"/>
      <c r="P1394" s="221">
        <f>O1394*H1394</f>
        <v>0</v>
      </c>
      <c r="Q1394" s="221">
        <v>0.00087000000000000001</v>
      </c>
      <c r="R1394" s="221">
        <f>Q1394*H1394</f>
        <v>0.064119000000000009</v>
      </c>
      <c r="S1394" s="221">
        <v>0</v>
      </c>
      <c r="T1394" s="222">
        <f>S1394*H1394</f>
        <v>0</v>
      </c>
      <c r="AR1394" s="223" t="s">
        <v>167</v>
      </c>
      <c r="AT1394" s="223" t="s">
        <v>163</v>
      </c>
      <c r="AU1394" s="223" t="s">
        <v>83</v>
      </c>
      <c r="AY1394" s="18" t="s">
        <v>161</v>
      </c>
      <c r="BE1394" s="224">
        <f>IF(N1394="základní",J1394,0)</f>
        <v>0</v>
      </c>
      <c r="BF1394" s="224">
        <f>IF(N1394="snížená",J1394,0)</f>
        <v>0</v>
      </c>
      <c r="BG1394" s="224">
        <f>IF(N1394="zákl. přenesená",J1394,0)</f>
        <v>0</v>
      </c>
      <c r="BH1394" s="224">
        <f>IF(N1394="sníž. přenesená",J1394,0)</f>
        <v>0</v>
      </c>
      <c r="BI1394" s="224">
        <f>IF(N1394="nulová",J1394,0)</f>
        <v>0</v>
      </c>
      <c r="BJ1394" s="18" t="s">
        <v>81</v>
      </c>
      <c r="BK1394" s="224">
        <f>ROUND(I1394*H1394,2)</f>
        <v>0</v>
      </c>
      <c r="BL1394" s="18" t="s">
        <v>167</v>
      </c>
      <c r="BM1394" s="223" t="s">
        <v>1477</v>
      </c>
    </row>
    <row r="1395" s="1" customFormat="1">
      <c r="B1395" s="39"/>
      <c r="C1395" s="40"/>
      <c r="D1395" s="225" t="s">
        <v>169</v>
      </c>
      <c r="E1395" s="40"/>
      <c r="F1395" s="226" t="s">
        <v>309</v>
      </c>
      <c r="G1395" s="40"/>
      <c r="H1395" s="40"/>
      <c r="I1395" s="136"/>
      <c r="J1395" s="40"/>
      <c r="K1395" s="40"/>
      <c r="L1395" s="44"/>
      <c r="M1395" s="227"/>
      <c r="N1395" s="84"/>
      <c r="O1395" s="84"/>
      <c r="P1395" s="84"/>
      <c r="Q1395" s="84"/>
      <c r="R1395" s="84"/>
      <c r="S1395" s="84"/>
      <c r="T1395" s="85"/>
      <c r="AT1395" s="18" t="s">
        <v>169</v>
      </c>
      <c r="AU1395" s="18" t="s">
        <v>83</v>
      </c>
    </row>
    <row r="1396" s="12" customFormat="1">
      <c r="B1396" s="228"/>
      <c r="C1396" s="229"/>
      <c r="D1396" s="225" t="s">
        <v>176</v>
      </c>
      <c r="E1396" s="230" t="s">
        <v>19</v>
      </c>
      <c r="F1396" s="231" t="s">
        <v>1444</v>
      </c>
      <c r="G1396" s="229"/>
      <c r="H1396" s="230" t="s">
        <v>19</v>
      </c>
      <c r="I1396" s="232"/>
      <c r="J1396" s="229"/>
      <c r="K1396" s="229"/>
      <c r="L1396" s="233"/>
      <c r="M1396" s="234"/>
      <c r="N1396" s="235"/>
      <c r="O1396" s="235"/>
      <c r="P1396" s="235"/>
      <c r="Q1396" s="235"/>
      <c r="R1396" s="235"/>
      <c r="S1396" s="235"/>
      <c r="T1396" s="236"/>
      <c r="AT1396" s="237" t="s">
        <v>176</v>
      </c>
      <c r="AU1396" s="237" t="s">
        <v>83</v>
      </c>
      <c r="AV1396" s="12" t="s">
        <v>81</v>
      </c>
      <c r="AW1396" s="12" t="s">
        <v>34</v>
      </c>
      <c r="AX1396" s="12" t="s">
        <v>73</v>
      </c>
      <c r="AY1396" s="237" t="s">
        <v>161</v>
      </c>
    </row>
    <row r="1397" s="13" customFormat="1">
      <c r="B1397" s="238"/>
      <c r="C1397" s="239"/>
      <c r="D1397" s="225" t="s">
        <v>176</v>
      </c>
      <c r="E1397" s="240" t="s">
        <v>19</v>
      </c>
      <c r="F1397" s="241" t="s">
        <v>1467</v>
      </c>
      <c r="G1397" s="239"/>
      <c r="H1397" s="242">
        <v>73.700000000000003</v>
      </c>
      <c r="I1397" s="243"/>
      <c r="J1397" s="239"/>
      <c r="K1397" s="239"/>
      <c r="L1397" s="244"/>
      <c r="M1397" s="245"/>
      <c r="N1397" s="246"/>
      <c r="O1397" s="246"/>
      <c r="P1397" s="246"/>
      <c r="Q1397" s="246"/>
      <c r="R1397" s="246"/>
      <c r="S1397" s="246"/>
      <c r="T1397" s="247"/>
      <c r="AT1397" s="248" t="s">
        <v>176</v>
      </c>
      <c r="AU1397" s="248" t="s">
        <v>83</v>
      </c>
      <c r="AV1397" s="13" t="s">
        <v>83</v>
      </c>
      <c r="AW1397" s="13" t="s">
        <v>34</v>
      </c>
      <c r="AX1397" s="13" t="s">
        <v>81</v>
      </c>
      <c r="AY1397" s="248" t="s">
        <v>161</v>
      </c>
    </row>
    <row r="1398" s="1" customFormat="1" ht="16.5" customHeight="1">
      <c r="B1398" s="39"/>
      <c r="C1398" s="212" t="s">
        <v>1478</v>
      </c>
      <c r="D1398" s="212" t="s">
        <v>163</v>
      </c>
      <c r="E1398" s="213" t="s">
        <v>1479</v>
      </c>
      <c r="F1398" s="214" t="s">
        <v>1480</v>
      </c>
      <c r="G1398" s="215" t="s">
        <v>210</v>
      </c>
      <c r="H1398" s="216">
        <v>73.700000000000003</v>
      </c>
      <c r="I1398" s="217"/>
      <c r="J1398" s="218">
        <f>ROUND(I1398*H1398,2)</f>
        <v>0</v>
      </c>
      <c r="K1398" s="214" t="s">
        <v>173</v>
      </c>
      <c r="L1398" s="44"/>
      <c r="M1398" s="219" t="s">
        <v>19</v>
      </c>
      <c r="N1398" s="220" t="s">
        <v>44</v>
      </c>
      <c r="O1398" s="84"/>
      <c r="P1398" s="221">
        <f>O1398*H1398</f>
        <v>0</v>
      </c>
      <c r="Q1398" s="221">
        <v>0.0094800000000000006</v>
      </c>
      <c r="R1398" s="221">
        <f>Q1398*H1398</f>
        <v>0.69867600000000007</v>
      </c>
      <c r="S1398" s="221">
        <v>0</v>
      </c>
      <c r="T1398" s="222">
        <f>S1398*H1398</f>
        <v>0</v>
      </c>
      <c r="AR1398" s="223" t="s">
        <v>167</v>
      </c>
      <c r="AT1398" s="223" t="s">
        <v>163</v>
      </c>
      <c r="AU1398" s="223" t="s">
        <v>83</v>
      </c>
      <c r="AY1398" s="18" t="s">
        <v>161</v>
      </c>
      <c r="BE1398" s="224">
        <f>IF(N1398="základní",J1398,0)</f>
        <v>0</v>
      </c>
      <c r="BF1398" s="224">
        <f>IF(N1398="snížená",J1398,0)</f>
        <v>0</v>
      </c>
      <c r="BG1398" s="224">
        <f>IF(N1398="zákl. přenesená",J1398,0)</f>
        <v>0</v>
      </c>
      <c r="BH1398" s="224">
        <f>IF(N1398="sníž. přenesená",J1398,0)</f>
        <v>0</v>
      </c>
      <c r="BI1398" s="224">
        <f>IF(N1398="nulová",J1398,0)</f>
        <v>0</v>
      </c>
      <c r="BJ1398" s="18" t="s">
        <v>81</v>
      </c>
      <c r="BK1398" s="224">
        <f>ROUND(I1398*H1398,2)</f>
        <v>0</v>
      </c>
      <c r="BL1398" s="18" t="s">
        <v>167</v>
      </c>
      <c r="BM1398" s="223" t="s">
        <v>1481</v>
      </c>
    </row>
    <row r="1399" s="1" customFormat="1">
      <c r="B1399" s="39"/>
      <c r="C1399" s="40"/>
      <c r="D1399" s="225" t="s">
        <v>169</v>
      </c>
      <c r="E1399" s="40"/>
      <c r="F1399" s="226" t="s">
        <v>1482</v>
      </c>
      <c r="G1399" s="40"/>
      <c r="H1399" s="40"/>
      <c r="I1399" s="136"/>
      <c r="J1399" s="40"/>
      <c r="K1399" s="40"/>
      <c r="L1399" s="44"/>
      <c r="M1399" s="227"/>
      <c r="N1399" s="84"/>
      <c r="O1399" s="84"/>
      <c r="P1399" s="84"/>
      <c r="Q1399" s="84"/>
      <c r="R1399" s="84"/>
      <c r="S1399" s="84"/>
      <c r="T1399" s="85"/>
      <c r="AT1399" s="18" t="s">
        <v>169</v>
      </c>
      <c r="AU1399" s="18" t="s">
        <v>83</v>
      </c>
    </row>
    <row r="1400" s="12" customFormat="1">
      <c r="B1400" s="228"/>
      <c r="C1400" s="229"/>
      <c r="D1400" s="225" t="s">
        <v>176</v>
      </c>
      <c r="E1400" s="230" t="s">
        <v>19</v>
      </c>
      <c r="F1400" s="231" t="s">
        <v>1444</v>
      </c>
      <c r="G1400" s="229"/>
      <c r="H1400" s="230" t="s">
        <v>19</v>
      </c>
      <c r="I1400" s="232"/>
      <c r="J1400" s="229"/>
      <c r="K1400" s="229"/>
      <c r="L1400" s="233"/>
      <c r="M1400" s="234"/>
      <c r="N1400" s="235"/>
      <c r="O1400" s="235"/>
      <c r="P1400" s="235"/>
      <c r="Q1400" s="235"/>
      <c r="R1400" s="235"/>
      <c r="S1400" s="235"/>
      <c r="T1400" s="236"/>
      <c r="AT1400" s="237" t="s">
        <v>176</v>
      </c>
      <c r="AU1400" s="237" t="s">
        <v>83</v>
      </c>
      <c r="AV1400" s="12" t="s">
        <v>81</v>
      </c>
      <c r="AW1400" s="12" t="s">
        <v>34</v>
      </c>
      <c r="AX1400" s="12" t="s">
        <v>73</v>
      </c>
      <c r="AY1400" s="237" t="s">
        <v>161</v>
      </c>
    </row>
    <row r="1401" s="13" customFormat="1">
      <c r="B1401" s="238"/>
      <c r="C1401" s="239"/>
      <c r="D1401" s="225" t="s">
        <v>176</v>
      </c>
      <c r="E1401" s="240" t="s">
        <v>19</v>
      </c>
      <c r="F1401" s="241" t="s">
        <v>1467</v>
      </c>
      <c r="G1401" s="239"/>
      <c r="H1401" s="242">
        <v>73.700000000000003</v>
      </c>
      <c r="I1401" s="243"/>
      <c r="J1401" s="239"/>
      <c r="K1401" s="239"/>
      <c r="L1401" s="244"/>
      <c r="M1401" s="245"/>
      <c r="N1401" s="246"/>
      <c r="O1401" s="246"/>
      <c r="P1401" s="246"/>
      <c r="Q1401" s="246"/>
      <c r="R1401" s="246"/>
      <c r="S1401" s="246"/>
      <c r="T1401" s="247"/>
      <c r="AT1401" s="248" t="s">
        <v>176</v>
      </c>
      <c r="AU1401" s="248" t="s">
        <v>83</v>
      </c>
      <c r="AV1401" s="13" t="s">
        <v>83</v>
      </c>
      <c r="AW1401" s="13" t="s">
        <v>34</v>
      </c>
      <c r="AX1401" s="13" t="s">
        <v>81</v>
      </c>
      <c r="AY1401" s="248" t="s">
        <v>161</v>
      </c>
    </row>
    <row r="1402" s="1" customFormat="1" ht="16.5" customHeight="1">
      <c r="B1402" s="39"/>
      <c r="C1402" s="212" t="s">
        <v>1483</v>
      </c>
      <c r="D1402" s="212" t="s">
        <v>163</v>
      </c>
      <c r="E1402" s="213" t="s">
        <v>1484</v>
      </c>
      <c r="F1402" s="214" t="s">
        <v>1485</v>
      </c>
      <c r="G1402" s="215" t="s">
        <v>210</v>
      </c>
      <c r="H1402" s="216">
        <v>73.700000000000003</v>
      </c>
      <c r="I1402" s="217"/>
      <c r="J1402" s="218">
        <f>ROUND(I1402*H1402,2)</f>
        <v>0</v>
      </c>
      <c r="K1402" s="214" t="s">
        <v>173</v>
      </c>
      <c r="L1402" s="44"/>
      <c r="M1402" s="219" t="s">
        <v>19</v>
      </c>
      <c r="N1402" s="220" t="s">
        <v>44</v>
      </c>
      <c r="O1402" s="84"/>
      <c r="P1402" s="221">
        <f>O1402*H1402</f>
        <v>0</v>
      </c>
      <c r="Q1402" s="221">
        <v>0</v>
      </c>
      <c r="R1402" s="221">
        <f>Q1402*H1402</f>
        <v>0</v>
      </c>
      <c r="S1402" s="221">
        <v>0</v>
      </c>
      <c r="T1402" s="222">
        <f>S1402*H1402</f>
        <v>0</v>
      </c>
      <c r="AR1402" s="223" t="s">
        <v>167</v>
      </c>
      <c r="AT1402" s="223" t="s">
        <v>163</v>
      </c>
      <c r="AU1402" s="223" t="s">
        <v>83</v>
      </c>
      <c r="AY1402" s="18" t="s">
        <v>161</v>
      </c>
      <c r="BE1402" s="224">
        <f>IF(N1402="základní",J1402,0)</f>
        <v>0</v>
      </c>
      <c r="BF1402" s="224">
        <f>IF(N1402="snížená",J1402,0)</f>
        <v>0</v>
      </c>
      <c r="BG1402" s="224">
        <f>IF(N1402="zákl. přenesená",J1402,0)</f>
        <v>0</v>
      </c>
      <c r="BH1402" s="224">
        <f>IF(N1402="sníž. přenesená",J1402,0)</f>
        <v>0</v>
      </c>
      <c r="BI1402" s="224">
        <f>IF(N1402="nulová",J1402,0)</f>
        <v>0</v>
      </c>
      <c r="BJ1402" s="18" t="s">
        <v>81</v>
      </c>
      <c r="BK1402" s="224">
        <f>ROUND(I1402*H1402,2)</f>
        <v>0</v>
      </c>
      <c r="BL1402" s="18" t="s">
        <v>167</v>
      </c>
      <c r="BM1402" s="223" t="s">
        <v>1486</v>
      </c>
    </row>
    <row r="1403" s="1" customFormat="1">
      <c r="B1403" s="39"/>
      <c r="C1403" s="40"/>
      <c r="D1403" s="225" t="s">
        <v>169</v>
      </c>
      <c r="E1403" s="40"/>
      <c r="F1403" s="226" t="s">
        <v>1487</v>
      </c>
      <c r="G1403" s="40"/>
      <c r="H1403" s="40"/>
      <c r="I1403" s="136"/>
      <c r="J1403" s="40"/>
      <c r="K1403" s="40"/>
      <c r="L1403" s="44"/>
      <c r="M1403" s="227"/>
      <c r="N1403" s="84"/>
      <c r="O1403" s="84"/>
      <c r="P1403" s="84"/>
      <c r="Q1403" s="84"/>
      <c r="R1403" s="84"/>
      <c r="S1403" s="84"/>
      <c r="T1403" s="85"/>
      <c r="AT1403" s="18" t="s">
        <v>169</v>
      </c>
      <c r="AU1403" s="18" t="s">
        <v>83</v>
      </c>
    </row>
    <row r="1404" s="12" customFormat="1">
      <c r="B1404" s="228"/>
      <c r="C1404" s="229"/>
      <c r="D1404" s="225" t="s">
        <v>176</v>
      </c>
      <c r="E1404" s="230" t="s">
        <v>19</v>
      </c>
      <c r="F1404" s="231" t="s">
        <v>1444</v>
      </c>
      <c r="G1404" s="229"/>
      <c r="H1404" s="230" t="s">
        <v>19</v>
      </c>
      <c r="I1404" s="232"/>
      <c r="J1404" s="229"/>
      <c r="K1404" s="229"/>
      <c r="L1404" s="233"/>
      <c r="M1404" s="234"/>
      <c r="N1404" s="235"/>
      <c r="O1404" s="235"/>
      <c r="P1404" s="235"/>
      <c r="Q1404" s="235"/>
      <c r="R1404" s="235"/>
      <c r="S1404" s="235"/>
      <c r="T1404" s="236"/>
      <c r="AT1404" s="237" t="s">
        <v>176</v>
      </c>
      <c r="AU1404" s="237" t="s">
        <v>83</v>
      </c>
      <c r="AV1404" s="12" t="s">
        <v>81</v>
      </c>
      <c r="AW1404" s="12" t="s">
        <v>34</v>
      </c>
      <c r="AX1404" s="12" t="s">
        <v>73</v>
      </c>
      <c r="AY1404" s="237" t="s">
        <v>161</v>
      </c>
    </row>
    <row r="1405" s="13" customFormat="1">
      <c r="B1405" s="238"/>
      <c r="C1405" s="239"/>
      <c r="D1405" s="225" t="s">
        <v>176</v>
      </c>
      <c r="E1405" s="240" t="s">
        <v>19</v>
      </c>
      <c r="F1405" s="241" t="s">
        <v>1467</v>
      </c>
      <c r="G1405" s="239"/>
      <c r="H1405" s="242">
        <v>73.700000000000003</v>
      </c>
      <c r="I1405" s="243"/>
      <c r="J1405" s="239"/>
      <c r="K1405" s="239"/>
      <c r="L1405" s="244"/>
      <c r="M1405" s="245"/>
      <c r="N1405" s="246"/>
      <c r="O1405" s="246"/>
      <c r="P1405" s="246"/>
      <c r="Q1405" s="246"/>
      <c r="R1405" s="246"/>
      <c r="S1405" s="246"/>
      <c r="T1405" s="247"/>
      <c r="AT1405" s="248" t="s">
        <v>176</v>
      </c>
      <c r="AU1405" s="248" t="s">
        <v>83</v>
      </c>
      <c r="AV1405" s="13" t="s">
        <v>83</v>
      </c>
      <c r="AW1405" s="13" t="s">
        <v>34</v>
      </c>
      <c r="AX1405" s="13" t="s">
        <v>81</v>
      </c>
      <c r="AY1405" s="248" t="s">
        <v>161</v>
      </c>
    </row>
    <row r="1406" s="1" customFormat="1" ht="16.5" customHeight="1">
      <c r="B1406" s="39"/>
      <c r="C1406" s="260" t="s">
        <v>1488</v>
      </c>
      <c r="D1406" s="260" t="s">
        <v>252</v>
      </c>
      <c r="E1406" s="261" t="s">
        <v>318</v>
      </c>
      <c r="F1406" s="262" t="s">
        <v>319</v>
      </c>
      <c r="G1406" s="263" t="s">
        <v>210</v>
      </c>
      <c r="H1406" s="264">
        <v>88.439999999999998</v>
      </c>
      <c r="I1406" s="265"/>
      <c r="J1406" s="266">
        <f>ROUND(I1406*H1406,2)</f>
        <v>0</v>
      </c>
      <c r="K1406" s="262" t="s">
        <v>173</v>
      </c>
      <c r="L1406" s="267"/>
      <c r="M1406" s="268" t="s">
        <v>19</v>
      </c>
      <c r="N1406" s="269" t="s">
        <v>44</v>
      </c>
      <c r="O1406" s="84"/>
      <c r="P1406" s="221">
        <f>O1406*H1406</f>
        <v>0</v>
      </c>
      <c r="Q1406" s="221">
        <v>0.00029999999999999997</v>
      </c>
      <c r="R1406" s="221">
        <f>Q1406*H1406</f>
        <v>0.026531999999999997</v>
      </c>
      <c r="S1406" s="221">
        <v>0</v>
      </c>
      <c r="T1406" s="222">
        <f>S1406*H1406</f>
        <v>0</v>
      </c>
      <c r="AR1406" s="223" t="s">
        <v>207</v>
      </c>
      <c r="AT1406" s="223" t="s">
        <v>252</v>
      </c>
      <c r="AU1406" s="223" t="s">
        <v>83</v>
      </c>
      <c r="AY1406" s="18" t="s">
        <v>161</v>
      </c>
      <c r="BE1406" s="224">
        <f>IF(N1406="základní",J1406,0)</f>
        <v>0</v>
      </c>
      <c r="BF1406" s="224">
        <f>IF(N1406="snížená",J1406,0)</f>
        <v>0</v>
      </c>
      <c r="BG1406" s="224">
        <f>IF(N1406="zákl. přenesená",J1406,0)</f>
        <v>0</v>
      </c>
      <c r="BH1406" s="224">
        <f>IF(N1406="sníž. přenesená",J1406,0)</f>
        <v>0</v>
      </c>
      <c r="BI1406" s="224">
        <f>IF(N1406="nulová",J1406,0)</f>
        <v>0</v>
      </c>
      <c r="BJ1406" s="18" t="s">
        <v>81</v>
      </c>
      <c r="BK1406" s="224">
        <f>ROUND(I1406*H1406,2)</f>
        <v>0</v>
      </c>
      <c r="BL1406" s="18" t="s">
        <v>167</v>
      </c>
      <c r="BM1406" s="223" t="s">
        <v>1489</v>
      </c>
    </row>
    <row r="1407" s="1" customFormat="1">
      <c r="B1407" s="39"/>
      <c r="C1407" s="40"/>
      <c r="D1407" s="225" t="s">
        <v>169</v>
      </c>
      <c r="E1407" s="40"/>
      <c r="F1407" s="226" t="s">
        <v>319</v>
      </c>
      <c r="G1407" s="40"/>
      <c r="H1407" s="40"/>
      <c r="I1407" s="136"/>
      <c r="J1407" s="40"/>
      <c r="K1407" s="40"/>
      <c r="L1407" s="44"/>
      <c r="M1407" s="227"/>
      <c r="N1407" s="84"/>
      <c r="O1407" s="84"/>
      <c r="P1407" s="84"/>
      <c r="Q1407" s="84"/>
      <c r="R1407" s="84"/>
      <c r="S1407" s="84"/>
      <c r="T1407" s="85"/>
      <c r="AT1407" s="18" t="s">
        <v>169</v>
      </c>
      <c r="AU1407" s="18" t="s">
        <v>83</v>
      </c>
    </row>
    <row r="1408" s="13" customFormat="1">
      <c r="B1408" s="238"/>
      <c r="C1408" s="239"/>
      <c r="D1408" s="225" t="s">
        <v>176</v>
      </c>
      <c r="E1408" s="240" t="s">
        <v>19</v>
      </c>
      <c r="F1408" s="241" t="s">
        <v>1490</v>
      </c>
      <c r="G1408" s="239"/>
      <c r="H1408" s="242">
        <v>88.439999999999998</v>
      </c>
      <c r="I1408" s="243"/>
      <c r="J1408" s="239"/>
      <c r="K1408" s="239"/>
      <c r="L1408" s="244"/>
      <c r="M1408" s="245"/>
      <c r="N1408" s="246"/>
      <c r="O1408" s="246"/>
      <c r="P1408" s="246"/>
      <c r="Q1408" s="246"/>
      <c r="R1408" s="246"/>
      <c r="S1408" s="246"/>
      <c r="T1408" s="247"/>
      <c r="AT1408" s="248" t="s">
        <v>176</v>
      </c>
      <c r="AU1408" s="248" t="s">
        <v>83</v>
      </c>
      <c r="AV1408" s="13" t="s">
        <v>83</v>
      </c>
      <c r="AW1408" s="13" t="s">
        <v>34</v>
      </c>
      <c r="AX1408" s="13" t="s">
        <v>81</v>
      </c>
      <c r="AY1408" s="248" t="s">
        <v>161</v>
      </c>
    </row>
    <row r="1409" s="1" customFormat="1" ht="16.5" customHeight="1">
      <c r="B1409" s="39"/>
      <c r="C1409" s="212" t="s">
        <v>1491</v>
      </c>
      <c r="D1409" s="212" t="s">
        <v>163</v>
      </c>
      <c r="E1409" s="213" t="s">
        <v>1492</v>
      </c>
      <c r="F1409" s="214" t="s">
        <v>1493</v>
      </c>
      <c r="G1409" s="215" t="s">
        <v>210</v>
      </c>
      <c r="H1409" s="216">
        <v>33.5</v>
      </c>
      <c r="I1409" s="217"/>
      <c r="J1409" s="218">
        <f>ROUND(I1409*H1409,2)</f>
        <v>0</v>
      </c>
      <c r="K1409" s="214" t="s">
        <v>19</v>
      </c>
      <c r="L1409" s="44"/>
      <c r="M1409" s="219" t="s">
        <v>19</v>
      </c>
      <c r="N1409" s="220" t="s">
        <v>44</v>
      </c>
      <c r="O1409" s="84"/>
      <c r="P1409" s="221">
        <f>O1409*H1409</f>
        <v>0</v>
      </c>
      <c r="Q1409" s="221">
        <v>0.0060000000000000001</v>
      </c>
      <c r="R1409" s="221">
        <f>Q1409*H1409</f>
        <v>0.20100000000000001</v>
      </c>
      <c r="S1409" s="221">
        <v>0</v>
      </c>
      <c r="T1409" s="222">
        <f>S1409*H1409</f>
        <v>0</v>
      </c>
      <c r="AR1409" s="223" t="s">
        <v>167</v>
      </c>
      <c r="AT1409" s="223" t="s">
        <v>163</v>
      </c>
      <c r="AU1409" s="223" t="s">
        <v>83</v>
      </c>
      <c r="AY1409" s="18" t="s">
        <v>161</v>
      </c>
      <c r="BE1409" s="224">
        <f>IF(N1409="základní",J1409,0)</f>
        <v>0</v>
      </c>
      <c r="BF1409" s="224">
        <f>IF(N1409="snížená",J1409,0)</f>
        <v>0</v>
      </c>
      <c r="BG1409" s="224">
        <f>IF(N1409="zákl. přenesená",J1409,0)</f>
        <v>0</v>
      </c>
      <c r="BH1409" s="224">
        <f>IF(N1409="sníž. přenesená",J1409,0)</f>
        <v>0</v>
      </c>
      <c r="BI1409" s="224">
        <f>IF(N1409="nulová",J1409,0)</f>
        <v>0</v>
      </c>
      <c r="BJ1409" s="18" t="s">
        <v>81</v>
      </c>
      <c r="BK1409" s="224">
        <f>ROUND(I1409*H1409,2)</f>
        <v>0</v>
      </c>
      <c r="BL1409" s="18" t="s">
        <v>167</v>
      </c>
      <c r="BM1409" s="223" t="s">
        <v>1494</v>
      </c>
    </row>
    <row r="1410" s="12" customFormat="1">
      <c r="B1410" s="228"/>
      <c r="C1410" s="229"/>
      <c r="D1410" s="225" t="s">
        <v>176</v>
      </c>
      <c r="E1410" s="230" t="s">
        <v>19</v>
      </c>
      <c r="F1410" s="231" t="s">
        <v>1444</v>
      </c>
      <c r="G1410" s="229"/>
      <c r="H1410" s="230" t="s">
        <v>19</v>
      </c>
      <c r="I1410" s="232"/>
      <c r="J1410" s="229"/>
      <c r="K1410" s="229"/>
      <c r="L1410" s="233"/>
      <c r="M1410" s="234"/>
      <c r="N1410" s="235"/>
      <c r="O1410" s="235"/>
      <c r="P1410" s="235"/>
      <c r="Q1410" s="235"/>
      <c r="R1410" s="235"/>
      <c r="S1410" s="235"/>
      <c r="T1410" s="236"/>
      <c r="AT1410" s="237" t="s">
        <v>176</v>
      </c>
      <c r="AU1410" s="237" t="s">
        <v>83</v>
      </c>
      <c r="AV1410" s="12" t="s">
        <v>81</v>
      </c>
      <c r="AW1410" s="12" t="s">
        <v>34</v>
      </c>
      <c r="AX1410" s="12" t="s">
        <v>73</v>
      </c>
      <c r="AY1410" s="237" t="s">
        <v>161</v>
      </c>
    </row>
    <row r="1411" s="13" customFormat="1">
      <c r="B1411" s="238"/>
      <c r="C1411" s="239"/>
      <c r="D1411" s="225" t="s">
        <v>176</v>
      </c>
      <c r="E1411" s="240" t="s">
        <v>19</v>
      </c>
      <c r="F1411" s="241" t="s">
        <v>1495</v>
      </c>
      <c r="G1411" s="239"/>
      <c r="H1411" s="242">
        <v>33.5</v>
      </c>
      <c r="I1411" s="243"/>
      <c r="J1411" s="239"/>
      <c r="K1411" s="239"/>
      <c r="L1411" s="244"/>
      <c r="M1411" s="245"/>
      <c r="N1411" s="246"/>
      <c r="O1411" s="246"/>
      <c r="P1411" s="246"/>
      <c r="Q1411" s="246"/>
      <c r="R1411" s="246"/>
      <c r="S1411" s="246"/>
      <c r="T1411" s="247"/>
      <c r="AT1411" s="248" t="s">
        <v>176</v>
      </c>
      <c r="AU1411" s="248" t="s">
        <v>83</v>
      </c>
      <c r="AV1411" s="13" t="s">
        <v>83</v>
      </c>
      <c r="AW1411" s="13" t="s">
        <v>34</v>
      </c>
      <c r="AX1411" s="13" t="s">
        <v>81</v>
      </c>
      <c r="AY1411" s="248" t="s">
        <v>161</v>
      </c>
    </row>
    <row r="1412" s="1" customFormat="1" ht="24" customHeight="1">
      <c r="B1412" s="39"/>
      <c r="C1412" s="212" t="s">
        <v>1496</v>
      </c>
      <c r="D1412" s="212" t="s">
        <v>163</v>
      </c>
      <c r="E1412" s="213" t="s">
        <v>1497</v>
      </c>
      <c r="F1412" s="214" t="s">
        <v>1498</v>
      </c>
      <c r="G1412" s="215" t="s">
        <v>210</v>
      </c>
      <c r="H1412" s="216">
        <v>33.5</v>
      </c>
      <c r="I1412" s="217"/>
      <c r="J1412" s="218">
        <f>ROUND(I1412*H1412,2)</f>
        <v>0</v>
      </c>
      <c r="K1412" s="214" t="s">
        <v>19</v>
      </c>
      <c r="L1412" s="44"/>
      <c r="M1412" s="219" t="s">
        <v>19</v>
      </c>
      <c r="N1412" s="220" t="s">
        <v>44</v>
      </c>
      <c r="O1412" s="84"/>
      <c r="P1412" s="221">
        <f>O1412*H1412</f>
        <v>0</v>
      </c>
      <c r="Q1412" s="221">
        <v>0.019</v>
      </c>
      <c r="R1412" s="221">
        <f>Q1412*H1412</f>
        <v>0.63649999999999995</v>
      </c>
      <c r="S1412" s="221">
        <v>0</v>
      </c>
      <c r="T1412" s="222">
        <f>S1412*H1412</f>
        <v>0</v>
      </c>
      <c r="AR1412" s="223" t="s">
        <v>167</v>
      </c>
      <c r="AT1412" s="223" t="s">
        <v>163</v>
      </c>
      <c r="AU1412" s="223" t="s">
        <v>83</v>
      </c>
      <c r="AY1412" s="18" t="s">
        <v>161</v>
      </c>
      <c r="BE1412" s="224">
        <f>IF(N1412="základní",J1412,0)</f>
        <v>0</v>
      </c>
      <c r="BF1412" s="224">
        <f>IF(N1412="snížená",J1412,0)</f>
        <v>0</v>
      </c>
      <c r="BG1412" s="224">
        <f>IF(N1412="zákl. přenesená",J1412,0)</f>
        <v>0</v>
      </c>
      <c r="BH1412" s="224">
        <f>IF(N1412="sníž. přenesená",J1412,0)</f>
        <v>0</v>
      </c>
      <c r="BI1412" s="224">
        <f>IF(N1412="nulová",J1412,0)</f>
        <v>0</v>
      </c>
      <c r="BJ1412" s="18" t="s">
        <v>81</v>
      </c>
      <c r="BK1412" s="224">
        <f>ROUND(I1412*H1412,2)</f>
        <v>0</v>
      </c>
      <c r="BL1412" s="18" t="s">
        <v>167</v>
      </c>
      <c r="BM1412" s="223" t="s">
        <v>1499</v>
      </c>
    </row>
    <row r="1413" s="12" customFormat="1">
      <c r="B1413" s="228"/>
      <c r="C1413" s="229"/>
      <c r="D1413" s="225" t="s">
        <v>176</v>
      </c>
      <c r="E1413" s="230" t="s">
        <v>19</v>
      </c>
      <c r="F1413" s="231" t="s">
        <v>1444</v>
      </c>
      <c r="G1413" s="229"/>
      <c r="H1413" s="230" t="s">
        <v>19</v>
      </c>
      <c r="I1413" s="232"/>
      <c r="J1413" s="229"/>
      <c r="K1413" s="229"/>
      <c r="L1413" s="233"/>
      <c r="M1413" s="234"/>
      <c r="N1413" s="235"/>
      <c r="O1413" s="235"/>
      <c r="P1413" s="235"/>
      <c r="Q1413" s="235"/>
      <c r="R1413" s="235"/>
      <c r="S1413" s="235"/>
      <c r="T1413" s="236"/>
      <c r="AT1413" s="237" t="s">
        <v>176</v>
      </c>
      <c r="AU1413" s="237" t="s">
        <v>83</v>
      </c>
      <c r="AV1413" s="12" t="s">
        <v>81</v>
      </c>
      <c r="AW1413" s="12" t="s">
        <v>34</v>
      </c>
      <c r="AX1413" s="12" t="s">
        <v>73</v>
      </c>
      <c r="AY1413" s="237" t="s">
        <v>161</v>
      </c>
    </row>
    <row r="1414" s="13" customFormat="1">
      <c r="B1414" s="238"/>
      <c r="C1414" s="239"/>
      <c r="D1414" s="225" t="s">
        <v>176</v>
      </c>
      <c r="E1414" s="240" t="s">
        <v>19</v>
      </c>
      <c r="F1414" s="241" t="s">
        <v>1495</v>
      </c>
      <c r="G1414" s="239"/>
      <c r="H1414" s="242">
        <v>33.5</v>
      </c>
      <c r="I1414" s="243"/>
      <c r="J1414" s="239"/>
      <c r="K1414" s="239"/>
      <c r="L1414" s="244"/>
      <c r="M1414" s="245"/>
      <c r="N1414" s="246"/>
      <c r="O1414" s="246"/>
      <c r="P1414" s="246"/>
      <c r="Q1414" s="246"/>
      <c r="R1414" s="246"/>
      <c r="S1414" s="246"/>
      <c r="T1414" s="247"/>
      <c r="AT1414" s="248" t="s">
        <v>176</v>
      </c>
      <c r="AU1414" s="248" t="s">
        <v>83</v>
      </c>
      <c r="AV1414" s="13" t="s">
        <v>83</v>
      </c>
      <c r="AW1414" s="13" t="s">
        <v>34</v>
      </c>
      <c r="AX1414" s="13" t="s">
        <v>81</v>
      </c>
      <c r="AY1414" s="248" t="s">
        <v>161</v>
      </c>
    </row>
    <row r="1415" s="1" customFormat="1" ht="16.5" customHeight="1">
      <c r="B1415" s="39"/>
      <c r="C1415" s="212" t="s">
        <v>1500</v>
      </c>
      <c r="D1415" s="212" t="s">
        <v>163</v>
      </c>
      <c r="E1415" s="213" t="s">
        <v>1501</v>
      </c>
      <c r="F1415" s="214" t="s">
        <v>1502</v>
      </c>
      <c r="G1415" s="215" t="s">
        <v>210</v>
      </c>
      <c r="H1415" s="216">
        <v>33.5</v>
      </c>
      <c r="I1415" s="217"/>
      <c r="J1415" s="218">
        <f>ROUND(I1415*H1415,2)</f>
        <v>0</v>
      </c>
      <c r="K1415" s="214" t="s">
        <v>19</v>
      </c>
      <c r="L1415" s="44"/>
      <c r="M1415" s="219" t="s">
        <v>19</v>
      </c>
      <c r="N1415" s="220" t="s">
        <v>44</v>
      </c>
      <c r="O1415" s="84"/>
      <c r="P1415" s="221">
        <f>O1415*H1415</f>
        <v>0</v>
      </c>
      <c r="Q1415" s="221">
        <v>0.0035000000000000001</v>
      </c>
      <c r="R1415" s="221">
        <f>Q1415*H1415</f>
        <v>0.11725000000000001</v>
      </c>
      <c r="S1415" s="221">
        <v>0</v>
      </c>
      <c r="T1415" s="222">
        <f>S1415*H1415</f>
        <v>0</v>
      </c>
      <c r="AR1415" s="223" t="s">
        <v>167</v>
      </c>
      <c r="AT1415" s="223" t="s">
        <v>163</v>
      </c>
      <c r="AU1415" s="223" t="s">
        <v>83</v>
      </c>
      <c r="AY1415" s="18" t="s">
        <v>161</v>
      </c>
      <c r="BE1415" s="224">
        <f>IF(N1415="základní",J1415,0)</f>
        <v>0</v>
      </c>
      <c r="BF1415" s="224">
        <f>IF(N1415="snížená",J1415,0)</f>
        <v>0</v>
      </c>
      <c r="BG1415" s="224">
        <f>IF(N1415="zákl. přenesená",J1415,0)</f>
        <v>0</v>
      </c>
      <c r="BH1415" s="224">
        <f>IF(N1415="sníž. přenesená",J1415,0)</f>
        <v>0</v>
      </c>
      <c r="BI1415" s="224">
        <f>IF(N1415="nulová",J1415,0)</f>
        <v>0</v>
      </c>
      <c r="BJ1415" s="18" t="s">
        <v>81</v>
      </c>
      <c r="BK1415" s="224">
        <f>ROUND(I1415*H1415,2)</f>
        <v>0</v>
      </c>
      <c r="BL1415" s="18" t="s">
        <v>167</v>
      </c>
      <c r="BM1415" s="223" t="s">
        <v>1503</v>
      </c>
    </row>
    <row r="1416" s="12" customFormat="1">
      <c r="B1416" s="228"/>
      <c r="C1416" s="229"/>
      <c r="D1416" s="225" t="s">
        <v>176</v>
      </c>
      <c r="E1416" s="230" t="s">
        <v>19</v>
      </c>
      <c r="F1416" s="231" t="s">
        <v>1444</v>
      </c>
      <c r="G1416" s="229"/>
      <c r="H1416" s="230" t="s">
        <v>19</v>
      </c>
      <c r="I1416" s="232"/>
      <c r="J1416" s="229"/>
      <c r="K1416" s="229"/>
      <c r="L1416" s="233"/>
      <c r="M1416" s="234"/>
      <c r="N1416" s="235"/>
      <c r="O1416" s="235"/>
      <c r="P1416" s="235"/>
      <c r="Q1416" s="235"/>
      <c r="R1416" s="235"/>
      <c r="S1416" s="235"/>
      <c r="T1416" s="236"/>
      <c r="AT1416" s="237" t="s">
        <v>176</v>
      </c>
      <c r="AU1416" s="237" t="s">
        <v>83</v>
      </c>
      <c r="AV1416" s="12" t="s">
        <v>81</v>
      </c>
      <c r="AW1416" s="12" t="s">
        <v>34</v>
      </c>
      <c r="AX1416" s="12" t="s">
        <v>73</v>
      </c>
      <c r="AY1416" s="237" t="s">
        <v>161</v>
      </c>
    </row>
    <row r="1417" s="13" customFormat="1">
      <c r="B1417" s="238"/>
      <c r="C1417" s="239"/>
      <c r="D1417" s="225" t="s">
        <v>176</v>
      </c>
      <c r="E1417" s="240" t="s">
        <v>19</v>
      </c>
      <c r="F1417" s="241" t="s">
        <v>1495</v>
      </c>
      <c r="G1417" s="239"/>
      <c r="H1417" s="242">
        <v>33.5</v>
      </c>
      <c r="I1417" s="243"/>
      <c r="J1417" s="239"/>
      <c r="K1417" s="239"/>
      <c r="L1417" s="244"/>
      <c r="M1417" s="245"/>
      <c r="N1417" s="246"/>
      <c r="O1417" s="246"/>
      <c r="P1417" s="246"/>
      <c r="Q1417" s="246"/>
      <c r="R1417" s="246"/>
      <c r="S1417" s="246"/>
      <c r="T1417" s="247"/>
      <c r="AT1417" s="248" t="s">
        <v>176</v>
      </c>
      <c r="AU1417" s="248" t="s">
        <v>83</v>
      </c>
      <c r="AV1417" s="13" t="s">
        <v>83</v>
      </c>
      <c r="AW1417" s="13" t="s">
        <v>34</v>
      </c>
      <c r="AX1417" s="13" t="s">
        <v>81</v>
      </c>
      <c r="AY1417" s="248" t="s">
        <v>161</v>
      </c>
    </row>
    <row r="1418" s="1" customFormat="1" ht="24" customHeight="1">
      <c r="B1418" s="39"/>
      <c r="C1418" s="212" t="s">
        <v>1504</v>
      </c>
      <c r="D1418" s="212" t="s">
        <v>163</v>
      </c>
      <c r="E1418" s="213" t="s">
        <v>1505</v>
      </c>
      <c r="F1418" s="214" t="s">
        <v>1506</v>
      </c>
      <c r="G1418" s="215" t="s">
        <v>210</v>
      </c>
      <c r="H1418" s="216">
        <v>33.5</v>
      </c>
      <c r="I1418" s="217"/>
      <c r="J1418" s="218">
        <f>ROUND(I1418*H1418,2)</f>
        <v>0</v>
      </c>
      <c r="K1418" s="214" t="s">
        <v>19</v>
      </c>
      <c r="L1418" s="44"/>
      <c r="M1418" s="219" t="s">
        <v>19</v>
      </c>
      <c r="N1418" s="220" t="s">
        <v>44</v>
      </c>
      <c r="O1418" s="84"/>
      <c r="P1418" s="221">
        <f>O1418*H1418</f>
        <v>0</v>
      </c>
      <c r="Q1418" s="221">
        <v>0.00040000000000000002</v>
      </c>
      <c r="R1418" s="221">
        <f>Q1418*H1418</f>
        <v>0.013400000000000001</v>
      </c>
      <c r="S1418" s="221">
        <v>0</v>
      </c>
      <c r="T1418" s="222">
        <f>S1418*H1418</f>
        <v>0</v>
      </c>
      <c r="AR1418" s="223" t="s">
        <v>167</v>
      </c>
      <c r="AT1418" s="223" t="s">
        <v>163</v>
      </c>
      <c r="AU1418" s="223" t="s">
        <v>83</v>
      </c>
      <c r="AY1418" s="18" t="s">
        <v>161</v>
      </c>
      <c r="BE1418" s="224">
        <f>IF(N1418="základní",J1418,0)</f>
        <v>0</v>
      </c>
      <c r="BF1418" s="224">
        <f>IF(N1418="snížená",J1418,0)</f>
        <v>0</v>
      </c>
      <c r="BG1418" s="224">
        <f>IF(N1418="zákl. přenesená",J1418,0)</f>
        <v>0</v>
      </c>
      <c r="BH1418" s="224">
        <f>IF(N1418="sníž. přenesená",J1418,0)</f>
        <v>0</v>
      </c>
      <c r="BI1418" s="224">
        <f>IF(N1418="nulová",J1418,0)</f>
        <v>0</v>
      </c>
      <c r="BJ1418" s="18" t="s">
        <v>81</v>
      </c>
      <c r="BK1418" s="224">
        <f>ROUND(I1418*H1418,2)</f>
        <v>0</v>
      </c>
      <c r="BL1418" s="18" t="s">
        <v>167</v>
      </c>
      <c r="BM1418" s="223" t="s">
        <v>1507</v>
      </c>
    </row>
    <row r="1419" s="12" customFormat="1">
      <c r="B1419" s="228"/>
      <c r="C1419" s="229"/>
      <c r="D1419" s="225" t="s">
        <v>176</v>
      </c>
      <c r="E1419" s="230" t="s">
        <v>19</v>
      </c>
      <c r="F1419" s="231" t="s">
        <v>1444</v>
      </c>
      <c r="G1419" s="229"/>
      <c r="H1419" s="230" t="s">
        <v>19</v>
      </c>
      <c r="I1419" s="232"/>
      <c r="J1419" s="229"/>
      <c r="K1419" s="229"/>
      <c r="L1419" s="233"/>
      <c r="M1419" s="234"/>
      <c r="N1419" s="235"/>
      <c r="O1419" s="235"/>
      <c r="P1419" s="235"/>
      <c r="Q1419" s="235"/>
      <c r="R1419" s="235"/>
      <c r="S1419" s="235"/>
      <c r="T1419" s="236"/>
      <c r="AT1419" s="237" t="s">
        <v>176</v>
      </c>
      <c r="AU1419" s="237" t="s">
        <v>83</v>
      </c>
      <c r="AV1419" s="12" t="s">
        <v>81</v>
      </c>
      <c r="AW1419" s="12" t="s">
        <v>34</v>
      </c>
      <c r="AX1419" s="12" t="s">
        <v>73</v>
      </c>
      <c r="AY1419" s="237" t="s">
        <v>161</v>
      </c>
    </row>
    <row r="1420" s="13" customFormat="1">
      <c r="B1420" s="238"/>
      <c r="C1420" s="239"/>
      <c r="D1420" s="225" t="s">
        <v>176</v>
      </c>
      <c r="E1420" s="240" t="s">
        <v>19</v>
      </c>
      <c r="F1420" s="241" t="s">
        <v>1495</v>
      </c>
      <c r="G1420" s="239"/>
      <c r="H1420" s="242">
        <v>33.5</v>
      </c>
      <c r="I1420" s="243"/>
      <c r="J1420" s="239"/>
      <c r="K1420" s="239"/>
      <c r="L1420" s="244"/>
      <c r="M1420" s="245"/>
      <c r="N1420" s="246"/>
      <c r="O1420" s="246"/>
      <c r="P1420" s="246"/>
      <c r="Q1420" s="246"/>
      <c r="R1420" s="246"/>
      <c r="S1420" s="246"/>
      <c r="T1420" s="247"/>
      <c r="AT1420" s="248" t="s">
        <v>176</v>
      </c>
      <c r="AU1420" s="248" t="s">
        <v>83</v>
      </c>
      <c r="AV1420" s="13" t="s">
        <v>83</v>
      </c>
      <c r="AW1420" s="13" t="s">
        <v>34</v>
      </c>
      <c r="AX1420" s="13" t="s">
        <v>81</v>
      </c>
      <c r="AY1420" s="248" t="s">
        <v>161</v>
      </c>
    </row>
    <row r="1421" s="11" customFormat="1" ht="22.8" customHeight="1">
      <c r="B1421" s="196"/>
      <c r="C1421" s="197"/>
      <c r="D1421" s="198" t="s">
        <v>72</v>
      </c>
      <c r="E1421" s="210" t="s">
        <v>1508</v>
      </c>
      <c r="F1421" s="210" t="s">
        <v>1509</v>
      </c>
      <c r="G1421" s="197"/>
      <c r="H1421" s="197"/>
      <c r="I1421" s="200"/>
      <c r="J1421" s="211">
        <f>BK1421</f>
        <v>0</v>
      </c>
      <c r="K1421" s="197"/>
      <c r="L1421" s="202"/>
      <c r="M1421" s="203"/>
      <c r="N1421" s="204"/>
      <c r="O1421" s="204"/>
      <c r="P1421" s="205">
        <f>SUM(P1422:P1445)</f>
        <v>0</v>
      </c>
      <c r="Q1421" s="204"/>
      <c r="R1421" s="205">
        <f>SUM(R1422:R1445)</f>
        <v>0.93687999999999994</v>
      </c>
      <c r="S1421" s="204"/>
      <c r="T1421" s="206">
        <f>SUM(T1422:T1445)</f>
        <v>0</v>
      </c>
      <c r="AR1421" s="207" t="s">
        <v>81</v>
      </c>
      <c r="AT1421" s="208" t="s">
        <v>72</v>
      </c>
      <c r="AU1421" s="208" t="s">
        <v>81</v>
      </c>
      <c r="AY1421" s="207" t="s">
        <v>161</v>
      </c>
      <c r="BK1421" s="209">
        <f>SUM(BK1422:BK1445)</f>
        <v>0</v>
      </c>
    </row>
    <row r="1422" s="1" customFormat="1" ht="36" customHeight="1">
      <c r="B1422" s="39"/>
      <c r="C1422" s="212" t="s">
        <v>1510</v>
      </c>
      <c r="D1422" s="212" t="s">
        <v>163</v>
      </c>
      <c r="E1422" s="213" t="s">
        <v>1511</v>
      </c>
      <c r="F1422" s="214" t="s">
        <v>1512</v>
      </c>
      <c r="G1422" s="215" t="s">
        <v>210</v>
      </c>
      <c r="H1422" s="216">
        <v>40.5</v>
      </c>
      <c r="I1422" s="217"/>
      <c r="J1422" s="218">
        <f>ROUND(I1422*H1422,2)</f>
        <v>0</v>
      </c>
      <c r="K1422" s="214" t="s">
        <v>19</v>
      </c>
      <c r="L1422" s="44"/>
      <c r="M1422" s="219" t="s">
        <v>19</v>
      </c>
      <c r="N1422" s="220" t="s">
        <v>44</v>
      </c>
      <c r="O1422" s="84"/>
      <c r="P1422" s="221">
        <f>O1422*H1422</f>
        <v>0</v>
      </c>
      <c r="Q1422" s="221">
        <v>0.0016000000000000001</v>
      </c>
      <c r="R1422" s="221">
        <f>Q1422*H1422</f>
        <v>0.064799999999999996</v>
      </c>
      <c r="S1422" s="221">
        <v>0</v>
      </c>
      <c r="T1422" s="222">
        <f>S1422*H1422</f>
        <v>0</v>
      </c>
      <c r="AR1422" s="223" t="s">
        <v>167</v>
      </c>
      <c r="AT1422" s="223" t="s">
        <v>163</v>
      </c>
      <c r="AU1422" s="223" t="s">
        <v>83</v>
      </c>
      <c r="AY1422" s="18" t="s">
        <v>161</v>
      </c>
      <c r="BE1422" s="224">
        <f>IF(N1422="základní",J1422,0)</f>
        <v>0</v>
      </c>
      <c r="BF1422" s="224">
        <f>IF(N1422="snížená",J1422,0)</f>
        <v>0</v>
      </c>
      <c r="BG1422" s="224">
        <f>IF(N1422="zákl. přenesená",J1422,0)</f>
        <v>0</v>
      </c>
      <c r="BH1422" s="224">
        <f>IF(N1422="sníž. přenesená",J1422,0)</f>
        <v>0</v>
      </c>
      <c r="BI1422" s="224">
        <f>IF(N1422="nulová",J1422,0)</f>
        <v>0</v>
      </c>
      <c r="BJ1422" s="18" t="s">
        <v>81</v>
      </c>
      <c r="BK1422" s="224">
        <f>ROUND(I1422*H1422,2)</f>
        <v>0</v>
      </c>
      <c r="BL1422" s="18" t="s">
        <v>167</v>
      </c>
      <c r="BM1422" s="223" t="s">
        <v>1513</v>
      </c>
    </row>
    <row r="1423" s="12" customFormat="1">
      <c r="B1423" s="228"/>
      <c r="C1423" s="229"/>
      <c r="D1423" s="225" t="s">
        <v>176</v>
      </c>
      <c r="E1423" s="230" t="s">
        <v>19</v>
      </c>
      <c r="F1423" s="231" t="s">
        <v>1514</v>
      </c>
      <c r="G1423" s="229"/>
      <c r="H1423" s="230" t="s">
        <v>19</v>
      </c>
      <c r="I1423" s="232"/>
      <c r="J1423" s="229"/>
      <c r="K1423" s="229"/>
      <c r="L1423" s="233"/>
      <c r="M1423" s="234"/>
      <c r="N1423" s="235"/>
      <c r="O1423" s="235"/>
      <c r="P1423" s="235"/>
      <c r="Q1423" s="235"/>
      <c r="R1423" s="235"/>
      <c r="S1423" s="235"/>
      <c r="T1423" s="236"/>
      <c r="AT1423" s="237" t="s">
        <v>176</v>
      </c>
      <c r="AU1423" s="237" t="s">
        <v>83</v>
      </c>
      <c r="AV1423" s="12" t="s">
        <v>81</v>
      </c>
      <c r="AW1423" s="12" t="s">
        <v>34</v>
      </c>
      <c r="AX1423" s="12" t="s">
        <v>73</v>
      </c>
      <c r="AY1423" s="237" t="s">
        <v>161</v>
      </c>
    </row>
    <row r="1424" s="13" customFormat="1">
      <c r="B1424" s="238"/>
      <c r="C1424" s="239"/>
      <c r="D1424" s="225" t="s">
        <v>176</v>
      </c>
      <c r="E1424" s="240" t="s">
        <v>19</v>
      </c>
      <c r="F1424" s="241" t="s">
        <v>1515</v>
      </c>
      <c r="G1424" s="239"/>
      <c r="H1424" s="242">
        <v>40.5</v>
      </c>
      <c r="I1424" s="243"/>
      <c r="J1424" s="239"/>
      <c r="K1424" s="239"/>
      <c r="L1424" s="244"/>
      <c r="M1424" s="245"/>
      <c r="N1424" s="246"/>
      <c r="O1424" s="246"/>
      <c r="P1424" s="246"/>
      <c r="Q1424" s="246"/>
      <c r="R1424" s="246"/>
      <c r="S1424" s="246"/>
      <c r="T1424" s="247"/>
      <c r="AT1424" s="248" t="s">
        <v>176</v>
      </c>
      <c r="AU1424" s="248" t="s">
        <v>83</v>
      </c>
      <c r="AV1424" s="13" t="s">
        <v>83</v>
      </c>
      <c r="AW1424" s="13" t="s">
        <v>34</v>
      </c>
      <c r="AX1424" s="13" t="s">
        <v>81</v>
      </c>
      <c r="AY1424" s="248" t="s">
        <v>161</v>
      </c>
    </row>
    <row r="1425" s="1" customFormat="1" ht="36" customHeight="1">
      <c r="B1425" s="39"/>
      <c r="C1425" s="212" t="s">
        <v>1516</v>
      </c>
      <c r="D1425" s="212" t="s">
        <v>163</v>
      </c>
      <c r="E1425" s="213" t="s">
        <v>1517</v>
      </c>
      <c r="F1425" s="214" t="s">
        <v>1518</v>
      </c>
      <c r="G1425" s="215" t="s">
        <v>210</v>
      </c>
      <c r="H1425" s="216">
        <v>5.5</v>
      </c>
      <c r="I1425" s="217"/>
      <c r="J1425" s="218">
        <f>ROUND(I1425*H1425,2)</f>
        <v>0</v>
      </c>
      <c r="K1425" s="214" t="s">
        <v>19</v>
      </c>
      <c r="L1425" s="44"/>
      <c r="M1425" s="219" t="s">
        <v>19</v>
      </c>
      <c r="N1425" s="220" t="s">
        <v>44</v>
      </c>
      <c r="O1425" s="84"/>
      <c r="P1425" s="221">
        <f>O1425*H1425</f>
        <v>0</v>
      </c>
      <c r="Q1425" s="221">
        <v>0.0016000000000000001</v>
      </c>
      <c r="R1425" s="221">
        <f>Q1425*H1425</f>
        <v>0.0088000000000000005</v>
      </c>
      <c r="S1425" s="221">
        <v>0</v>
      </c>
      <c r="T1425" s="222">
        <f>S1425*H1425</f>
        <v>0</v>
      </c>
      <c r="AR1425" s="223" t="s">
        <v>167</v>
      </c>
      <c r="AT1425" s="223" t="s">
        <v>163</v>
      </c>
      <c r="AU1425" s="223" t="s">
        <v>83</v>
      </c>
      <c r="AY1425" s="18" t="s">
        <v>161</v>
      </c>
      <c r="BE1425" s="224">
        <f>IF(N1425="základní",J1425,0)</f>
        <v>0</v>
      </c>
      <c r="BF1425" s="224">
        <f>IF(N1425="snížená",J1425,0)</f>
        <v>0</v>
      </c>
      <c r="BG1425" s="224">
        <f>IF(N1425="zákl. přenesená",J1425,0)</f>
        <v>0</v>
      </c>
      <c r="BH1425" s="224">
        <f>IF(N1425="sníž. přenesená",J1425,0)</f>
        <v>0</v>
      </c>
      <c r="BI1425" s="224">
        <f>IF(N1425="nulová",J1425,0)</f>
        <v>0</v>
      </c>
      <c r="BJ1425" s="18" t="s">
        <v>81</v>
      </c>
      <c r="BK1425" s="224">
        <f>ROUND(I1425*H1425,2)</f>
        <v>0</v>
      </c>
      <c r="BL1425" s="18" t="s">
        <v>167</v>
      </c>
      <c r="BM1425" s="223" t="s">
        <v>1519</v>
      </c>
    </row>
    <row r="1426" s="12" customFormat="1">
      <c r="B1426" s="228"/>
      <c r="C1426" s="229"/>
      <c r="D1426" s="225" t="s">
        <v>176</v>
      </c>
      <c r="E1426" s="230" t="s">
        <v>19</v>
      </c>
      <c r="F1426" s="231" t="s">
        <v>1514</v>
      </c>
      <c r="G1426" s="229"/>
      <c r="H1426" s="230" t="s">
        <v>19</v>
      </c>
      <c r="I1426" s="232"/>
      <c r="J1426" s="229"/>
      <c r="K1426" s="229"/>
      <c r="L1426" s="233"/>
      <c r="M1426" s="234"/>
      <c r="N1426" s="235"/>
      <c r="O1426" s="235"/>
      <c r="P1426" s="235"/>
      <c r="Q1426" s="235"/>
      <c r="R1426" s="235"/>
      <c r="S1426" s="235"/>
      <c r="T1426" s="236"/>
      <c r="AT1426" s="237" t="s">
        <v>176</v>
      </c>
      <c r="AU1426" s="237" t="s">
        <v>83</v>
      </c>
      <c r="AV1426" s="12" t="s">
        <v>81</v>
      </c>
      <c r="AW1426" s="12" t="s">
        <v>34</v>
      </c>
      <c r="AX1426" s="12" t="s">
        <v>73</v>
      </c>
      <c r="AY1426" s="237" t="s">
        <v>161</v>
      </c>
    </row>
    <row r="1427" s="13" customFormat="1">
      <c r="B1427" s="238"/>
      <c r="C1427" s="239"/>
      <c r="D1427" s="225" t="s">
        <v>176</v>
      </c>
      <c r="E1427" s="240" t="s">
        <v>19</v>
      </c>
      <c r="F1427" s="241" t="s">
        <v>1520</v>
      </c>
      <c r="G1427" s="239"/>
      <c r="H1427" s="242">
        <v>5.5</v>
      </c>
      <c r="I1427" s="243"/>
      <c r="J1427" s="239"/>
      <c r="K1427" s="239"/>
      <c r="L1427" s="244"/>
      <c r="M1427" s="245"/>
      <c r="N1427" s="246"/>
      <c r="O1427" s="246"/>
      <c r="P1427" s="246"/>
      <c r="Q1427" s="246"/>
      <c r="R1427" s="246"/>
      <c r="S1427" s="246"/>
      <c r="T1427" s="247"/>
      <c r="AT1427" s="248" t="s">
        <v>176</v>
      </c>
      <c r="AU1427" s="248" t="s">
        <v>83</v>
      </c>
      <c r="AV1427" s="13" t="s">
        <v>83</v>
      </c>
      <c r="AW1427" s="13" t="s">
        <v>34</v>
      </c>
      <c r="AX1427" s="13" t="s">
        <v>81</v>
      </c>
      <c r="AY1427" s="248" t="s">
        <v>161</v>
      </c>
    </row>
    <row r="1428" s="1" customFormat="1" ht="16.5" customHeight="1">
      <c r="B1428" s="39"/>
      <c r="C1428" s="212" t="s">
        <v>1521</v>
      </c>
      <c r="D1428" s="212" t="s">
        <v>163</v>
      </c>
      <c r="E1428" s="213" t="s">
        <v>1522</v>
      </c>
      <c r="F1428" s="214" t="s">
        <v>1523</v>
      </c>
      <c r="G1428" s="215" t="s">
        <v>210</v>
      </c>
      <c r="H1428" s="216">
        <v>36</v>
      </c>
      <c r="I1428" s="217"/>
      <c r="J1428" s="218">
        <f>ROUND(I1428*H1428,2)</f>
        <v>0</v>
      </c>
      <c r="K1428" s="214" t="s">
        <v>19</v>
      </c>
      <c r="L1428" s="44"/>
      <c r="M1428" s="219" t="s">
        <v>19</v>
      </c>
      <c r="N1428" s="220" t="s">
        <v>44</v>
      </c>
      <c r="O1428" s="84"/>
      <c r="P1428" s="221">
        <f>O1428*H1428</f>
        <v>0</v>
      </c>
      <c r="Q1428" s="221">
        <v>0.00020000000000000001</v>
      </c>
      <c r="R1428" s="221">
        <f>Q1428*H1428</f>
        <v>0.0072000000000000007</v>
      </c>
      <c r="S1428" s="221">
        <v>0</v>
      </c>
      <c r="T1428" s="222">
        <f>S1428*H1428</f>
        <v>0</v>
      </c>
      <c r="AR1428" s="223" t="s">
        <v>167</v>
      </c>
      <c r="AT1428" s="223" t="s">
        <v>163</v>
      </c>
      <c r="AU1428" s="223" t="s">
        <v>83</v>
      </c>
      <c r="AY1428" s="18" t="s">
        <v>161</v>
      </c>
      <c r="BE1428" s="224">
        <f>IF(N1428="základní",J1428,0)</f>
        <v>0</v>
      </c>
      <c r="BF1428" s="224">
        <f>IF(N1428="snížená",J1428,0)</f>
        <v>0</v>
      </c>
      <c r="BG1428" s="224">
        <f>IF(N1428="zákl. přenesená",J1428,0)</f>
        <v>0</v>
      </c>
      <c r="BH1428" s="224">
        <f>IF(N1428="sníž. přenesená",J1428,0)</f>
        <v>0</v>
      </c>
      <c r="BI1428" s="224">
        <f>IF(N1428="nulová",J1428,0)</f>
        <v>0</v>
      </c>
      <c r="BJ1428" s="18" t="s">
        <v>81</v>
      </c>
      <c r="BK1428" s="224">
        <f>ROUND(I1428*H1428,2)</f>
        <v>0</v>
      </c>
      <c r="BL1428" s="18" t="s">
        <v>167</v>
      </c>
      <c r="BM1428" s="223" t="s">
        <v>1524</v>
      </c>
    </row>
    <row r="1429" s="12" customFormat="1">
      <c r="B1429" s="228"/>
      <c r="C1429" s="229"/>
      <c r="D1429" s="225" t="s">
        <v>176</v>
      </c>
      <c r="E1429" s="230" t="s">
        <v>19</v>
      </c>
      <c r="F1429" s="231" t="s">
        <v>1525</v>
      </c>
      <c r="G1429" s="229"/>
      <c r="H1429" s="230" t="s">
        <v>19</v>
      </c>
      <c r="I1429" s="232"/>
      <c r="J1429" s="229"/>
      <c r="K1429" s="229"/>
      <c r="L1429" s="233"/>
      <c r="M1429" s="234"/>
      <c r="N1429" s="235"/>
      <c r="O1429" s="235"/>
      <c r="P1429" s="235"/>
      <c r="Q1429" s="235"/>
      <c r="R1429" s="235"/>
      <c r="S1429" s="235"/>
      <c r="T1429" s="236"/>
      <c r="AT1429" s="237" t="s">
        <v>176</v>
      </c>
      <c r="AU1429" s="237" t="s">
        <v>83</v>
      </c>
      <c r="AV1429" s="12" t="s">
        <v>81</v>
      </c>
      <c r="AW1429" s="12" t="s">
        <v>34</v>
      </c>
      <c r="AX1429" s="12" t="s">
        <v>73</v>
      </c>
      <c r="AY1429" s="237" t="s">
        <v>161</v>
      </c>
    </row>
    <row r="1430" s="13" customFormat="1">
      <c r="B1430" s="238"/>
      <c r="C1430" s="239"/>
      <c r="D1430" s="225" t="s">
        <v>176</v>
      </c>
      <c r="E1430" s="240" t="s">
        <v>19</v>
      </c>
      <c r="F1430" s="241" t="s">
        <v>1526</v>
      </c>
      <c r="G1430" s="239"/>
      <c r="H1430" s="242">
        <v>36</v>
      </c>
      <c r="I1430" s="243"/>
      <c r="J1430" s="239"/>
      <c r="K1430" s="239"/>
      <c r="L1430" s="244"/>
      <c r="M1430" s="245"/>
      <c r="N1430" s="246"/>
      <c r="O1430" s="246"/>
      <c r="P1430" s="246"/>
      <c r="Q1430" s="246"/>
      <c r="R1430" s="246"/>
      <c r="S1430" s="246"/>
      <c r="T1430" s="247"/>
      <c r="AT1430" s="248" t="s">
        <v>176</v>
      </c>
      <c r="AU1430" s="248" t="s">
        <v>83</v>
      </c>
      <c r="AV1430" s="13" t="s">
        <v>83</v>
      </c>
      <c r="AW1430" s="13" t="s">
        <v>34</v>
      </c>
      <c r="AX1430" s="13" t="s">
        <v>81</v>
      </c>
      <c r="AY1430" s="248" t="s">
        <v>161</v>
      </c>
    </row>
    <row r="1431" s="1" customFormat="1" ht="16.5" customHeight="1">
      <c r="B1431" s="39"/>
      <c r="C1431" s="212" t="s">
        <v>1527</v>
      </c>
      <c r="D1431" s="212" t="s">
        <v>163</v>
      </c>
      <c r="E1431" s="213" t="s">
        <v>1447</v>
      </c>
      <c r="F1431" s="214" t="s">
        <v>1448</v>
      </c>
      <c r="G1431" s="215" t="s">
        <v>210</v>
      </c>
      <c r="H1431" s="216">
        <v>36</v>
      </c>
      <c r="I1431" s="217"/>
      <c r="J1431" s="218">
        <f>ROUND(I1431*H1431,2)</f>
        <v>0</v>
      </c>
      <c r="K1431" s="214" t="s">
        <v>19</v>
      </c>
      <c r="L1431" s="44"/>
      <c r="M1431" s="219" t="s">
        <v>19</v>
      </c>
      <c r="N1431" s="220" t="s">
        <v>44</v>
      </c>
      <c r="O1431" s="84"/>
      <c r="P1431" s="221">
        <f>O1431*H1431</f>
        <v>0</v>
      </c>
      <c r="Q1431" s="221">
        <v>0.00018000000000000001</v>
      </c>
      <c r="R1431" s="221">
        <f>Q1431*H1431</f>
        <v>0.0064800000000000005</v>
      </c>
      <c r="S1431" s="221">
        <v>0</v>
      </c>
      <c r="T1431" s="222">
        <f>S1431*H1431</f>
        <v>0</v>
      </c>
      <c r="AR1431" s="223" t="s">
        <v>167</v>
      </c>
      <c r="AT1431" s="223" t="s">
        <v>163</v>
      </c>
      <c r="AU1431" s="223" t="s">
        <v>83</v>
      </c>
      <c r="AY1431" s="18" t="s">
        <v>161</v>
      </c>
      <c r="BE1431" s="224">
        <f>IF(N1431="základní",J1431,0)</f>
        <v>0</v>
      </c>
      <c r="BF1431" s="224">
        <f>IF(N1431="snížená",J1431,0)</f>
        <v>0</v>
      </c>
      <c r="BG1431" s="224">
        <f>IF(N1431="zákl. přenesená",J1431,0)</f>
        <v>0</v>
      </c>
      <c r="BH1431" s="224">
        <f>IF(N1431="sníž. přenesená",J1431,0)</f>
        <v>0</v>
      </c>
      <c r="BI1431" s="224">
        <f>IF(N1431="nulová",J1431,0)</f>
        <v>0</v>
      </c>
      <c r="BJ1431" s="18" t="s">
        <v>81</v>
      </c>
      <c r="BK1431" s="224">
        <f>ROUND(I1431*H1431,2)</f>
        <v>0</v>
      </c>
      <c r="BL1431" s="18" t="s">
        <v>167</v>
      </c>
      <c r="BM1431" s="223" t="s">
        <v>1528</v>
      </c>
    </row>
    <row r="1432" s="12" customFormat="1">
      <c r="B1432" s="228"/>
      <c r="C1432" s="229"/>
      <c r="D1432" s="225" t="s">
        <v>176</v>
      </c>
      <c r="E1432" s="230" t="s">
        <v>19</v>
      </c>
      <c r="F1432" s="231" t="s">
        <v>1525</v>
      </c>
      <c r="G1432" s="229"/>
      <c r="H1432" s="230" t="s">
        <v>19</v>
      </c>
      <c r="I1432" s="232"/>
      <c r="J1432" s="229"/>
      <c r="K1432" s="229"/>
      <c r="L1432" s="233"/>
      <c r="M1432" s="234"/>
      <c r="N1432" s="235"/>
      <c r="O1432" s="235"/>
      <c r="P1432" s="235"/>
      <c r="Q1432" s="235"/>
      <c r="R1432" s="235"/>
      <c r="S1432" s="235"/>
      <c r="T1432" s="236"/>
      <c r="AT1432" s="237" t="s">
        <v>176</v>
      </c>
      <c r="AU1432" s="237" t="s">
        <v>83</v>
      </c>
      <c r="AV1432" s="12" t="s">
        <v>81</v>
      </c>
      <c r="AW1432" s="12" t="s">
        <v>34</v>
      </c>
      <c r="AX1432" s="12" t="s">
        <v>73</v>
      </c>
      <c r="AY1432" s="237" t="s">
        <v>161</v>
      </c>
    </row>
    <row r="1433" s="13" customFormat="1">
      <c r="B1433" s="238"/>
      <c r="C1433" s="239"/>
      <c r="D1433" s="225" t="s">
        <v>176</v>
      </c>
      <c r="E1433" s="240" t="s">
        <v>19</v>
      </c>
      <c r="F1433" s="241" t="s">
        <v>1526</v>
      </c>
      <c r="G1433" s="239"/>
      <c r="H1433" s="242">
        <v>36</v>
      </c>
      <c r="I1433" s="243"/>
      <c r="J1433" s="239"/>
      <c r="K1433" s="239"/>
      <c r="L1433" s="244"/>
      <c r="M1433" s="245"/>
      <c r="N1433" s="246"/>
      <c r="O1433" s="246"/>
      <c r="P1433" s="246"/>
      <c r="Q1433" s="246"/>
      <c r="R1433" s="246"/>
      <c r="S1433" s="246"/>
      <c r="T1433" s="247"/>
      <c r="AT1433" s="248" t="s">
        <v>176</v>
      </c>
      <c r="AU1433" s="248" t="s">
        <v>83</v>
      </c>
      <c r="AV1433" s="13" t="s">
        <v>83</v>
      </c>
      <c r="AW1433" s="13" t="s">
        <v>34</v>
      </c>
      <c r="AX1433" s="13" t="s">
        <v>81</v>
      </c>
      <c r="AY1433" s="248" t="s">
        <v>161</v>
      </c>
    </row>
    <row r="1434" s="1" customFormat="1" ht="16.5" customHeight="1">
      <c r="B1434" s="39"/>
      <c r="C1434" s="212" t="s">
        <v>1529</v>
      </c>
      <c r="D1434" s="212" t="s">
        <v>163</v>
      </c>
      <c r="E1434" s="213" t="s">
        <v>1530</v>
      </c>
      <c r="F1434" s="214" t="s">
        <v>1531</v>
      </c>
      <c r="G1434" s="215" t="s">
        <v>210</v>
      </c>
      <c r="H1434" s="216">
        <v>36</v>
      </c>
      <c r="I1434" s="217"/>
      <c r="J1434" s="218">
        <f>ROUND(I1434*H1434,2)</f>
        <v>0</v>
      </c>
      <c r="K1434" s="214" t="s">
        <v>19</v>
      </c>
      <c r="L1434" s="44"/>
      <c r="M1434" s="219" t="s">
        <v>19</v>
      </c>
      <c r="N1434" s="220" t="s">
        <v>44</v>
      </c>
      <c r="O1434" s="84"/>
      <c r="P1434" s="221">
        <f>O1434*H1434</f>
        <v>0</v>
      </c>
      <c r="Q1434" s="221">
        <v>0.0054999999999999997</v>
      </c>
      <c r="R1434" s="221">
        <f>Q1434*H1434</f>
        <v>0.19799999999999998</v>
      </c>
      <c r="S1434" s="221">
        <v>0</v>
      </c>
      <c r="T1434" s="222">
        <f>S1434*H1434</f>
        <v>0</v>
      </c>
      <c r="AR1434" s="223" t="s">
        <v>167</v>
      </c>
      <c r="AT1434" s="223" t="s">
        <v>163</v>
      </c>
      <c r="AU1434" s="223" t="s">
        <v>83</v>
      </c>
      <c r="AY1434" s="18" t="s">
        <v>161</v>
      </c>
      <c r="BE1434" s="224">
        <f>IF(N1434="základní",J1434,0)</f>
        <v>0</v>
      </c>
      <c r="BF1434" s="224">
        <f>IF(N1434="snížená",J1434,0)</f>
        <v>0</v>
      </c>
      <c r="BG1434" s="224">
        <f>IF(N1434="zákl. přenesená",J1434,0)</f>
        <v>0</v>
      </c>
      <c r="BH1434" s="224">
        <f>IF(N1434="sníž. přenesená",J1434,0)</f>
        <v>0</v>
      </c>
      <c r="BI1434" s="224">
        <f>IF(N1434="nulová",J1434,0)</f>
        <v>0</v>
      </c>
      <c r="BJ1434" s="18" t="s">
        <v>81</v>
      </c>
      <c r="BK1434" s="224">
        <f>ROUND(I1434*H1434,2)</f>
        <v>0</v>
      </c>
      <c r="BL1434" s="18" t="s">
        <v>167</v>
      </c>
      <c r="BM1434" s="223" t="s">
        <v>1532</v>
      </c>
    </row>
    <row r="1435" s="12" customFormat="1">
      <c r="B1435" s="228"/>
      <c r="C1435" s="229"/>
      <c r="D1435" s="225" t="s">
        <v>176</v>
      </c>
      <c r="E1435" s="230" t="s">
        <v>19</v>
      </c>
      <c r="F1435" s="231" t="s">
        <v>1525</v>
      </c>
      <c r="G1435" s="229"/>
      <c r="H1435" s="230" t="s">
        <v>19</v>
      </c>
      <c r="I1435" s="232"/>
      <c r="J1435" s="229"/>
      <c r="K1435" s="229"/>
      <c r="L1435" s="233"/>
      <c r="M1435" s="234"/>
      <c r="N1435" s="235"/>
      <c r="O1435" s="235"/>
      <c r="P1435" s="235"/>
      <c r="Q1435" s="235"/>
      <c r="R1435" s="235"/>
      <c r="S1435" s="235"/>
      <c r="T1435" s="236"/>
      <c r="AT1435" s="237" t="s">
        <v>176</v>
      </c>
      <c r="AU1435" s="237" t="s">
        <v>83</v>
      </c>
      <c r="AV1435" s="12" t="s">
        <v>81</v>
      </c>
      <c r="AW1435" s="12" t="s">
        <v>34</v>
      </c>
      <c r="AX1435" s="12" t="s">
        <v>73</v>
      </c>
      <c r="AY1435" s="237" t="s">
        <v>161</v>
      </c>
    </row>
    <row r="1436" s="13" customFormat="1">
      <c r="B1436" s="238"/>
      <c r="C1436" s="239"/>
      <c r="D1436" s="225" t="s">
        <v>176</v>
      </c>
      <c r="E1436" s="240" t="s">
        <v>19</v>
      </c>
      <c r="F1436" s="241" t="s">
        <v>1526</v>
      </c>
      <c r="G1436" s="239"/>
      <c r="H1436" s="242">
        <v>36</v>
      </c>
      <c r="I1436" s="243"/>
      <c r="J1436" s="239"/>
      <c r="K1436" s="239"/>
      <c r="L1436" s="244"/>
      <c r="M1436" s="245"/>
      <c r="N1436" s="246"/>
      <c r="O1436" s="246"/>
      <c r="P1436" s="246"/>
      <c r="Q1436" s="246"/>
      <c r="R1436" s="246"/>
      <c r="S1436" s="246"/>
      <c r="T1436" s="247"/>
      <c r="AT1436" s="248" t="s">
        <v>176</v>
      </c>
      <c r="AU1436" s="248" t="s">
        <v>83</v>
      </c>
      <c r="AV1436" s="13" t="s">
        <v>83</v>
      </c>
      <c r="AW1436" s="13" t="s">
        <v>34</v>
      </c>
      <c r="AX1436" s="13" t="s">
        <v>81</v>
      </c>
      <c r="AY1436" s="248" t="s">
        <v>161</v>
      </c>
    </row>
    <row r="1437" s="1" customFormat="1" ht="16.5" customHeight="1">
      <c r="B1437" s="39"/>
      <c r="C1437" s="212" t="s">
        <v>1533</v>
      </c>
      <c r="D1437" s="212" t="s">
        <v>163</v>
      </c>
      <c r="E1437" s="213" t="s">
        <v>1534</v>
      </c>
      <c r="F1437" s="214" t="s">
        <v>1535</v>
      </c>
      <c r="G1437" s="215" t="s">
        <v>210</v>
      </c>
      <c r="H1437" s="216">
        <v>36</v>
      </c>
      <c r="I1437" s="217"/>
      <c r="J1437" s="218">
        <f>ROUND(I1437*H1437,2)</f>
        <v>0</v>
      </c>
      <c r="K1437" s="214" t="s">
        <v>19</v>
      </c>
      <c r="L1437" s="44"/>
      <c r="M1437" s="219" t="s">
        <v>19</v>
      </c>
      <c r="N1437" s="220" t="s">
        <v>44</v>
      </c>
      <c r="O1437" s="84"/>
      <c r="P1437" s="221">
        <f>O1437*H1437</f>
        <v>0</v>
      </c>
      <c r="Q1437" s="221">
        <v>0.0035999999999999999</v>
      </c>
      <c r="R1437" s="221">
        <f>Q1437*H1437</f>
        <v>0.12959999999999999</v>
      </c>
      <c r="S1437" s="221">
        <v>0</v>
      </c>
      <c r="T1437" s="222">
        <f>S1437*H1437</f>
        <v>0</v>
      </c>
      <c r="AR1437" s="223" t="s">
        <v>167</v>
      </c>
      <c r="AT1437" s="223" t="s">
        <v>163</v>
      </c>
      <c r="AU1437" s="223" t="s">
        <v>83</v>
      </c>
      <c r="AY1437" s="18" t="s">
        <v>161</v>
      </c>
      <c r="BE1437" s="224">
        <f>IF(N1437="základní",J1437,0)</f>
        <v>0</v>
      </c>
      <c r="BF1437" s="224">
        <f>IF(N1437="snížená",J1437,0)</f>
        <v>0</v>
      </c>
      <c r="BG1437" s="224">
        <f>IF(N1437="zákl. přenesená",J1437,0)</f>
        <v>0</v>
      </c>
      <c r="BH1437" s="224">
        <f>IF(N1437="sníž. přenesená",J1437,0)</f>
        <v>0</v>
      </c>
      <c r="BI1437" s="224">
        <f>IF(N1437="nulová",J1437,0)</f>
        <v>0</v>
      </c>
      <c r="BJ1437" s="18" t="s">
        <v>81</v>
      </c>
      <c r="BK1437" s="224">
        <f>ROUND(I1437*H1437,2)</f>
        <v>0</v>
      </c>
      <c r="BL1437" s="18" t="s">
        <v>167</v>
      </c>
      <c r="BM1437" s="223" t="s">
        <v>1536</v>
      </c>
    </row>
    <row r="1438" s="12" customFormat="1">
      <c r="B1438" s="228"/>
      <c r="C1438" s="229"/>
      <c r="D1438" s="225" t="s">
        <v>176</v>
      </c>
      <c r="E1438" s="230" t="s">
        <v>19</v>
      </c>
      <c r="F1438" s="231" t="s">
        <v>1525</v>
      </c>
      <c r="G1438" s="229"/>
      <c r="H1438" s="230" t="s">
        <v>19</v>
      </c>
      <c r="I1438" s="232"/>
      <c r="J1438" s="229"/>
      <c r="K1438" s="229"/>
      <c r="L1438" s="233"/>
      <c r="M1438" s="234"/>
      <c r="N1438" s="235"/>
      <c r="O1438" s="235"/>
      <c r="P1438" s="235"/>
      <c r="Q1438" s="235"/>
      <c r="R1438" s="235"/>
      <c r="S1438" s="235"/>
      <c r="T1438" s="236"/>
      <c r="AT1438" s="237" t="s">
        <v>176</v>
      </c>
      <c r="AU1438" s="237" t="s">
        <v>83</v>
      </c>
      <c r="AV1438" s="12" t="s">
        <v>81</v>
      </c>
      <c r="AW1438" s="12" t="s">
        <v>34</v>
      </c>
      <c r="AX1438" s="12" t="s">
        <v>73</v>
      </c>
      <c r="AY1438" s="237" t="s">
        <v>161</v>
      </c>
    </row>
    <row r="1439" s="13" customFormat="1">
      <c r="B1439" s="238"/>
      <c r="C1439" s="239"/>
      <c r="D1439" s="225" t="s">
        <v>176</v>
      </c>
      <c r="E1439" s="240" t="s">
        <v>19</v>
      </c>
      <c r="F1439" s="241" t="s">
        <v>1526</v>
      </c>
      <c r="G1439" s="239"/>
      <c r="H1439" s="242">
        <v>36</v>
      </c>
      <c r="I1439" s="243"/>
      <c r="J1439" s="239"/>
      <c r="K1439" s="239"/>
      <c r="L1439" s="244"/>
      <c r="M1439" s="245"/>
      <c r="N1439" s="246"/>
      <c r="O1439" s="246"/>
      <c r="P1439" s="246"/>
      <c r="Q1439" s="246"/>
      <c r="R1439" s="246"/>
      <c r="S1439" s="246"/>
      <c r="T1439" s="247"/>
      <c r="AT1439" s="248" t="s">
        <v>176</v>
      </c>
      <c r="AU1439" s="248" t="s">
        <v>83</v>
      </c>
      <c r="AV1439" s="13" t="s">
        <v>83</v>
      </c>
      <c r="AW1439" s="13" t="s">
        <v>34</v>
      </c>
      <c r="AX1439" s="13" t="s">
        <v>81</v>
      </c>
      <c r="AY1439" s="248" t="s">
        <v>161</v>
      </c>
    </row>
    <row r="1440" s="1" customFormat="1" ht="16.5" customHeight="1">
      <c r="B1440" s="39"/>
      <c r="C1440" s="212" t="s">
        <v>1537</v>
      </c>
      <c r="D1440" s="212" t="s">
        <v>163</v>
      </c>
      <c r="E1440" s="213" t="s">
        <v>1492</v>
      </c>
      <c r="F1440" s="214" t="s">
        <v>1493</v>
      </c>
      <c r="G1440" s="215" t="s">
        <v>210</v>
      </c>
      <c r="H1440" s="216">
        <v>36</v>
      </c>
      <c r="I1440" s="217"/>
      <c r="J1440" s="218">
        <f>ROUND(I1440*H1440,2)</f>
        <v>0</v>
      </c>
      <c r="K1440" s="214" t="s">
        <v>19</v>
      </c>
      <c r="L1440" s="44"/>
      <c r="M1440" s="219" t="s">
        <v>19</v>
      </c>
      <c r="N1440" s="220" t="s">
        <v>44</v>
      </c>
      <c r="O1440" s="84"/>
      <c r="P1440" s="221">
        <f>O1440*H1440</f>
        <v>0</v>
      </c>
      <c r="Q1440" s="221">
        <v>0.0060000000000000001</v>
      </c>
      <c r="R1440" s="221">
        <f>Q1440*H1440</f>
        <v>0.216</v>
      </c>
      <c r="S1440" s="221">
        <v>0</v>
      </c>
      <c r="T1440" s="222">
        <f>S1440*H1440</f>
        <v>0</v>
      </c>
      <c r="AR1440" s="223" t="s">
        <v>167</v>
      </c>
      <c r="AT1440" s="223" t="s">
        <v>163</v>
      </c>
      <c r="AU1440" s="223" t="s">
        <v>83</v>
      </c>
      <c r="AY1440" s="18" t="s">
        <v>161</v>
      </c>
      <c r="BE1440" s="224">
        <f>IF(N1440="základní",J1440,0)</f>
        <v>0</v>
      </c>
      <c r="BF1440" s="224">
        <f>IF(N1440="snížená",J1440,0)</f>
        <v>0</v>
      </c>
      <c r="BG1440" s="224">
        <f>IF(N1440="zákl. přenesená",J1440,0)</f>
        <v>0</v>
      </c>
      <c r="BH1440" s="224">
        <f>IF(N1440="sníž. přenesená",J1440,0)</f>
        <v>0</v>
      </c>
      <c r="BI1440" s="224">
        <f>IF(N1440="nulová",J1440,0)</f>
        <v>0</v>
      </c>
      <c r="BJ1440" s="18" t="s">
        <v>81</v>
      </c>
      <c r="BK1440" s="224">
        <f>ROUND(I1440*H1440,2)</f>
        <v>0</v>
      </c>
      <c r="BL1440" s="18" t="s">
        <v>167</v>
      </c>
      <c r="BM1440" s="223" t="s">
        <v>1538</v>
      </c>
    </row>
    <row r="1441" s="12" customFormat="1">
      <c r="B1441" s="228"/>
      <c r="C1441" s="229"/>
      <c r="D1441" s="225" t="s">
        <v>176</v>
      </c>
      <c r="E1441" s="230" t="s">
        <v>19</v>
      </c>
      <c r="F1441" s="231" t="s">
        <v>1525</v>
      </c>
      <c r="G1441" s="229"/>
      <c r="H1441" s="230" t="s">
        <v>19</v>
      </c>
      <c r="I1441" s="232"/>
      <c r="J1441" s="229"/>
      <c r="K1441" s="229"/>
      <c r="L1441" s="233"/>
      <c r="M1441" s="234"/>
      <c r="N1441" s="235"/>
      <c r="O1441" s="235"/>
      <c r="P1441" s="235"/>
      <c r="Q1441" s="235"/>
      <c r="R1441" s="235"/>
      <c r="S1441" s="235"/>
      <c r="T1441" s="236"/>
      <c r="AT1441" s="237" t="s">
        <v>176</v>
      </c>
      <c r="AU1441" s="237" t="s">
        <v>83</v>
      </c>
      <c r="AV1441" s="12" t="s">
        <v>81</v>
      </c>
      <c r="AW1441" s="12" t="s">
        <v>34</v>
      </c>
      <c r="AX1441" s="12" t="s">
        <v>73</v>
      </c>
      <c r="AY1441" s="237" t="s">
        <v>161</v>
      </c>
    </row>
    <row r="1442" s="13" customFormat="1">
      <c r="B1442" s="238"/>
      <c r="C1442" s="239"/>
      <c r="D1442" s="225" t="s">
        <v>176</v>
      </c>
      <c r="E1442" s="240" t="s">
        <v>19</v>
      </c>
      <c r="F1442" s="241" t="s">
        <v>1526</v>
      </c>
      <c r="G1442" s="239"/>
      <c r="H1442" s="242">
        <v>36</v>
      </c>
      <c r="I1442" s="243"/>
      <c r="J1442" s="239"/>
      <c r="K1442" s="239"/>
      <c r="L1442" s="244"/>
      <c r="M1442" s="245"/>
      <c r="N1442" s="246"/>
      <c r="O1442" s="246"/>
      <c r="P1442" s="246"/>
      <c r="Q1442" s="246"/>
      <c r="R1442" s="246"/>
      <c r="S1442" s="246"/>
      <c r="T1442" s="247"/>
      <c r="AT1442" s="248" t="s">
        <v>176</v>
      </c>
      <c r="AU1442" s="248" t="s">
        <v>83</v>
      </c>
      <c r="AV1442" s="13" t="s">
        <v>83</v>
      </c>
      <c r="AW1442" s="13" t="s">
        <v>34</v>
      </c>
      <c r="AX1442" s="13" t="s">
        <v>81</v>
      </c>
      <c r="AY1442" s="248" t="s">
        <v>161</v>
      </c>
    </row>
    <row r="1443" s="1" customFormat="1" ht="16.5" customHeight="1">
      <c r="B1443" s="39"/>
      <c r="C1443" s="212" t="s">
        <v>1539</v>
      </c>
      <c r="D1443" s="212" t="s">
        <v>163</v>
      </c>
      <c r="E1443" s="213" t="s">
        <v>1455</v>
      </c>
      <c r="F1443" s="214" t="s">
        <v>1456</v>
      </c>
      <c r="G1443" s="215" t="s">
        <v>267</v>
      </c>
      <c r="H1443" s="216">
        <v>180</v>
      </c>
      <c r="I1443" s="217"/>
      <c r="J1443" s="218">
        <f>ROUND(I1443*H1443,2)</f>
        <v>0</v>
      </c>
      <c r="K1443" s="214" t="s">
        <v>19</v>
      </c>
      <c r="L1443" s="44"/>
      <c r="M1443" s="219" t="s">
        <v>19</v>
      </c>
      <c r="N1443" s="220" t="s">
        <v>44</v>
      </c>
      <c r="O1443" s="84"/>
      <c r="P1443" s="221">
        <f>O1443*H1443</f>
        <v>0</v>
      </c>
      <c r="Q1443" s="221">
        <v>0.0016999999999999999</v>
      </c>
      <c r="R1443" s="221">
        <f>Q1443*H1443</f>
        <v>0.30599999999999999</v>
      </c>
      <c r="S1443" s="221">
        <v>0</v>
      </c>
      <c r="T1443" s="222">
        <f>S1443*H1443</f>
        <v>0</v>
      </c>
      <c r="AR1443" s="223" t="s">
        <v>167</v>
      </c>
      <c r="AT1443" s="223" t="s">
        <v>163</v>
      </c>
      <c r="AU1443" s="223" t="s">
        <v>83</v>
      </c>
      <c r="AY1443" s="18" t="s">
        <v>161</v>
      </c>
      <c r="BE1443" s="224">
        <f>IF(N1443="základní",J1443,0)</f>
        <v>0</v>
      </c>
      <c r="BF1443" s="224">
        <f>IF(N1443="snížená",J1443,0)</f>
        <v>0</v>
      </c>
      <c r="BG1443" s="224">
        <f>IF(N1443="zákl. přenesená",J1443,0)</f>
        <v>0</v>
      </c>
      <c r="BH1443" s="224">
        <f>IF(N1443="sníž. přenesená",J1443,0)</f>
        <v>0</v>
      </c>
      <c r="BI1443" s="224">
        <f>IF(N1443="nulová",J1443,0)</f>
        <v>0</v>
      </c>
      <c r="BJ1443" s="18" t="s">
        <v>81</v>
      </c>
      <c r="BK1443" s="224">
        <f>ROUND(I1443*H1443,2)</f>
        <v>0</v>
      </c>
      <c r="BL1443" s="18" t="s">
        <v>167</v>
      </c>
      <c r="BM1443" s="223" t="s">
        <v>1540</v>
      </c>
    </row>
    <row r="1444" s="12" customFormat="1">
      <c r="B1444" s="228"/>
      <c r="C1444" s="229"/>
      <c r="D1444" s="225" t="s">
        <v>176</v>
      </c>
      <c r="E1444" s="230" t="s">
        <v>19</v>
      </c>
      <c r="F1444" s="231" t="s">
        <v>1525</v>
      </c>
      <c r="G1444" s="229"/>
      <c r="H1444" s="230" t="s">
        <v>19</v>
      </c>
      <c r="I1444" s="232"/>
      <c r="J1444" s="229"/>
      <c r="K1444" s="229"/>
      <c r="L1444" s="233"/>
      <c r="M1444" s="234"/>
      <c r="N1444" s="235"/>
      <c r="O1444" s="235"/>
      <c r="P1444" s="235"/>
      <c r="Q1444" s="235"/>
      <c r="R1444" s="235"/>
      <c r="S1444" s="235"/>
      <c r="T1444" s="236"/>
      <c r="AT1444" s="237" t="s">
        <v>176</v>
      </c>
      <c r="AU1444" s="237" t="s">
        <v>83</v>
      </c>
      <c r="AV1444" s="12" t="s">
        <v>81</v>
      </c>
      <c r="AW1444" s="12" t="s">
        <v>34</v>
      </c>
      <c r="AX1444" s="12" t="s">
        <v>73</v>
      </c>
      <c r="AY1444" s="237" t="s">
        <v>161</v>
      </c>
    </row>
    <row r="1445" s="13" customFormat="1">
      <c r="B1445" s="238"/>
      <c r="C1445" s="239"/>
      <c r="D1445" s="225" t="s">
        <v>176</v>
      </c>
      <c r="E1445" s="240" t="s">
        <v>19</v>
      </c>
      <c r="F1445" s="241" t="s">
        <v>1541</v>
      </c>
      <c r="G1445" s="239"/>
      <c r="H1445" s="242">
        <v>180</v>
      </c>
      <c r="I1445" s="243"/>
      <c r="J1445" s="239"/>
      <c r="K1445" s="239"/>
      <c r="L1445" s="244"/>
      <c r="M1445" s="245"/>
      <c r="N1445" s="246"/>
      <c r="O1445" s="246"/>
      <c r="P1445" s="246"/>
      <c r="Q1445" s="246"/>
      <c r="R1445" s="246"/>
      <c r="S1445" s="246"/>
      <c r="T1445" s="247"/>
      <c r="AT1445" s="248" t="s">
        <v>176</v>
      </c>
      <c r="AU1445" s="248" t="s">
        <v>83</v>
      </c>
      <c r="AV1445" s="13" t="s">
        <v>83</v>
      </c>
      <c r="AW1445" s="13" t="s">
        <v>34</v>
      </c>
      <c r="AX1445" s="13" t="s">
        <v>81</v>
      </c>
      <c r="AY1445" s="248" t="s">
        <v>161</v>
      </c>
    </row>
    <row r="1446" s="11" customFormat="1" ht="22.8" customHeight="1">
      <c r="B1446" s="196"/>
      <c r="C1446" s="197"/>
      <c r="D1446" s="198" t="s">
        <v>72</v>
      </c>
      <c r="E1446" s="210" t="s">
        <v>1542</v>
      </c>
      <c r="F1446" s="210" t="s">
        <v>1543</v>
      </c>
      <c r="G1446" s="197"/>
      <c r="H1446" s="197"/>
      <c r="I1446" s="200"/>
      <c r="J1446" s="211">
        <f>BK1446</f>
        <v>0</v>
      </c>
      <c r="K1446" s="197"/>
      <c r="L1446" s="202"/>
      <c r="M1446" s="203"/>
      <c r="N1446" s="204"/>
      <c r="O1446" s="204"/>
      <c r="P1446" s="205">
        <f>SUM(P1447:P1452)</f>
        <v>0</v>
      </c>
      <c r="Q1446" s="204"/>
      <c r="R1446" s="205">
        <f>SUM(R1447:R1452)</f>
        <v>0.61380000000000001</v>
      </c>
      <c r="S1446" s="204"/>
      <c r="T1446" s="206">
        <f>SUM(T1447:T1452)</f>
        <v>0</v>
      </c>
      <c r="AR1446" s="207" t="s">
        <v>81</v>
      </c>
      <c r="AT1446" s="208" t="s">
        <v>72</v>
      </c>
      <c r="AU1446" s="208" t="s">
        <v>81</v>
      </c>
      <c r="AY1446" s="207" t="s">
        <v>161</v>
      </c>
      <c r="BK1446" s="209">
        <f>SUM(BK1447:BK1452)</f>
        <v>0</v>
      </c>
    </row>
    <row r="1447" s="1" customFormat="1" ht="16.5" customHeight="1">
      <c r="B1447" s="39"/>
      <c r="C1447" s="212" t="s">
        <v>1544</v>
      </c>
      <c r="D1447" s="212" t="s">
        <v>163</v>
      </c>
      <c r="E1447" s="213" t="s">
        <v>1545</v>
      </c>
      <c r="F1447" s="214" t="s">
        <v>1442</v>
      </c>
      <c r="G1447" s="215" t="s">
        <v>210</v>
      </c>
      <c r="H1447" s="216">
        <v>132</v>
      </c>
      <c r="I1447" s="217"/>
      <c r="J1447" s="218">
        <f>ROUND(I1447*H1447,2)</f>
        <v>0</v>
      </c>
      <c r="K1447" s="214" t="s">
        <v>19</v>
      </c>
      <c r="L1447" s="44"/>
      <c r="M1447" s="219" t="s">
        <v>19</v>
      </c>
      <c r="N1447" s="220" t="s">
        <v>44</v>
      </c>
      <c r="O1447" s="84"/>
      <c r="P1447" s="221">
        <f>O1447*H1447</f>
        <v>0</v>
      </c>
      <c r="Q1447" s="221">
        <v>0.00014999999999999999</v>
      </c>
      <c r="R1447" s="221">
        <f>Q1447*H1447</f>
        <v>0.019799999999999998</v>
      </c>
      <c r="S1447" s="221">
        <v>0</v>
      </c>
      <c r="T1447" s="222">
        <f>S1447*H1447</f>
        <v>0</v>
      </c>
      <c r="AR1447" s="223" t="s">
        <v>167</v>
      </c>
      <c r="AT1447" s="223" t="s">
        <v>163</v>
      </c>
      <c r="AU1447" s="223" t="s">
        <v>83</v>
      </c>
      <c r="AY1447" s="18" t="s">
        <v>161</v>
      </c>
      <c r="BE1447" s="224">
        <f>IF(N1447="základní",J1447,0)</f>
        <v>0</v>
      </c>
      <c r="BF1447" s="224">
        <f>IF(N1447="snížená",J1447,0)</f>
        <v>0</v>
      </c>
      <c r="BG1447" s="224">
        <f>IF(N1447="zákl. přenesená",J1447,0)</f>
        <v>0</v>
      </c>
      <c r="BH1447" s="224">
        <f>IF(N1447="sníž. přenesená",J1447,0)</f>
        <v>0</v>
      </c>
      <c r="BI1447" s="224">
        <f>IF(N1447="nulová",J1447,0)</f>
        <v>0</v>
      </c>
      <c r="BJ1447" s="18" t="s">
        <v>81</v>
      </c>
      <c r="BK1447" s="224">
        <f>ROUND(I1447*H1447,2)</f>
        <v>0</v>
      </c>
      <c r="BL1447" s="18" t="s">
        <v>167</v>
      </c>
      <c r="BM1447" s="223" t="s">
        <v>1546</v>
      </c>
    </row>
    <row r="1448" s="12" customFormat="1">
      <c r="B1448" s="228"/>
      <c r="C1448" s="229"/>
      <c r="D1448" s="225" t="s">
        <v>176</v>
      </c>
      <c r="E1448" s="230" t="s">
        <v>19</v>
      </c>
      <c r="F1448" s="231" t="s">
        <v>1547</v>
      </c>
      <c r="G1448" s="229"/>
      <c r="H1448" s="230" t="s">
        <v>19</v>
      </c>
      <c r="I1448" s="232"/>
      <c r="J1448" s="229"/>
      <c r="K1448" s="229"/>
      <c r="L1448" s="233"/>
      <c r="M1448" s="234"/>
      <c r="N1448" s="235"/>
      <c r="O1448" s="235"/>
      <c r="P1448" s="235"/>
      <c r="Q1448" s="235"/>
      <c r="R1448" s="235"/>
      <c r="S1448" s="235"/>
      <c r="T1448" s="236"/>
      <c r="AT1448" s="237" t="s">
        <v>176</v>
      </c>
      <c r="AU1448" s="237" t="s">
        <v>83</v>
      </c>
      <c r="AV1448" s="12" t="s">
        <v>81</v>
      </c>
      <c r="AW1448" s="12" t="s">
        <v>34</v>
      </c>
      <c r="AX1448" s="12" t="s">
        <v>73</v>
      </c>
      <c r="AY1448" s="237" t="s">
        <v>161</v>
      </c>
    </row>
    <row r="1449" s="13" customFormat="1">
      <c r="B1449" s="238"/>
      <c r="C1449" s="239"/>
      <c r="D1449" s="225" t="s">
        <v>176</v>
      </c>
      <c r="E1449" s="240" t="s">
        <v>19</v>
      </c>
      <c r="F1449" s="241" t="s">
        <v>1548</v>
      </c>
      <c r="G1449" s="239"/>
      <c r="H1449" s="242">
        <v>132</v>
      </c>
      <c r="I1449" s="243"/>
      <c r="J1449" s="239"/>
      <c r="K1449" s="239"/>
      <c r="L1449" s="244"/>
      <c r="M1449" s="245"/>
      <c r="N1449" s="246"/>
      <c r="O1449" s="246"/>
      <c r="P1449" s="246"/>
      <c r="Q1449" s="246"/>
      <c r="R1449" s="246"/>
      <c r="S1449" s="246"/>
      <c r="T1449" s="247"/>
      <c r="AT1449" s="248" t="s">
        <v>176</v>
      </c>
      <c r="AU1449" s="248" t="s">
        <v>83</v>
      </c>
      <c r="AV1449" s="13" t="s">
        <v>83</v>
      </c>
      <c r="AW1449" s="13" t="s">
        <v>34</v>
      </c>
      <c r="AX1449" s="13" t="s">
        <v>81</v>
      </c>
      <c r="AY1449" s="248" t="s">
        <v>161</v>
      </c>
    </row>
    <row r="1450" s="1" customFormat="1" ht="24" customHeight="1">
      <c r="B1450" s="39"/>
      <c r="C1450" s="212" t="s">
        <v>1549</v>
      </c>
      <c r="D1450" s="212" t="s">
        <v>163</v>
      </c>
      <c r="E1450" s="213" t="s">
        <v>1550</v>
      </c>
      <c r="F1450" s="214" t="s">
        <v>1551</v>
      </c>
      <c r="G1450" s="215" t="s">
        <v>210</v>
      </c>
      <c r="H1450" s="216">
        <v>132</v>
      </c>
      <c r="I1450" s="217"/>
      <c r="J1450" s="218">
        <f>ROUND(I1450*H1450,2)</f>
        <v>0</v>
      </c>
      <c r="K1450" s="214" t="s">
        <v>19</v>
      </c>
      <c r="L1450" s="44"/>
      <c r="M1450" s="219" t="s">
        <v>19</v>
      </c>
      <c r="N1450" s="220" t="s">
        <v>44</v>
      </c>
      <c r="O1450" s="84"/>
      <c r="P1450" s="221">
        <f>O1450*H1450</f>
        <v>0</v>
      </c>
      <c r="Q1450" s="221">
        <v>0.0044999999999999997</v>
      </c>
      <c r="R1450" s="221">
        <f>Q1450*H1450</f>
        <v>0.59399999999999997</v>
      </c>
      <c r="S1450" s="221">
        <v>0</v>
      </c>
      <c r="T1450" s="222">
        <f>S1450*H1450</f>
        <v>0</v>
      </c>
      <c r="AR1450" s="223" t="s">
        <v>167</v>
      </c>
      <c r="AT1450" s="223" t="s">
        <v>163</v>
      </c>
      <c r="AU1450" s="223" t="s">
        <v>83</v>
      </c>
      <c r="AY1450" s="18" t="s">
        <v>161</v>
      </c>
      <c r="BE1450" s="224">
        <f>IF(N1450="základní",J1450,0)</f>
        <v>0</v>
      </c>
      <c r="BF1450" s="224">
        <f>IF(N1450="snížená",J1450,0)</f>
        <v>0</v>
      </c>
      <c r="BG1450" s="224">
        <f>IF(N1450="zákl. přenesená",J1450,0)</f>
        <v>0</v>
      </c>
      <c r="BH1450" s="224">
        <f>IF(N1450="sníž. přenesená",J1450,0)</f>
        <v>0</v>
      </c>
      <c r="BI1450" s="224">
        <f>IF(N1450="nulová",J1450,0)</f>
        <v>0</v>
      </c>
      <c r="BJ1450" s="18" t="s">
        <v>81</v>
      </c>
      <c r="BK1450" s="224">
        <f>ROUND(I1450*H1450,2)</f>
        <v>0</v>
      </c>
      <c r="BL1450" s="18" t="s">
        <v>167</v>
      </c>
      <c r="BM1450" s="223" t="s">
        <v>1552</v>
      </c>
    </row>
    <row r="1451" s="12" customFormat="1">
      <c r="B1451" s="228"/>
      <c r="C1451" s="229"/>
      <c r="D1451" s="225" t="s">
        <v>176</v>
      </c>
      <c r="E1451" s="230" t="s">
        <v>19</v>
      </c>
      <c r="F1451" s="231" t="s">
        <v>1547</v>
      </c>
      <c r="G1451" s="229"/>
      <c r="H1451" s="230" t="s">
        <v>19</v>
      </c>
      <c r="I1451" s="232"/>
      <c r="J1451" s="229"/>
      <c r="K1451" s="229"/>
      <c r="L1451" s="233"/>
      <c r="M1451" s="234"/>
      <c r="N1451" s="235"/>
      <c r="O1451" s="235"/>
      <c r="P1451" s="235"/>
      <c r="Q1451" s="235"/>
      <c r="R1451" s="235"/>
      <c r="S1451" s="235"/>
      <c r="T1451" s="236"/>
      <c r="AT1451" s="237" t="s">
        <v>176</v>
      </c>
      <c r="AU1451" s="237" t="s">
        <v>83</v>
      </c>
      <c r="AV1451" s="12" t="s">
        <v>81</v>
      </c>
      <c r="AW1451" s="12" t="s">
        <v>34</v>
      </c>
      <c r="AX1451" s="12" t="s">
        <v>73</v>
      </c>
      <c r="AY1451" s="237" t="s">
        <v>161</v>
      </c>
    </row>
    <row r="1452" s="13" customFormat="1">
      <c r="B1452" s="238"/>
      <c r="C1452" s="239"/>
      <c r="D1452" s="225" t="s">
        <v>176</v>
      </c>
      <c r="E1452" s="240" t="s">
        <v>19</v>
      </c>
      <c r="F1452" s="241" t="s">
        <v>1548</v>
      </c>
      <c r="G1452" s="239"/>
      <c r="H1452" s="242">
        <v>132</v>
      </c>
      <c r="I1452" s="243"/>
      <c r="J1452" s="239"/>
      <c r="K1452" s="239"/>
      <c r="L1452" s="244"/>
      <c r="M1452" s="245"/>
      <c r="N1452" s="246"/>
      <c r="O1452" s="246"/>
      <c r="P1452" s="246"/>
      <c r="Q1452" s="246"/>
      <c r="R1452" s="246"/>
      <c r="S1452" s="246"/>
      <c r="T1452" s="247"/>
      <c r="AT1452" s="248" t="s">
        <v>176</v>
      </c>
      <c r="AU1452" s="248" t="s">
        <v>83</v>
      </c>
      <c r="AV1452" s="13" t="s">
        <v>83</v>
      </c>
      <c r="AW1452" s="13" t="s">
        <v>34</v>
      </c>
      <c r="AX1452" s="13" t="s">
        <v>81</v>
      </c>
      <c r="AY1452" s="248" t="s">
        <v>161</v>
      </c>
    </row>
    <row r="1453" s="11" customFormat="1" ht="22.8" customHeight="1">
      <c r="B1453" s="196"/>
      <c r="C1453" s="197"/>
      <c r="D1453" s="198" t="s">
        <v>72</v>
      </c>
      <c r="E1453" s="210" t="s">
        <v>1553</v>
      </c>
      <c r="F1453" s="210" t="s">
        <v>1554</v>
      </c>
      <c r="G1453" s="197"/>
      <c r="H1453" s="197"/>
      <c r="I1453" s="200"/>
      <c r="J1453" s="211">
        <f>BK1453</f>
        <v>0</v>
      </c>
      <c r="K1453" s="197"/>
      <c r="L1453" s="202"/>
      <c r="M1453" s="203"/>
      <c r="N1453" s="204"/>
      <c r="O1453" s="204"/>
      <c r="P1453" s="205">
        <f>SUM(P1454:P1493)</f>
        <v>0</v>
      </c>
      <c r="Q1453" s="204"/>
      <c r="R1453" s="205">
        <f>SUM(R1454:R1493)</f>
        <v>8.0017500000000013</v>
      </c>
      <c r="S1453" s="204"/>
      <c r="T1453" s="206">
        <f>SUM(T1454:T1493)</f>
        <v>0</v>
      </c>
      <c r="AR1453" s="207" t="s">
        <v>81</v>
      </c>
      <c r="AT1453" s="208" t="s">
        <v>72</v>
      </c>
      <c r="AU1453" s="208" t="s">
        <v>81</v>
      </c>
      <c r="AY1453" s="207" t="s">
        <v>161</v>
      </c>
      <c r="BK1453" s="209">
        <f>SUM(BK1454:BK1493)</f>
        <v>0</v>
      </c>
    </row>
    <row r="1454" s="1" customFormat="1" ht="16.5" customHeight="1">
      <c r="B1454" s="39"/>
      <c r="C1454" s="212" t="s">
        <v>1555</v>
      </c>
      <c r="D1454" s="212" t="s">
        <v>163</v>
      </c>
      <c r="E1454" s="213" t="s">
        <v>1556</v>
      </c>
      <c r="F1454" s="214" t="s">
        <v>1557</v>
      </c>
      <c r="G1454" s="215" t="s">
        <v>210</v>
      </c>
      <c r="H1454" s="216">
        <v>227</v>
      </c>
      <c r="I1454" s="217"/>
      <c r="J1454" s="218">
        <f>ROUND(I1454*H1454,2)</f>
        <v>0</v>
      </c>
      <c r="K1454" s="214" t="s">
        <v>19</v>
      </c>
      <c r="L1454" s="44"/>
      <c r="M1454" s="219" t="s">
        <v>19</v>
      </c>
      <c r="N1454" s="220" t="s">
        <v>44</v>
      </c>
      <c r="O1454" s="84"/>
      <c r="P1454" s="221">
        <f>O1454*H1454</f>
        <v>0</v>
      </c>
      <c r="Q1454" s="221">
        <v>0.0040000000000000001</v>
      </c>
      <c r="R1454" s="221">
        <f>Q1454*H1454</f>
        <v>0.90800000000000003</v>
      </c>
      <c r="S1454" s="221">
        <v>0</v>
      </c>
      <c r="T1454" s="222">
        <f>S1454*H1454</f>
        <v>0</v>
      </c>
      <c r="AR1454" s="223" t="s">
        <v>167</v>
      </c>
      <c r="AT1454" s="223" t="s">
        <v>163</v>
      </c>
      <c r="AU1454" s="223" t="s">
        <v>83</v>
      </c>
      <c r="AY1454" s="18" t="s">
        <v>161</v>
      </c>
      <c r="BE1454" s="224">
        <f>IF(N1454="základní",J1454,0)</f>
        <v>0</v>
      </c>
      <c r="BF1454" s="224">
        <f>IF(N1454="snížená",J1454,0)</f>
        <v>0</v>
      </c>
      <c r="BG1454" s="224">
        <f>IF(N1454="zákl. přenesená",J1454,0)</f>
        <v>0</v>
      </c>
      <c r="BH1454" s="224">
        <f>IF(N1454="sníž. přenesená",J1454,0)</f>
        <v>0</v>
      </c>
      <c r="BI1454" s="224">
        <f>IF(N1454="nulová",J1454,0)</f>
        <v>0</v>
      </c>
      <c r="BJ1454" s="18" t="s">
        <v>81</v>
      </c>
      <c r="BK1454" s="224">
        <f>ROUND(I1454*H1454,2)</f>
        <v>0</v>
      </c>
      <c r="BL1454" s="18" t="s">
        <v>167</v>
      </c>
      <c r="BM1454" s="223" t="s">
        <v>1558</v>
      </c>
    </row>
    <row r="1455" s="12" customFormat="1">
      <c r="B1455" s="228"/>
      <c r="C1455" s="229"/>
      <c r="D1455" s="225" t="s">
        <v>176</v>
      </c>
      <c r="E1455" s="230" t="s">
        <v>19</v>
      </c>
      <c r="F1455" s="231" t="s">
        <v>1559</v>
      </c>
      <c r="G1455" s="229"/>
      <c r="H1455" s="230" t="s">
        <v>19</v>
      </c>
      <c r="I1455" s="232"/>
      <c r="J1455" s="229"/>
      <c r="K1455" s="229"/>
      <c r="L1455" s="233"/>
      <c r="M1455" s="234"/>
      <c r="N1455" s="235"/>
      <c r="O1455" s="235"/>
      <c r="P1455" s="235"/>
      <c r="Q1455" s="235"/>
      <c r="R1455" s="235"/>
      <c r="S1455" s="235"/>
      <c r="T1455" s="236"/>
      <c r="AT1455" s="237" t="s">
        <v>176</v>
      </c>
      <c r="AU1455" s="237" t="s">
        <v>83</v>
      </c>
      <c r="AV1455" s="12" t="s">
        <v>81</v>
      </c>
      <c r="AW1455" s="12" t="s">
        <v>34</v>
      </c>
      <c r="AX1455" s="12" t="s">
        <v>73</v>
      </c>
      <c r="AY1455" s="237" t="s">
        <v>161</v>
      </c>
    </row>
    <row r="1456" s="12" customFormat="1">
      <c r="B1456" s="228"/>
      <c r="C1456" s="229"/>
      <c r="D1456" s="225" t="s">
        <v>176</v>
      </c>
      <c r="E1456" s="230" t="s">
        <v>19</v>
      </c>
      <c r="F1456" s="231" t="s">
        <v>394</v>
      </c>
      <c r="G1456" s="229"/>
      <c r="H1456" s="230" t="s">
        <v>19</v>
      </c>
      <c r="I1456" s="232"/>
      <c r="J1456" s="229"/>
      <c r="K1456" s="229"/>
      <c r="L1456" s="233"/>
      <c r="M1456" s="234"/>
      <c r="N1456" s="235"/>
      <c r="O1456" s="235"/>
      <c r="P1456" s="235"/>
      <c r="Q1456" s="235"/>
      <c r="R1456" s="235"/>
      <c r="S1456" s="235"/>
      <c r="T1456" s="236"/>
      <c r="AT1456" s="237" t="s">
        <v>176</v>
      </c>
      <c r="AU1456" s="237" t="s">
        <v>83</v>
      </c>
      <c r="AV1456" s="12" t="s">
        <v>81</v>
      </c>
      <c r="AW1456" s="12" t="s">
        <v>34</v>
      </c>
      <c r="AX1456" s="12" t="s">
        <v>73</v>
      </c>
      <c r="AY1456" s="237" t="s">
        <v>161</v>
      </c>
    </row>
    <row r="1457" s="13" customFormat="1">
      <c r="B1457" s="238"/>
      <c r="C1457" s="239"/>
      <c r="D1457" s="225" t="s">
        <v>176</v>
      </c>
      <c r="E1457" s="240" t="s">
        <v>19</v>
      </c>
      <c r="F1457" s="241" t="s">
        <v>1560</v>
      </c>
      <c r="G1457" s="239"/>
      <c r="H1457" s="242">
        <v>218</v>
      </c>
      <c r="I1457" s="243"/>
      <c r="J1457" s="239"/>
      <c r="K1457" s="239"/>
      <c r="L1457" s="244"/>
      <c r="M1457" s="245"/>
      <c r="N1457" s="246"/>
      <c r="O1457" s="246"/>
      <c r="P1457" s="246"/>
      <c r="Q1457" s="246"/>
      <c r="R1457" s="246"/>
      <c r="S1457" s="246"/>
      <c r="T1457" s="247"/>
      <c r="AT1457" s="248" t="s">
        <v>176</v>
      </c>
      <c r="AU1457" s="248" t="s">
        <v>83</v>
      </c>
      <c r="AV1457" s="13" t="s">
        <v>83</v>
      </c>
      <c r="AW1457" s="13" t="s">
        <v>34</v>
      </c>
      <c r="AX1457" s="13" t="s">
        <v>73</v>
      </c>
      <c r="AY1457" s="248" t="s">
        <v>161</v>
      </c>
    </row>
    <row r="1458" s="13" customFormat="1">
      <c r="B1458" s="238"/>
      <c r="C1458" s="239"/>
      <c r="D1458" s="225" t="s">
        <v>176</v>
      </c>
      <c r="E1458" s="240" t="s">
        <v>19</v>
      </c>
      <c r="F1458" s="241" t="s">
        <v>1561</v>
      </c>
      <c r="G1458" s="239"/>
      <c r="H1458" s="242">
        <v>-24</v>
      </c>
      <c r="I1458" s="243"/>
      <c r="J1458" s="239"/>
      <c r="K1458" s="239"/>
      <c r="L1458" s="244"/>
      <c r="M1458" s="245"/>
      <c r="N1458" s="246"/>
      <c r="O1458" s="246"/>
      <c r="P1458" s="246"/>
      <c r="Q1458" s="246"/>
      <c r="R1458" s="246"/>
      <c r="S1458" s="246"/>
      <c r="T1458" s="247"/>
      <c r="AT1458" s="248" t="s">
        <v>176</v>
      </c>
      <c r="AU1458" s="248" t="s">
        <v>83</v>
      </c>
      <c r="AV1458" s="13" t="s">
        <v>83</v>
      </c>
      <c r="AW1458" s="13" t="s">
        <v>34</v>
      </c>
      <c r="AX1458" s="13" t="s">
        <v>73</v>
      </c>
      <c r="AY1458" s="248" t="s">
        <v>161</v>
      </c>
    </row>
    <row r="1459" s="13" customFormat="1">
      <c r="B1459" s="238"/>
      <c r="C1459" s="239"/>
      <c r="D1459" s="225" t="s">
        <v>176</v>
      </c>
      <c r="E1459" s="240" t="s">
        <v>19</v>
      </c>
      <c r="F1459" s="241" t="s">
        <v>1562</v>
      </c>
      <c r="G1459" s="239"/>
      <c r="H1459" s="242">
        <v>9</v>
      </c>
      <c r="I1459" s="243"/>
      <c r="J1459" s="239"/>
      <c r="K1459" s="239"/>
      <c r="L1459" s="244"/>
      <c r="M1459" s="245"/>
      <c r="N1459" s="246"/>
      <c r="O1459" s="246"/>
      <c r="P1459" s="246"/>
      <c r="Q1459" s="246"/>
      <c r="R1459" s="246"/>
      <c r="S1459" s="246"/>
      <c r="T1459" s="247"/>
      <c r="AT1459" s="248" t="s">
        <v>176</v>
      </c>
      <c r="AU1459" s="248" t="s">
        <v>83</v>
      </c>
      <c r="AV1459" s="13" t="s">
        <v>83</v>
      </c>
      <c r="AW1459" s="13" t="s">
        <v>34</v>
      </c>
      <c r="AX1459" s="13" t="s">
        <v>73</v>
      </c>
      <c r="AY1459" s="248" t="s">
        <v>161</v>
      </c>
    </row>
    <row r="1460" s="13" customFormat="1">
      <c r="B1460" s="238"/>
      <c r="C1460" s="239"/>
      <c r="D1460" s="225" t="s">
        <v>176</v>
      </c>
      <c r="E1460" s="240" t="s">
        <v>19</v>
      </c>
      <c r="F1460" s="241" t="s">
        <v>1563</v>
      </c>
      <c r="G1460" s="239"/>
      <c r="H1460" s="242">
        <v>24</v>
      </c>
      <c r="I1460" s="243"/>
      <c r="J1460" s="239"/>
      <c r="K1460" s="239"/>
      <c r="L1460" s="244"/>
      <c r="M1460" s="245"/>
      <c r="N1460" s="246"/>
      <c r="O1460" s="246"/>
      <c r="P1460" s="246"/>
      <c r="Q1460" s="246"/>
      <c r="R1460" s="246"/>
      <c r="S1460" s="246"/>
      <c r="T1460" s="247"/>
      <c r="AT1460" s="248" t="s">
        <v>176</v>
      </c>
      <c r="AU1460" s="248" t="s">
        <v>83</v>
      </c>
      <c r="AV1460" s="13" t="s">
        <v>83</v>
      </c>
      <c r="AW1460" s="13" t="s">
        <v>34</v>
      </c>
      <c r="AX1460" s="13" t="s">
        <v>73</v>
      </c>
      <c r="AY1460" s="248" t="s">
        <v>161</v>
      </c>
    </row>
    <row r="1461" s="14" customFormat="1">
      <c r="B1461" s="249"/>
      <c r="C1461" s="250"/>
      <c r="D1461" s="225" t="s">
        <v>176</v>
      </c>
      <c r="E1461" s="251" t="s">
        <v>19</v>
      </c>
      <c r="F1461" s="252" t="s">
        <v>201</v>
      </c>
      <c r="G1461" s="250"/>
      <c r="H1461" s="253">
        <v>227</v>
      </c>
      <c r="I1461" s="254"/>
      <c r="J1461" s="250"/>
      <c r="K1461" s="250"/>
      <c r="L1461" s="255"/>
      <c r="M1461" s="256"/>
      <c r="N1461" s="257"/>
      <c r="O1461" s="257"/>
      <c r="P1461" s="257"/>
      <c r="Q1461" s="257"/>
      <c r="R1461" s="257"/>
      <c r="S1461" s="257"/>
      <c r="T1461" s="258"/>
      <c r="AT1461" s="259" t="s">
        <v>176</v>
      </c>
      <c r="AU1461" s="259" t="s">
        <v>83</v>
      </c>
      <c r="AV1461" s="14" t="s">
        <v>167</v>
      </c>
      <c r="AW1461" s="14" t="s">
        <v>34</v>
      </c>
      <c r="AX1461" s="14" t="s">
        <v>81</v>
      </c>
      <c r="AY1461" s="259" t="s">
        <v>161</v>
      </c>
    </row>
    <row r="1462" s="1" customFormat="1" ht="24" customHeight="1">
      <c r="B1462" s="39"/>
      <c r="C1462" s="212" t="s">
        <v>1564</v>
      </c>
      <c r="D1462" s="212" t="s">
        <v>163</v>
      </c>
      <c r="E1462" s="213" t="s">
        <v>1565</v>
      </c>
      <c r="F1462" s="214" t="s">
        <v>1566</v>
      </c>
      <c r="G1462" s="215" t="s">
        <v>210</v>
      </c>
      <c r="H1462" s="216">
        <v>227</v>
      </c>
      <c r="I1462" s="217"/>
      <c r="J1462" s="218">
        <f>ROUND(I1462*H1462,2)</f>
        <v>0</v>
      </c>
      <c r="K1462" s="214" t="s">
        <v>19</v>
      </c>
      <c r="L1462" s="44"/>
      <c r="M1462" s="219" t="s">
        <v>19</v>
      </c>
      <c r="N1462" s="220" t="s">
        <v>44</v>
      </c>
      <c r="O1462" s="84"/>
      <c r="P1462" s="221">
        <f>O1462*H1462</f>
        <v>0</v>
      </c>
      <c r="Q1462" s="221">
        <v>0.014500000000000001</v>
      </c>
      <c r="R1462" s="221">
        <f>Q1462*H1462</f>
        <v>3.2915000000000001</v>
      </c>
      <c r="S1462" s="221">
        <v>0</v>
      </c>
      <c r="T1462" s="222">
        <f>S1462*H1462</f>
        <v>0</v>
      </c>
      <c r="AR1462" s="223" t="s">
        <v>167</v>
      </c>
      <c r="AT1462" s="223" t="s">
        <v>163</v>
      </c>
      <c r="AU1462" s="223" t="s">
        <v>83</v>
      </c>
      <c r="AY1462" s="18" t="s">
        <v>161</v>
      </c>
      <c r="BE1462" s="224">
        <f>IF(N1462="základní",J1462,0)</f>
        <v>0</v>
      </c>
      <c r="BF1462" s="224">
        <f>IF(N1462="snížená",J1462,0)</f>
        <v>0</v>
      </c>
      <c r="BG1462" s="224">
        <f>IF(N1462="zákl. přenesená",J1462,0)</f>
        <v>0</v>
      </c>
      <c r="BH1462" s="224">
        <f>IF(N1462="sníž. přenesená",J1462,0)</f>
        <v>0</v>
      </c>
      <c r="BI1462" s="224">
        <f>IF(N1462="nulová",J1462,0)</f>
        <v>0</v>
      </c>
      <c r="BJ1462" s="18" t="s">
        <v>81</v>
      </c>
      <c r="BK1462" s="224">
        <f>ROUND(I1462*H1462,2)</f>
        <v>0</v>
      </c>
      <c r="BL1462" s="18" t="s">
        <v>167</v>
      </c>
      <c r="BM1462" s="223" t="s">
        <v>1567</v>
      </c>
    </row>
    <row r="1463" s="12" customFormat="1">
      <c r="B1463" s="228"/>
      <c r="C1463" s="229"/>
      <c r="D1463" s="225" t="s">
        <v>176</v>
      </c>
      <c r="E1463" s="230" t="s">
        <v>19</v>
      </c>
      <c r="F1463" s="231" t="s">
        <v>1559</v>
      </c>
      <c r="G1463" s="229"/>
      <c r="H1463" s="230" t="s">
        <v>19</v>
      </c>
      <c r="I1463" s="232"/>
      <c r="J1463" s="229"/>
      <c r="K1463" s="229"/>
      <c r="L1463" s="233"/>
      <c r="M1463" s="234"/>
      <c r="N1463" s="235"/>
      <c r="O1463" s="235"/>
      <c r="P1463" s="235"/>
      <c r="Q1463" s="235"/>
      <c r="R1463" s="235"/>
      <c r="S1463" s="235"/>
      <c r="T1463" s="236"/>
      <c r="AT1463" s="237" t="s">
        <v>176</v>
      </c>
      <c r="AU1463" s="237" t="s">
        <v>83</v>
      </c>
      <c r="AV1463" s="12" t="s">
        <v>81</v>
      </c>
      <c r="AW1463" s="12" t="s">
        <v>34</v>
      </c>
      <c r="AX1463" s="12" t="s">
        <v>73</v>
      </c>
      <c r="AY1463" s="237" t="s">
        <v>161</v>
      </c>
    </row>
    <row r="1464" s="12" customFormat="1">
      <c r="B1464" s="228"/>
      <c r="C1464" s="229"/>
      <c r="D1464" s="225" t="s">
        <v>176</v>
      </c>
      <c r="E1464" s="230" t="s">
        <v>19</v>
      </c>
      <c r="F1464" s="231" t="s">
        <v>394</v>
      </c>
      <c r="G1464" s="229"/>
      <c r="H1464" s="230" t="s">
        <v>19</v>
      </c>
      <c r="I1464" s="232"/>
      <c r="J1464" s="229"/>
      <c r="K1464" s="229"/>
      <c r="L1464" s="233"/>
      <c r="M1464" s="234"/>
      <c r="N1464" s="235"/>
      <c r="O1464" s="235"/>
      <c r="P1464" s="235"/>
      <c r="Q1464" s="235"/>
      <c r="R1464" s="235"/>
      <c r="S1464" s="235"/>
      <c r="T1464" s="236"/>
      <c r="AT1464" s="237" t="s">
        <v>176</v>
      </c>
      <c r="AU1464" s="237" t="s">
        <v>83</v>
      </c>
      <c r="AV1464" s="12" t="s">
        <v>81</v>
      </c>
      <c r="AW1464" s="12" t="s">
        <v>34</v>
      </c>
      <c r="AX1464" s="12" t="s">
        <v>73</v>
      </c>
      <c r="AY1464" s="237" t="s">
        <v>161</v>
      </c>
    </row>
    <row r="1465" s="13" customFormat="1">
      <c r="B1465" s="238"/>
      <c r="C1465" s="239"/>
      <c r="D1465" s="225" t="s">
        <v>176</v>
      </c>
      <c r="E1465" s="240" t="s">
        <v>19</v>
      </c>
      <c r="F1465" s="241" t="s">
        <v>1560</v>
      </c>
      <c r="G1465" s="239"/>
      <c r="H1465" s="242">
        <v>218</v>
      </c>
      <c r="I1465" s="243"/>
      <c r="J1465" s="239"/>
      <c r="K1465" s="239"/>
      <c r="L1465" s="244"/>
      <c r="M1465" s="245"/>
      <c r="N1465" s="246"/>
      <c r="O1465" s="246"/>
      <c r="P1465" s="246"/>
      <c r="Q1465" s="246"/>
      <c r="R1465" s="246"/>
      <c r="S1465" s="246"/>
      <c r="T1465" s="247"/>
      <c r="AT1465" s="248" t="s">
        <v>176</v>
      </c>
      <c r="AU1465" s="248" t="s">
        <v>83</v>
      </c>
      <c r="AV1465" s="13" t="s">
        <v>83</v>
      </c>
      <c r="AW1465" s="13" t="s">
        <v>34</v>
      </c>
      <c r="AX1465" s="13" t="s">
        <v>73</v>
      </c>
      <c r="AY1465" s="248" t="s">
        <v>161</v>
      </c>
    </row>
    <row r="1466" s="13" customFormat="1">
      <c r="B1466" s="238"/>
      <c r="C1466" s="239"/>
      <c r="D1466" s="225" t="s">
        <v>176</v>
      </c>
      <c r="E1466" s="240" t="s">
        <v>19</v>
      </c>
      <c r="F1466" s="241" t="s">
        <v>1561</v>
      </c>
      <c r="G1466" s="239"/>
      <c r="H1466" s="242">
        <v>-24</v>
      </c>
      <c r="I1466" s="243"/>
      <c r="J1466" s="239"/>
      <c r="K1466" s="239"/>
      <c r="L1466" s="244"/>
      <c r="M1466" s="245"/>
      <c r="N1466" s="246"/>
      <c r="O1466" s="246"/>
      <c r="P1466" s="246"/>
      <c r="Q1466" s="246"/>
      <c r="R1466" s="246"/>
      <c r="S1466" s="246"/>
      <c r="T1466" s="247"/>
      <c r="AT1466" s="248" t="s">
        <v>176</v>
      </c>
      <c r="AU1466" s="248" t="s">
        <v>83</v>
      </c>
      <c r="AV1466" s="13" t="s">
        <v>83</v>
      </c>
      <c r="AW1466" s="13" t="s">
        <v>34</v>
      </c>
      <c r="AX1466" s="13" t="s">
        <v>73</v>
      </c>
      <c r="AY1466" s="248" t="s">
        <v>161</v>
      </c>
    </row>
    <row r="1467" s="13" customFormat="1">
      <c r="B1467" s="238"/>
      <c r="C1467" s="239"/>
      <c r="D1467" s="225" t="s">
        <v>176</v>
      </c>
      <c r="E1467" s="240" t="s">
        <v>19</v>
      </c>
      <c r="F1467" s="241" t="s">
        <v>1562</v>
      </c>
      <c r="G1467" s="239"/>
      <c r="H1467" s="242">
        <v>9</v>
      </c>
      <c r="I1467" s="243"/>
      <c r="J1467" s="239"/>
      <c r="K1467" s="239"/>
      <c r="L1467" s="244"/>
      <c r="M1467" s="245"/>
      <c r="N1467" s="246"/>
      <c r="O1467" s="246"/>
      <c r="P1467" s="246"/>
      <c r="Q1467" s="246"/>
      <c r="R1467" s="246"/>
      <c r="S1467" s="246"/>
      <c r="T1467" s="247"/>
      <c r="AT1467" s="248" t="s">
        <v>176</v>
      </c>
      <c r="AU1467" s="248" t="s">
        <v>83</v>
      </c>
      <c r="AV1467" s="13" t="s">
        <v>83</v>
      </c>
      <c r="AW1467" s="13" t="s">
        <v>34</v>
      </c>
      <c r="AX1467" s="13" t="s">
        <v>73</v>
      </c>
      <c r="AY1467" s="248" t="s">
        <v>161</v>
      </c>
    </row>
    <row r="1468" s="13" customFormat="1">
      <c r="B1468" s="238"/>
      <c r="C1468" s="239"/>
      <c r="D1468" s="225" t="s">
        <v>176</v>
      </c>
      <c r="E1468" s="240" t="s">
        <v>19</v>
      </c>
      <c r="F1468" s="241" t="s">
        <v>1563</v>
      </c>
      <c r="G1468" s="239"/>
      <c r="H1468" s="242">
        <v>24</v>
      </c>
      <c r="I1468" s="243"/>
      <c r="J1468" s="239"/>
      <c r="K1468" s="239"/>
      <c r="L1468" s="244"/>
      <c r="M1468" s="245"/>
      <c r="N1468" s="246"/>
      <c r="O1468" s="246"/>
      <c r="P1468" s="246"/>
      <c r="Q1468" s="246"/>
      <c r="R1468" s="246"/>
      <c r="S1468" s="246"/>
      <c r="T1468" s="247"/>
      <c r="AT1468" s="248" t="s">
        <v>176</v>
      </c>
      <c r="AU1468" s="248" t="s">
        <v>83</v>
      </c>
      <c r="AV1468" s="13" t="s">
        <v>83</v>
      </c>
      <c r="AW1468" s="13" t="s">
        <v>34</v>
      </c>
      <c r="AX1468" s="13" t="s">
        <v>73</v>
      </c>
      <c r="AY1468" s="248" t="s">
        <v>161</v>
      </c>
    </row>
    <row r="1469" s="14" customFormat="1">
      <c r="B1469" s="249"/>
      <c r="C1469" s="250"/>
      <c r="D1469" s="225" t="s">
        <v>176</v>
      </c>
      <c r="E1469" s="251" t="s">
        <v>19</v>
      </c>
      <c r="F1469" s="252" t="s">
        <v>201</v>
      </c>
      <c r="G1469" s="250"/>
      <c r="H1469" s="253">
        <v>227</v>
      </c>
      <c r="I1469" s="254"/>
      <c r="J1469" s="250"/>
      <c r="K1469" s="250"/>
      <c r="L1469" s="255"/>
      <c r="M1469" s="256"/>
      <c r="N1469" s="257"/>
      <c r="O1469" s="257"/>
      <c r="P1469" s="257"/>
      <c r="Q1469" s="257"/>
      <c r="R1469" s="257"/>
      <c r="S1469" s="257"/>
      <c r="T1469" s="258"/>
      <c r="AT1469" s="259" t="s">
        <v>176</v>
      </c>
      <c r="AU1469" s="259" t="s">
        <v>83</v>
      </c>
      <c r="AV1469" s="14" t="s">
        <v>167</v>
      </c>
      <c r="AW1469" s="14" t="s">
        <v>34</v>
      </c>
      <c r="AX1469" s="14" t="s">
        <v>81</v>
      </c>
      <c r="AY1469" s="259" t="s">
        <v>161</v>
      </c>
    </row>
    <row r="1470" s="1" customFormat="1" ht="24" customHeight="1">
      <c r="B1470" s="39"/>
      <c r="C1470" s="212" t="s">
        <v>1568</v>
      </c>
      <c r="D1470" s="212" t="s">
        <v>163</v>
      </c>
      <c r="E1470" s="213" t="s">
        <v>1569</v>
      </c>
      <c r="F1470" s="214" t="s">
        <v>1570</v>
      </c>
      <c r="G1470" s="215" t="s">
        <v>210</v>
      </c>
      <c r="H1470" s="216">
        <v>227</v>
      </c>
      <c r="I1470" s="217"/>
      <c r="J1470" s="218">
        <f>ROUND(I1470*H1470,2)</f>
        <v>0</v>
      </c>
      <c r="K1470" s="214" t="s">
        <v>19</v>
      </c>
      <c r="L1470" s="44"/>
      <c r="M1470" s="219" t="s">
        <v>19</v>
      </c>
      <c r="N1470" s="220" t="s">
        <v>44</v>
      </c>
      <c r="O1470" s="84"/>
      <c r="P1470" s="221">
        <f>O1470*H1470</f>
        <v>0</v>
      </c>
      <c r="Q1470" s="221">
        <v>0.012999999999999999</v>
      </c>
      <c r="R1470" s="221">
        <f>Q1470*H1470</f>
        <v>2.9510000000000001</v>
      </c>
      <c r="S1470" s="221">
        <v>0</v>
      </c>
      <c r="T1470" s="222">
        <f>S1470*H1470</f>
        <v>0</v>
      </c>
      <c r="AR1470" s="223" t="s">
        <v>167</v>
      </c>
      <c r="AT1470" s="223" t="s">
        <v>163</v>
      </c>
      <c r="AU1470" s="223" t="s">
        <v>83</v>
      </c>
      <c r="AY1470" s="18" t="s">
        <v>161</v>
      </c>
      <c r="BE1470" s="224">
        <f>IF(N1470="základní",J1470,0)</f>
        <v>0</v>
      </c>
      <c r="BF1470" s="224">
        <f>IF(N1470="snížená",J1470,0)</f>
        <v>0</v>
      </c>
      <c r="BG1470" s="224">
        <f>IF(N1470="zákl. přenesená",J1470,0)</f>
        <v>0</v>
      </c>
      <c r="BH1470" s="224">
        <f>IF(N1470="sníž. přenesená",J1470,0)</f>
        <v>0</v>
      </c>
      <c r="BI1470" s="224">
        <f>IF(N1470="nulová",J1470,0)</f>
        <v>0</v>
      </c>
      <c r="BJ1470" s="18" t="s">
        <v>81</v>
      </c>
      <c r="BK1470" s="224">
        <f>ROUND(I1470*H1470,2)</f>
        <v>0</v>
      </c>
      <c r="BL1470" s="18" t="s">
        <v>167</v>
      </c>
      <c r="BM1470" s="223" t="s">
        <v>1571</v>
      </c>
    </row>
    <row r="1471" s="12" customFormat="1">
      <c r="B1471" s="228"/>
      <c r="C1471" s="229"/>
      <c r="D1471" s="225" t="s">
        <v>176</v>
      </c>
      <c r="E1471" s="230" t="s">
        <v>19</v>
      </c>
      <c r="F1471" s="231" t="s">
        <v>1559</v>
      </c>
      <c r="G1471" s="229"/>
      <c r="H1471" s="230" t="s">
        <v>19</v>
      </c>
      <c r="I1471" s="232"/>
      <c r="J1471" s="229"/>
      <c r="K1471" s="229"/>
      <c r="L1471" s="233"/>
      <c r="M1471" s="234"/>
      <c r="N1471" s="235"/>
      <c r="O1471" s="235"/>
      <c r="P1471" s="235"/>
      <c r="Q1471" s="235"/>
      <c r="R1471" s="235"/>
      <c r="S1471" s="235"/>
      <c r="T1471" s="236"/>
      <c r="AT1471" s="237" t="s">
        <v>176</v>
      </c>
      <c r="AU1471" s="237" t="s">
        <v>83</v>
      </c>
      <c r="AV1471" s="12" t="s">
        <v>81</v>
      </c>
      <c r="AW1471" s="12" t="s">
        <v>34</v>
      </c>
      <c r="AX1471" s="12" t="s">
        <v>73</v>
      </c>
      <c r="AY1471" s="237" t="s">
        <v>161</v>
      </c>
    </row>
    <row r="1472" s="12" customFormat="1">
      <c r="B1472" s="228"/>
      <c r="C1472" s="229"/>
      <c r="D1472" s="225" t="s">
        <v>176</v>
      </c>
      <c r="E1472" s="230" t="s">
        <v>19</v>
      </c>
      <c r="F1472" s="231" t="s">
        <v>394</v>
      </c>
      <c r="G1472" s="229"/>
      <c r="H1472" s="230" t="s">
        <v>19</v>
      </c>
      <c r="I1472" s="232"/>
      <c r="J1472" s="229"/>
      <c r="K1472" s="229"/>
      <c r="L1472" s="233"/>
      <c r="M1472" s="234"/>
      <c r="N1472" s="235"/>
      <c r="O1472" s="235"/>
      <c r="P1472" s="235"/>
      <c r="Q1472" s="235"/>
      <c r="R1472" s="235"/>
      <c r="S1472" s="235"/>
      <c r="T1472" s="236"/>
      <c r="AT1472" s="237" t="s">
        <v>176</v>
      </c>
      <c r="AU1472" s="237" t="s">
        <v>83</v>
      </c>
      <c r="AV1472" s="12" t="s">
        <v>81</v>
      </c>
      <c r="AW1472" s="12" t="s">
        <v>34</v>
      </c>
      <c r="AX1472" s="12" t="s">
        <v>73</v>
      </c>
      <c r="AY1472" s="237" t="s">
        <v>161</v>
      </c>
    </row>
    <row r="1473" s="13" customFormat="1">
      <c r="B1473" s="238"/>
      <c r="C1473" s="239"/>
      <c r="D1473" s="225" t="s">
        <v>176</v>
      </c>
      <c r="E1473" s="240" t="s">
        <v>19</v>
      </c>
      <c r="F1473" s="241" t="s">
        <v>1560</v>
      </c>
      <c r="G1473" s="239"/>
      <c r="H1473" s="242">
        <v>218</v>
      </c>
      <c r="I1473" s="243"/>
      <c r="J1473" s="239"/>
      <c r="K1473" s="239"/>
      <c r="L1473" s="244"/>
      <c r="M1473" s="245"/>
      <c r="N1473" s="246"/>
      <c r="O1473" s="246"/>
      <c r="P1473" s="246"/>
      <c r="Q1473" s="246"/>
      <c r="R1473" s="246"/>
      <c r="S1473" s="246"/>
      <c r="T1473" s="247"/>
      <c r="AT1473" s="248" t="s">
        <v>176</v>
      </c>
      <c r="AU1473" s="248" t="s">
        <v>83</v>
      </c>
      <c r="AV1473" s="13" t="s">
        <v>83</v>
      </c>
      <c r="AW1473" s="13" t="s">
        <v>34</v>
      </c>
      <c r="AX1473" s="13" t="s">
        <v>73</v>
      </c>
      <c r="AY1473" s="248" t="s">
        <v>161</v>
      </c>
    </row>
    <row r="1474" s="13" customFormat="1">
      <c r="B1474" s="238"/>
      <c r="C1474" s="239"/>
      <c r="D1474" s="225" t="s">
        <v>176</v>
      </c>
      <c r="E1474" s="240" t="s">
        <v>19</v>
      </c>
      <c r="F1474" s="241" t="s">
        <v>1561</v>
      </c>
      <c r="G1474" s="239"/>
      <c r="H1474" s="242">
        <v>-24</v>
      </c>
      <c r="I1474" s="243"/>
      <c r="J1474" s="239"/>
      <c r="K1474" s="239"/>
      <c r="L1474" s="244"/>
      <c r="M1474" s="245"/>
      <c r="N1474" s="246"/>
      <c r="O1474" s="246"/>
      <c r="P1474" s="246"/>
      <c r="Q1474" s="246"/>
      <c r="R1474" s="246"/>
      <c r="S1474" s="246"/>
      <c r="T1474" s="247"/>
      <c r="AT1474" s="248" t="s">
        <v>176</v>
      </c>
      <c r="AU1474" s="248" t="s">
        <v>83</v>
      </c>
      <c r="AV1474" s="13" t="s">
        <v>83</v>
      </c>
      <c r="AW1474" s="13" t="s">
        <v>34</v>
      </c>
      <c r="AX1474" s="13" t="s">
        <v>73</v>
      </c>
      <c r="AY1474" s="248" t="s">
        <v>161</v>
      </c>
    </row>
    <row r="1475" s="13" customFormat="1">
      <c r="B1475" s="238"/>
      <c r="C1475" s="239"/>
      <c r="D1475" s="225" t="s">
        <v>176</v>
      </c>
      <c r="E1475" s="240" t="s">
        <v>19</v>
      </c>
      <c r="F1475" s="241" t="s">
        <v>1562</v>
      </c>
      <c r="G1475" s="239"/>
      <c r="H1475" s="242">
        <v>9</v>
      </c>
      <c r="I1475" s="243"/>
      <c r="J1475" s="239"/>
      <c r="K1475" s="239"/>
      <c r="L1475" s="244"/>
      <c r="M1475" s="245"/>
      <c r="N1475" s="246"/>
      <c r="O1475" s="246"/>
      <c r="P1475" s="246"/>
      <c r="Q1475" s="246"/>
      <c r="R1475" s="246"/>
      <c r="S1475" s="246"/>
      <c r="T1475" s="247"/>
      <c r="AT1475" s="248" t="s">
        <v>176</v>
      </c>
      <c r="AU1475" s="248" t="s">
        <v>83</v>
      </c>
      <c r="AV1475" s="13" t="s">
        <v>83</v>
      </c>
      <c r="AW1475" s="13" t="s">
        <v>34</v>
      </c>
      <c r="AX1475" s="13" t="s">
        <v>73</v>
      </c>
      <c r="AY1475" s="248" t="s">
        <v>161</v>
      </c>
    </row>
    <row r="1476" s="13" customFormat="1">
      <c r="B1476" s="238"/>
      <c r="C1476" s="239"/>
      <c r="D1476" s="225" t="s">
        <v>176</v>
      </c>
      <c r="E1476" s="240" t="s">
        <v>19</v>
      </c>
      <c r="F1476" s="241" t="s">
        <v>1563</v>
      </c>
      <c r="G1476" s="239"/>
      <c r="H1476" s="242">
        <v>24</v>
      </c>
      <c r="I1476" s="243"/>
      <c r="J1476" s="239"/>
      <c r="K1476" s="239"/>
      <c r="L1476" s="244"/>
      <c r="M1476" s="245"/>
      <c r="N1476" s="246"/>
      <c r="O1476" s="246"/>
      <c r="P1476" s="246"/>
      <c r="Q1476" s="246"/>
      <c r="R1476" s="246"/>
      <c r="S1476" s="246"/>
      <c r="T1476" s="247"/>
      <c r="AT1476" s="248" t="s">
        <v>176</v>
      </c>
      <c r="AU1476" s="248" t="s">
        <v>83</v>
      </c>
      <c r="AV1476" s="13" t="s">
        <v>83</v>
      </c>
      <c r="AW1476" s="13" t="s">
        <v>34</v>
      </c>
      <c r="AX1476" s="13" t="s">
        <v>73</v>
      </c>
      <c r="AY1476" s="248" t="s">
        <v>161</v>
      </c>
    </row>
    <row r="1477" s="14" customFormat="1">
      <c r="B1477" s="249"/>
      <c r="C1477" s="250"/>
      <c r="D1477" s="225" t="s">
        <v>176</v>
      </c>
      <c r="E1477" s="251" t="s">
        <v>19</v>
      </c>
      <c r="F1477" s="252" t="s">
        <v>201</v>
      </c>
      <c r="G1477" s="250"/>
      <c r="H1477" s="253">
        <v>227</v>
      </c>
      <c r="I1477" s="254"/>
      <c r="J1477" s="250"/>
      <c r="K1477" s="250"/>
      <c r="L1477" s="255"/>
      <c r="M1477" s="256"/>
      <c r="N1477" s="257"/>
      <c r="O1477" s="257"/>
      <c r="P1477" s="257"/>
      <c r="Q1477" s="257"/>
      <c r="R1477" s="257"/>
      <c r="S1477" s="257"/>
      <c r="T1477" s="258"/>
      <c r="AT1477" s="259" t="s">
        <v>176</v>
      </c>
      <c r="AU1477" s="259" t="s">
        <v>83</v>
      </c>
      <c r="AV1477" s="14" t="s">
        <v>167</v>
      </c>
      <c r="AW1477" s="14" t="s">
        <v>34</v>
      </c>
      <c r="AX1477" s="14" t="s">
        <v>81</v>
      </c>
      <c r="AY1477" s="259" t="s">
        <v>161</v>
      </c>
    </row>
    <row r="1478" s="1" customFormat="1" ht="16.5" customHeight="1">
      <c r="B1478" s="39"/>
      <c r="C1478" s="212" t="s">
        <v>1572</v>
      </c>
      <c r="D1478" s="212" t="s">
        <v>163</v>
      </c>
      <c r="E1478" s="213" t="s">
        <v>1573</v>
      </c>
      <c r="F1478" s="214" t="s">
        <v>1502</v>
      </c>
      <c r="G1478" s="215" t="s">
        <v>210</v>
      </c>
      <c r="H1478" s="216">
        <v>227</v>
      </c>
      <c r="I1478" s="217"/>
      <c r="J1478" s="218">
        <f>ROUND(I1478*H1478,2)</f>
        <v>0</v>
      </c>
      <c r="K1478" s="214" t="s">
        <v>19</v>
      </c>
      <c r="L1478" s="44"/>
      <c r="M1478" s="219" t="s">
        <v>19</v>
      </c>
      <c r="N1478" s="220" t="s">
        <v>44</v>
      </c>
      <c r="O1478" s="84"/>
      <c r="P1478" s="221">
        <f>O1478*H1478</f>
        <v>0</v>
      </c>
      <c r="Q1478" s="221">
        <v>0.0035000000000000001</v>
      </c>
      <c r="R1478" s="221">
        <f>Q1478*H1478</f>
        <v>0.79449999999999998</v>
      </c>
      <c r="S1478" s="221">
        <v>0</v>
      </c>
      <c r="T1478" s="222">
        <f>S1478*H1478</f>
        <v>0</v>
      </c>
      <c r="AR1478" s="223" t="s">
        <v>167</v>
      </c>
      <c r="AT1478" s="223" t="s">
        <v>163</v>
      </c>
      <c r="AU1478" s="223" t="s">
        <v>83</v>
      </c>
      <c r="AY1478" s="18" t="s">
        <v>161</v>
      </c>
      <c r="BE1478" s="224">
        <f>IF(N1478="základní",J1478,0)</f>
        <v>0</v>
      </c>
      <c r="BF1478" s="224">
        <f>IF(N1478="snížená",J1478,0)</f>
        <v>0</v>
      </c>
      <c r="BG1478" s="224">
        <f>IF(N1478="zákl. přenesená",J1478,0)</f>
        <v>0</v>
      </c>
      <c r="BH1478" s="224">
        <f>IF(N1478="sníž. přenesená",J1478,0)</f>
        <v>0</v>
      </c>
      <c r="BI1478" s="224">
        <f>IF(N1478="nulová",J1478,0)</f>
        <v>0</v>
      </c>
      <c r="BJ1478" s="18" t="s">
        <v>81</v>
      </c>
      <c r="BK1478" s="224">
        <f>ROUND(I1478*H1478,2)</f>
        <v>0</v>
      </c>
      <c r="BL1478" s="18" t="s">
        <v>167</v>
      </c>
      <c r="BM1478" s="223" t="s">
        <v>1574</v>
      </c>
    </row>
    <row r="1479" s="12" customFormat="1">
      <c r="B1479" s="228"/>
      <c r="C1479" s="229"/>
      <c r="D1479" s="225" t="s">
        <v>176</v>
      </c>
      <c r="E1479" s="230" t="s">
        <v>19</v>
      </c>
      <c r="F1479" s="231" t="s">
        <v>1559</v>
      </c>
      <c r="G1479" s="229"/>
      <c r="H1479" s="230" t="s">
        <v>19</v>
      </c>
      <c r="I1479" s="232"/>
      <c r="J1479" s="229"/>
      <c r="K1479" s="229"/>
      <c r="L1479" s="233"/>
      <c r="M1479" s="234"/>
      <c r="N1479" s="235"/>
      <c r="O1479" s="235"/>
      <c r="P1479" s="235"/>
      <c r="Q1479" s="235"/>
      <c r="R1479" s="235"/>
      <c r="S1479" s="235"/>
      <c r="T1479" s="236"/>
      <c r="AT1479" s="237" t="s">
        <v>176</v>
      </c>
      <c r="AU1479" s="237" t="s">
        <v>83</v>
      </c>
      <c r="AV1479" s="12" t="s">
        <v>81</v>
      </c>
      <c r="AW1479" s="12" t="s">
        <v>34</v>
      </c>
      <c r="AX1479" s="12" t="s">
        <v>73</v>
      </c>
      <c r="AY1479" s="237" t="s">
        <v>161</v>
      </c>
    </row>
    <row r="1480" s="12" customFormat="1">
      <c r="B1480" s="228"/>
      <c r="C1480" s="229"/>
      <c r="D1480" s="225" t="s">
        <v>176</v>
      </c>
      <c r="E1480" s="230" t="s">
        <v>19</v>
      </c>
      <c r="F1480" s="231" t="s">
        <v>394</v>
      </c>
      <c r="G1480" s="229"/>
      <c r="H1480" s="230" t="s">
        <v>19</v>
      </c>
      <c r="I1480" s="232"/>
      <c r="J1480" s="229"/>
      <c r="K1480" s="229"/>
      <c r="L1480" s="233"/>
      <c r="M1480" s="234"/>
      <c r="N1480" s="235"/>
      <c r="O1480" s="235"/>
      <c r="P1480" s="235"/>
      <c r="Q1480" s="235"/>
      <c r="R1480" s="235"/>
      <c r="S1480" s="235"/>
      <c r="T1480" s="236"/>
      <c r="AT1480" s="237" t="s">
        <v>176</v>
      </c>
      <c r="AU1480" s="237" t="s">
        <v>83</v>
      </c>
      <c r="AV1480" s="12" t="s">
        <v>81</v>
      </c>
      <c r="AW1480" s="12" t="s">
        <v>34</v>
      </c>
      <c r="AX1480" s="12" t="s">
        <v>73</v>
      </c>
      <c r="AY1480" s="237" t="s">
        <v>161</v>
      </c>
    </row>
    <row r="1481" s="13" customFormat="1">
      <c r="B1481" s="238"/>
      <c r="C1481" s="239"/>
      <c r="D1481" s="225" t="s">
        <v>176</v>
      </c>
      <c r="E1481" s="240" t="s">
        <v>19</v>
      </c>
      <c r="F1481" s="241" t="s">
        <v>1560</v>
      </c>
      <c r="G1481" s="239"/>
      <c r="H1481" s="242">
        <v>218</v>
      </c>
      <c r="I1481" s="243"/>
      <c r="J1481" s="239"/>
      <c r="K1481" s="239"/>
      <c r="L1481" s="244"/>
      <c r="M1481" s="245"/>
      <c r="N1481" s="246"/>
      <c r="O1481" s="246"/>
      <c r="P1481" s="246"/>
      <c r="Q1481" s="246"/>
      <c r="R1481" s="246"/>
      <c r="S1481" s="246"/>
      <c r="T1481" s="247"/>
      <c r="AT1481" s="248" t="s">
        <v>176</v>
      </c>
      <c r="AU1481" s="248" t="s">
        <v>83</v>
      </c>
      <c r="AV1481" s="13" t="s">
        <v>83</v>
      </c>
      <c r="AW1481" s="13" t="s">
        <v>34</v>
      </c>
      <c r="AX1481" s="13" t="s">
        <v>73</v>
      </c>
      <c r="AY1481" s="248" t="s">
        <v>161</v>
      </c>
    </row>
    <row r="1482" s="13" customFormat="1">
      <c r="B1482" s="238"/>
      <c r="C1482" s="239"/>
      <c r="D1482" s="225" t="s">
        <v>176</v>
      </c>
      <c r="E1482" s="240" t="s">
        <v>19</v>
      </c>
      <c r="F1482" s="241" t="s">
        <v>1561</v>
      </c>
      <c r="G1482" s="239"/>
      <c r="H1482" s="242">
        <v>-24</v>
      </c>
      <c r="I1482" s="243"/>
      <c r="J1482" s="239"/>
      <c r="K1482" s="239"/>
      <c r="L1482" s="244"/>
      <c r="M1482" s="245"/>
      <c r="N1482" s="246"/>
      <c r="O1482" s="246"/>
      <c r="P1482" s="246"/>
      <c r="Q1482" s="246"/>
      <c r="R1482" s="246"/>
      <c r="S1482" s="246"/>
      <c r="T1482" s="247"/>
      <c r="AT1482" s="248" t="s">
        <v>176</v>
      </c>
      <c r="AU1482" s="248" t="s">
        <v>83</v>
      </c>
      <c r="AV1482" s="13" t="s">
        <v>83</v>
      </c>
      <c r="AW1482" s="13" t="s">
        <v>34</v>
      </c>
      <c r="AX1482" s="13" t="s">
        <v>73</v>
      </c>
      <c r="AY1482" s="248" t="s">
        <v>161</v>
      </c>
    </row>
    <row r="1483" s="13" customFormat="1">
      <c r="B1483" s="238"/>
      <c r="C1483" s="239"/>
      <c r="D1483" s="225" t="s">
        <v>176</v>
      </c>
      <c r="E1483" s="240" t="s">
        <v>19</v>
      </c>
      <c r="F1483" s="241" t="s">
        <v>1562</v>
      </c>
      <c r="G1483" s="239"/>
      <c r="H1483" s="242">
        <v>9</v>
      </c>
      <c r="I1483" s="243"/>
      <c r="J1483" s="239"/>
      <c r="K1483" s="239"/>
      <c r="L1483" s="244"/>
      <c r="M1483" s="245"/>
      <c r="N1483" s="246"/>
      <c r="O1483" s="246"/>
      <c r="P1483" s="246"/>
      <c r="Q1483" s="246"/>
      <c r="R1483" s="246"/>
      <c r="S1483" s="246"/>
      <c r="T1483" s="247"/>
      <c r="AT1483" s="248" t="s">
        <v>176</v>
      </c>
      <c r="AU1483" s="248" t="s">
        <v>83</v>
      </c>
      <c r="AV1483" s="13" t="s">
        <v>83</v>
      </c>
      <c r="AW1483" s="13" t="s">
        <v>34</v>
      </c>
      <c r="AX1483" s="13" t="s">
        <v>73</v>
      </c>
      <c r="AY1483" s="248" t="s">
        <v>161</v>
      </c>
    </row>
    <row r="1484" s="13" customFormat="1">
      <c r="B1484" s="238"/>
      <c r="C1484" s="239"/>
      <c r="D1484" s="225" t="s">
        <v>176</v>
      </c>
      <c r="E1484" s="240" t="s">
        <v>19</v>
      </c>
      <c r="F1484" s="241" t="s">
        <v>1563</v>
      </c>
      <c r="G1484" s="239"/>
      <c r="H1484" s="242">
        <v>24</v>
      </c>
      <c r="I1484" s="243"/>
      <c r="J1484" s="239"/>
      <c r="K1484" s="239"/>
      <c r="L1484" s="244"/>
      <c r="M1484" s="245"/>
      <c r="N1484" s="246"/>
      <c r="O1484" s="246"/>
      <c r="P1484" s="246"/>
      <c r="Q1484" s="246"/>
      <c r="R1484" s="246"/>
      <c r="S1484" s="246"/>
      <c r="T1484" s="247"/>
      <c r="AT1484" s="248" t="s">
        <v>176</v>
      </c>
      <c r="AU1484" s="248" t="s">
        <v>83</v>
      </c>
      <c r="AV1484" s="13" t="s">
        <v>83</v>
      </c>
      <c r="AW1484" s="13" t="s">
        <v>34</v>
      </c>
      <c r="AX1484" s="13" t="s">
        <v>73</v>
      </c>
      <c r="AY1484" s="248" t="s">
        <v>161</v>
      </c>
    </row>
    <row r="1485" s="14" customFormat="1">
      <c r="B1485" s="249"/>
      <c r="C1485" s="250"/>
      <c r="D1485" s="225" t="s">
        <v>176</v>
      </c>
      <c r="E1485" s="251" t="s">
        <v>19</v>
      </c>
      <c r="F1485" s="252" t="s">
        <v>201</v>
      </c>
      <c r="G1485" s="250"/>
      <c r="H1485" s="253">
        <v>227</v>
      </c>
      <c r="I1485" s="254"/>
      <c r="J1485" s="250"/>
      <c r="K1485" s="250"/>
      <c r="L1485" s="255"/>
      <c r="M1485" s="256"/>
      <c r="N1485" s="257"/>
      <c r="O1485" s="257"/>
      <c r="P1485" s="257"/>
      <c r="Q1485" s="257"/>
      <c r="R1485" s="257"/>
      <c r="S1485" s="257"/>
      <c r="T1485" s="258"/>
      <c r="AT1485" s="259" t="s">
        <v>176</v>
      </c>
      <c r="AU1485" s="259" t="s">
        <v>83</v>
      </c>
      <c r="AV1485" s="14" t="s">
        <v>167</v>
      </c>
      <c r="AW1485" s="14" t="s">
        <v>34</v>
      </c>
      <c r="AX1485" s="14" t="s">
        <v>81</v>
      </c>
      <c r="AY1485" s="259" t="s">
        <v>161</v>
      </c>
    </row>
    <row r="1486" s="1" customFormat="1" ht="16.5" customHeight="1">
      <c r="B1486" s="39"/>
      <c r="C1486" s="212" t="s">
        <v>1575</v>
      </c>
      <c r="D1486" s="212" t="s">
        <v>163</v>
      </c>
      <c r="E1486" s="213" t="s">
        <v>1576</v>
      </c>
      <c r="F1486" s="214" t="s">
        <v>1577</v>
      </c>
      <c r="G1486" s="215" t="s">
        <v>210</v>
      </c>
      <c r="H1486" s="216">
        <v>227</v>
      </c>
      <c r="I1486" s="217"/>
      <c r="J1486" s="218">
        <f>ROUND(I1486*H1486,2)</f>
        <v>0</v>
      </c>
      <c r="K1486" s="214" t="s">
        <v>19</v>
      </c>
      <c r="L1486" s="44"/>
      <c r="M1486" s="219" t="s">
        <v>19</v>
      </c>
      <c r="N1486" s="220" t="s">
        <v>44</v>
      </c>
      <c r="O1486" s="84"/>
      <c r="P1486" s="221">
        <f>O1486*H1486</f>
        <v>0</v>
      </c>
      <c r="Q1486" s="221">
        <v>0.00025000000000000001</v>
      </c>
      <c r="R1486" s="221">
        <f>Q1486*H1486</f>
        <v>0.056750000000000002</v>
      </c>
      <c r="S1486" s="221">
        <v>0</v>
      </c>
      <c r="T1486" s="222">
        <f>S1486*H1486</f>
        <v>0</v>
      </c>
      <c r="AR1486" s="223" t="s">
        <v>167</v>
      </c>
      <c r="AT1486" s="223" t="s">
        <v>163</v>
      </c>
      <c r="AU1486" s="223" t="s">
        <v>83</v>
      </c>
      <c r="AY1486" s="18" t="s">
        <v>161</v>
      </c>
      <c r="BE1486" s="224">
        <f>IF(N1486="základní",J1486,0)</f>
        <v>0</v>
      </c>
      <c r="BF1486" s="224">
        <f>IF(N1486="snížená",J1486,0)</f>
        <v>0</v>
      </c>
      <c r="BG1486" s="224">
        <f>IF(N1486="zákl. přenesená",J1486,0)</f>
        <v>0</v>
      </c>
      <c r="BH1486" s="224">
        <f>IF(N1486="sníž. přenesená",J1486,0)</f>
        <v>0</v>
      </c>
      <c r="BI1486" s="224">
        <f>IF(N1486="nulová",J1486,0)</f>
        <v>0</v>
      </c>
      <c r="BJ1486" s="18" t="s">
        <v>81</v>
      </c>
      <c r="BK1486" s="224">
        <f>ROUND(I1486*H1486,2)</f>
        <v>0</v>
      </c>
      <c r="BL1486" s="18" t="s">
        <v>167</v>
      </c>
      <c r="BM1486" s="223" t="s">
        <v>1578</v>
      </c>
    </row>
    <row r="1487" s="12" customFormat="1">
      <c r="B1487" s="228"/>
      <c r="C1487" s="229"/>
      <c r="D1487" s="225" t="s">
        <v>176</v>
      </c>
      <c r="E1487" s="230" t="s">
        <v>19</v>
      </c>
      <c r="F1487" s="231" t="s">
        <v>1559</v>
      </c>
      <c r="G1487" s="229"/>
      <c r="H1487" s="230" t="s">
        <v>19</v>
      </c>
      <c r="I1487" s="232"/>
      <c r="J1487" s="229"/>
      <c r="K1487" s="229"/>
      <c r="L1487" s="233"/>
      <c r="M1487" s="234"/>
      <c r="N1487" s="235"/>
      <c r="O1487" s="235"/>
      <c r="P1487" s="235"/>
      <c r="Q1487" s="235"/>
      <c r="R1487" s="235"/>
      <c r="S1487" s="235"/>
      <c r="T1487" s="236"/>
      <c r="AT1487" s="237" t="s">
        <v>176</v>
      </c>
      <c r="AU1487" s="237" t="s">
        <v>83</v>
      </c>
      <c r="AV1487" s="12" t="s">
        <v>81</v>
      </c>
      <c r="AW1487" s="12" t="s">
        <v>34</v>
      </c>
      <c r="AX1487" s="12" t="s">
        <v>73</v>
      </c>
      <c r="AY1487" s="237" t="s">
        <v>161</v>
      </c>
    </row>
    <row r="1488" s="12" customFormat="1">
      <c r="B1488" s="228"/>
      <c r="C1488" s="229"/>
      <c r="D1488" s="225" t="s">
        <v>176</v>
      </c>
      <c r="E1488" s="230" t="s">
        <v>19</v>
      </c>
      <c r="F1488" s="231" t="s">
        <v>394</v>
      </c>
      <c r="G1488" s="229"/>
      <c r="H1488" s="230" t="s">
        <v>19</v>
      </c>
      <c r="I1488" s="232"/>
      <c r="J1488" s="229"/>
      <c r="K1488" s="229"/>
      <c r="L1488" s="233"/>
      <c r="M1488" s="234"/>
      <c r="N1488" s="235"/>
      <c r="O1488" s="235"/>
      <c r="P1488" s="235"/>
      <c r="Q1488" s="235"/>
      <c r="R1488" s="235"/>
      <c r="S1488" s="235"/>
      <c r="T1488" s="236"/>
      <c r="AT1488" s="237" t="s">
        <v>176</v>
      </c>
      <c r="AU1488" s="237" t="s">
        <v>83</v>
      </c>
      <c r="AV1488" s="12" t="s">
        <v>81</v>
      </c>
      <c r="AW1488" s="12" t="s">
        <v>34</v>
      </c>
      <c r="AX1488" s="12" t="s">
        <v>73</v>
      </c>
      <c r="AY1488" s="237" t="s">
        <v>161</v>
      </c>
    </row>
    <row r="1489" s="13" customFormat="1">
      <c r="B1489" s="238"/>
      <c r="C1489" s="239"/>
      <c r="D1489" s="225" t="s">
        <v>176</v>
      </c>
      <c r="E1489" s="240" t="s">
        <v>19</v>
      </c>
      <c r="F1489" s="241" t="s">
        <v>1560</v>
      </c>
      <c r="G1489" s="239"/>
      <c r="H1489" s="242">
        <v>218</v>
      </c>
      <c r="I1489" s="243"/>
      <c r="J1489" s="239"/>
      <c r="K1489" s="239"/>
      <c r="L1489" s="244"/>
      <c r="M1489" s="245"/>
      <c r="N1489" s="246"/>
      <c r="O1489" s="246"/>
      <c r="P1489" s="246"/>
      <c r="Q1489" s="246"/>
      <c r="R1489" s="246"/>
      <c r="S1489" s="246"/>
      <c r="T1489" s="247"/>
      <c r="AT1489" s="248" t="s">
        <v>176</v>
      </c>
      <c r="AU1489" s="248" t="s">
        <v>83</v>
      </c>
      <c r="AV1489" s="13" t="s">
        <v>83</v>
      </c>
      <c r="AW1489" s="13" t="s">
        <v>34</v>
      </c>
      <c r="AX1489" s="13" t="s">
        <v>73</v>
      </c>
      <c r="AY1489" s="248" t="s">
        <v>161</v>
      </c>
    </row>
    <row r="1490" s="13" customFormat="1">
      <c r="B1490" s="238"/>
      <c r="C1490" s="239"/>
      <c r="D1490" s="225" t="s">
        <v>176</v>
      </c>
      <c r="E1490" s="240" t="s">
        <v>19</v>
      </c>
      <c r="F1490" s="241" t="s">
        <v>1561</v>
      </c>
      <c r="G1490" s="239"/>
      <c r="H1490" s="242">
        <v>-24</v>
      </c>
      <c r="I1490" s="243"/>
      <c r="J1490" s="239"/>
      <c r="K1490" s="239"/>
      <c r="L1490" s="244"/>
      <c r="M1490" s="245"/>
      <c r="N1490" s="246"/>
      <c r="O1490" s="246"/>
      <c r="P1490" s="246"/>
      <c r="Q1490" s="246"/>
      <c r="R1490" s="246"/>
      <c r="S1490" s="246"/>
      <c r="T1490" s="247"/>
      <c r="AT1490" s="248" t="s">
        <v>176</v>
      </c>
      <c r="AU1490" s="248" t="s">
        <v>83</v>
      </c>
      <c r="AV1490" s="13" t="s">
        <v>83</v>
      </c>
      <c r="AW1490" s="13" t="s">
        <v>34</v>
      </c>
      <c r="AX1490" s="13" t="s">
        <v>73</v>
      </c>
      <c r="AY1490" s="248" t="s">
        <v>161</v>
      </c>
    </row>
    <row r="1491" s="13" customFormat="1">
      <c r="B1491" s="238"/>
      <c r="C1491" s="239"/>
      <c r="D1491" s="225" t="s">
        <v>176</v>
      </c>
      <c r="E1491" s="240" t="s">
        <v>19</v>
      </c>
      <c r="F1491" s="241" t="s">
        <v>1562</v>
      </c>
      <c r="G1491" s="239"/>
      <c r="H1491" s="242">
        <v>9</v>
      </c>
      <c r="I1491" s="243"/>
      <c r="J1491" s="239"/>
      <c r="K1491" s="239"/>
      <c r="L1491" s="244"/>
      <c r="M1491" s="245"/>
      <c r="N1491" s="246"/>
      <c r="O1491" s="246"/>
      <c r="P1491" s="246"/>
      <c r="Q1491" s="246"/>
      <c r="R1491" s="246"/>
      <c r="S1491" s="246"/>
      <c r="T1491" s="247"/>
      <c r="AT1491" s="248" t="s">
        <v>176</v>
      </c>
      <c r="AU1491" s="248" t="s">
        <v>83</v>
      </c>
      <c r="AV1491" s="13" t="s">
        <v>83</v>
      </c>
      <c r="AW1491" s="13" t="s">
        <v>34</v>
      </c>
      <c r="AX1491" s="13" t="s">
        <v>73</v>
      </c>
      <c r="AY1491" s="248" t="s">
        <v>161</v>
      </c>
    </row>
    <row r="1492" s="13" customFormat="1">
      <c r="B1492" s="238"/>
      <c r="C1492" s="239"/>
      <c r="D1492" s="225" t="s">
        <v>176</v>
      </c>
      <c r="E1492" s="240" t="s">
        <v>19</v>
      </c>
      <c r="F1492" s="241" t="s">
        <v>1563</v>
      </c>
      <c r="G1492" s="239"/>
      <c r="H1492" s="242">
        <v>24</v>
      </c>
      <c r="I1492" s="243"/>
      <c r="J1492" s="239"/>
      <c r="K1492" s="239"/>
      <c r="L1492" s="244"/>
      <c r="M1492" s="245"/>
      <c r="N1492" s="246"/>
      <c r="O1492" s="246"/>
      <c r="P1492" s="246"/>
      <c r="Q1492" s="246"/>
      <c r="R1492" s="246"/>
      <c r="S1492" s="246"/>
      <c r="T1492" s="247"/>
      <c r="AT1492" s="248" t="s">
        <v>176</v>
      </c>
      <c r="AU1492" s="248" t="s">
        <v>83</v>
      </c>
      <c r="AV1492" s="13" t="s">
        <v>83</v>
      </c>
      <c r="AW1492" s="13" t="s">
        <v>34</v>
      </c>
      <c r="AX1492" s="13" t="s">
        <v>73</v>
      </c>
      <c r="AY1492" s="248" t="s">
        <v>161</v>
      </c>
    </row>
    <row r="1493" s="14" customFormat="1">
      <c r="B1493" s="249"/>
      <c r="C1493" s="250"/>
      <c r="D1493" s="225" t="s">
        <v>176</v>
      </c>
      <c r="E1493" s="251" t="s">
        <v>19</v>
      </c>
      <c r="F1493" s="252" t="s">
        <v>201</v>
      </c>
      <c r="G1493" s="250"/>
      <c r="H1493" s="253">
        <v>227</v>
      </c>
      <c r="I1493" s="254"/>
      <c r="J1493" s="250"/>
      <c r="K1493" s="250"/>
      <c r="L1493" s="255"/>
      <c r="M1493" s="256"/>
      <c r="N1493" s="257"/>
      <c r="O1493" s="257"/>
      <c r="P1493" s="257"/>
      <c r="Q1493" s="257"/>
      <c r="R1493" s="257"/>
      <c r="S1493" s="257"/>
      <c r="T1493" s="258"/>
      <c r="AT1493" s="259" t="s">
        <v>176</v>
      </c>
      <c r="AU1493" s="259" t="s">
        <v>83</v>
      </c>
      <c r="AV1493" s="14" t="s">
        <v>167</v>
      </c>
      <c r="AW1493" s="14" t="s">
        <v>34</v>
      </c>
      <c r="AX1493" s="14" t="s">
        <v>81</v>
      </c>
      <c r="AY1493" s="259" t="s">
        <v>161</v>
      </c>
    </row>
    <row r="1494" s="11" customFormat="1" ht="22.8" customHeight="1">
      <c r="B1494" s="196"/>
      <c r="C1494" s="197"/>
      <c r="D1494" s="198" t="s">
        <v>72</v>
      </c>
      <c r="E1494" s="210" t="s">
        <v>1579</v>
      </c>
      <c r="F1494" s="210" t="s">
        <v>1580</v>
      </c>
      <c r="G1494" s="197"/>
      <c r="H1494" s="197"/>
      <c r="I1494" s="200"/>
      <c r="J1494" s="211">
        <f>BK1494</f>
        <v>0</v>
      </c>
      <c r="K1494" s="197"/>
      <c r="L1494" s="202"/>
      <c r="M1494" s="203"/>
      <c r="N1494" s="204"/>
      <c r="O1494" s="204"/>
      <c r="P1494" s="205">
        <f>SUM(P1495:P1514)</f>
        <v>0</v>
      </c>
      <c r="Q1494" s="204"/>
      <c r="R1494" s="205">
        <f>SUM(R1495:R1514)</f>
        <v>6.5771999999999995</v>
      </c>
      <c r="S1494" s="204"/>
      <c r="T1494" s="206">
        <f>SUM(T1495:T1514)</f>
        <v>0</v>
      </c>
      <c r="AR1494" s="207" t="s">
        <v>81</v>
      </c>
      <c r="AT1494" s="208" t="s">
        <v>72</v>
      </c>
      <c r="AU1494" s="208" t="s">
        <v>81</v>
      </c>
      <c r="AY1494" s="207" t="s">
        <v>161</v>
      </c>
      <c r="BK1494" s="209">
        <f>SUM(BK1495:BK1514)</f>
        <v>0</v>
      </c>
    </row>
    <row r="1495" s="1" customFormat="1" ht="16.5" customHeight="1">
      <c r="B1495" s="39"/>
      <c r="C1495" s="212" t="s">
        <v>1581</v>
      </c>
      <c r="D1495" s="212" t="s">
        <v>163</v>
      </c>
      <c r="E1495" s="213" t="s">
        <v>1582</v>
      </c>
      <c r="F1495" s="214" t="s">
        <v>1583</v>
      </c>
      <c r="G1495" s="215" t="s">
        <v>210</v>
      </c>
      <c r="H1495" s="216">
        <v>252</v>
      </c>
      <c r="I1495" s="217"/>
      <c r="J1495" s="218">
        <f>ROUND(I1495*H1495,2)</f>
        <v>0</v>
      </c>
      <c r="K1495" s="214" t="s">
        <v>19</v>
      </c>
      <c r="L1495" s="44"/>
      <c r="M1495" s="219" t="s">
        <v>19</v>
      </c>
      <c r="N1495" s="220" t="s">
        <v>44</v>
      </c>
      <c r="O1495" s="84"/>
      <c r="P1495" s="221">
        <f>O1495*H1495</f>
        <v>0</v>
      </c>
      <c r="Q1495" s="221">
        <v>0.00059999999999999995</v>
      </c>
      <c r="R1495" s="221">
        <f>Q1495*H1495</f>
        <v>0.15119999999999997</v>
      </c>
      <c r="S1495" s="221">
        <v>0</v>
      </c>
      <c r="T1495" s="222">
        <f>S1495*H1495</f>
        <v>0</v>
      </c>
      <c r="AR1495" s="223" t="s">
        <v>167</v>
      </c>
      <c r="AT1495" s="223" t="s">
        <v>163</v>
      </c>
      <c r="AU1495" s="223" t="s">
        <v>83</v>
      </c>
      <c r="AY1495" s="18" t="s">
        <v>161</v>
      </c>
      <c r="BE1495" s="224">
        <f>IF(N1495="základní",J1495,0)</f>
        <v>0</v>
      </c>
      <c r="BF1495" s="224">
        <f>IF(N1495="snížená",J1495,0)</f>
        <v>0</v>
      </c>
      <c r="BG1495" s="224">
        <f>IF(N1495="zákl. přenesená",J1495,0)</f>
        <v>0</v>
      </c>
      <c r="BH1495" s="224">
        <f>IF(N1495="sníž. přenesená",J1495,0)</f>
        <v>0</v>
      </c>
      <c r="BI1495" s="224">
        <f>IF(N1495="nulová",J1495,0)</f>
        <v>0</v>
      </c>
      <c r="BJ1495" s="18" t="s">
        <v>81</v>
      </c>
      <c r="BK1495" s="224">
        <f>ROUND(I1495*H1495,2)</f>
        <v>0</v>
      </c>
      <c r="BL1495" s="18" t="s">
        <v>167</v>
      </c>
      <c r="BM1495" s="223" t="s">
        <v>1584</v>
      </c>
    </row>
    <row r="1496" s="12" customFormat="1">
      <c r="B1496" s="228"/>
      <c r="C1496" s="229"/>
      <c r="D1496" s="225" t="s">
        <v>176</v>
      </c>
      <c r="E1496" s="230" t="s">
        <v>19</v>
      </c>
      <c r="F1496" s="231" t="s">
        <v>1580</v>
      </c>
      <c r="G1496" s="229"/>
      <c r="H1496" s="230" t="s">
        <v>19</v>
      </c>
      <c r="I1496" s="232"/>
      <c r="J1496" s="229"/>
      <c r="K1496" s="229"/>
      <c r="L1496" s="233"/>
      <c r="M1496" s="234"/>
      <c r="N1496" s="235"/>
      <c r="O1496" s="235"/>
      <c r="P1496" s="235"/>
      <c r="Q1496" s="235"/>
      <c r="R1496" s="235"/>
      <c r="S1496" s="235"/>
      <c r="T1496" s="236"/>
      <c r="AT1496" s="237" t="s">
        <v>176</v>
      </c>
      <c r="AU1496" s="237" t="s">
        <v>83</v>
      </c>
      <c r="AV1496" s="12" t="s">
        <v>81</v>
      </c>
      <c r="AW1496" s="12" t="s">
        <v>34</v>
      </c>
      <c r="AX1496" s="12" t="s">
        <v>73</v>
      </c>
      <c r="AY1496" s="237" t="s">
        <v>161</v>
      </c>
    </row>
    <row r="1497" s="12" customFormat="1">
      <c r="B1497" s="228"/>
      <c r="C1497" s="229"/>
      <c r="D1497" s="225" t="s">
        <v>176</v>
      </c>
      <c r="E1497" s="230" t="s">
        <v>19</v>
      </c>
      <c r="F1497" s="231" t="s">
        <v>1585</v>
      </c>
      <c r="G1497" s="229"/>
      <c r="H1497" s="230" t="s">
        <v>19</v>
      </c>
      <c r="I1497" s="232"/>
      <c r="J1497" s="229"/>
      <c r="K1497" s="229"/>
      <c r="L1497" s="233"/>
      <c r="M1497" s="234"/>
      <c r="N1497" s="235"/>
      <c r="O1497" s="235"/>
      <c r="P1497" s="235"/>
      <c r="Q1497" s="235"/>
      <c r="R1497" s="235"/>
      <c r="S1497" s="235"/>
      <c r="T1497" s="236"/>
      <c r="AT1497" s="237" t="s">
        <v>176</v>
      </c>
      <c r="AU1497" s="237" t="s">
        <v>83</v>
      </c>
      <c r="AV1497" s="12" t="s">
        <v>81</v>
      </c>
      <c r="AW1497" s="12" t="s">
        <v>34</v>
      </c>
      <c r="AX1497" s="12" t="s">
        <v>73</v>
      </c>
      <c r="AY1497" s="237" t="s">
        <v>161</v>
      </c>
    </row>
    <row r="1498" s="13" customFormat="1">
      <c r="B1498" s="238"/>
      <c r="C1498" s="239"/>
      <c r="D1498" s="225" t="s">
        <v>176</v>
      </c>
      <c r="E1498" s="240" t="s">
        <v>19</v>
      </c>
      <c r="F1498" s="241" t="s">
        <v>1586</v>
      </c>
      <c r="G1498" s="239"/>
      <c r="H1498" s="242">
        <v>252</v>
      </c>
      <c r="I1498" s="243"/>
      <c r="J1498" s="239"/>
      <c r="K1498" s="239"/>
      <c r="L1498" s="244"/>
      <c r="M1498" s="245"/>
      <c r="N1498" s="246"/>
      <c r="O1498" s="246"/>
      <c r="P1498" s="246"/>
      <c r="Q1498" s="246"/>
      <c r="R1498" s="246"/>
      <c r="S1498" s="246"/>
      <c r="T1498" s="247"/>
      <c r="AT1498" s="248" t="s">
        <v>176</v>
      </c>
      <c r="AU1498" s="248" t="s">
        <v>83</v>
      </c>
      <c r="AV1498" s="13" t="s">
        <v>83</v>
      </c>
      <c r="AW1498" s="13" t="s">
        <v>34</v>
      </c>
      <c r="AX1498" s="13" t="s">
        <v>81</v>
      </c>
      <c r="AY1498" s="248" t="s">
        <v>161</v>
      </c>
    </row>
    <row r="1499" s="1" customFormat="1" ht="16.5" customHeight="1">
      <c r="B1499" s="39"/>
      <c r="C1499" s="212" t="s">
        <v>1587</v>
      </c>
      <c r="D1499" s="212" t="s">
        <v>163</v>
      </c>
      <c r="E1499" s="213" t="s">
        <v>1588</v>
      </c>
      <c r="F1499" s="214" t="s">
        <v>1589</v>
      </c>
      <c r="G1499" s="215" t="s">
        <v>210</v>
      </c>
      <c r="H1499" s="216">
        <v>252</v>
      </c>
      <c r="I1499" s="217"/>
      <c r="J1499" s="218">
        <f>ROUND(I1499*H1499,2)</f>
        <v>0</v>
      </c>
      <c r="K1499" s="214" t="s">
        <v>19</v>
      </c>
      <c r="L1499" s="44"/>
      <c r="M1499" s="219" t="s">
        <v>19</v>
      </c>
      <c r="N1499" s="220" t="s">
        <v>44</v>
      </c>
      <c r="O1499" s="84"/>
      <c r="P1499" s="221">
        <f>O1499*H1499</f>
        <v>0</v>
      </c>
      <c r="Q1499" s="221">
        <v>0.0040000000000000001</v>
      </c>
      <c r="R1499" s="221">
        <f>Q1499*H1499</f>
        <v>1.008</v>
      </c>
      <c r="S1499" s="221">
        <v>0</v>
      </c>
      <c r="T1499" s="222">
        <f>S1499*H1499</f>
        <v>0</v>
      </c>
      <c r="AR1499" s="223" t="s">
        <v>167</v>
      </c>
      <c r="AT1499" s="223" t="s">
        <v>163</v>
      </c>
      <c r="AU1499" s="223" t="s">
        <v>83</v>
      </c>
      <c r="AY1499" s="18" t="s">
        <v>161</v>
      </c>
      <c r="BE1499" s="224">
        <f>IF(N1499="základní",J1499,0)</f>
        <v>0</v>
      </c>
      <c r="BF1499" s="224">
        <f>IF(N1499="snížená",J1499,0)</f>
        <v>0</v>
      </c>
      <c r="BG1499" s="224">
        <f>IF(N1499="zákl. přenesená",J1499,0)</f>
        <v>0</v>
      </c>
      <c r="BH1499" s="224">
        <f>IF(N1499="sníž. přenesená",J1499,0)</f>
        <v>0</v>
      </c>
      <c r="BI1499" s="224">
        <f>IF(N1499="nulová",J1499,0)</f>
        <v>0</v>
      </c>
      <c r="BJ1499" s="18" t="s">
        <v>81</v>
      </c>
      <c r="BK1499" s="224">
        <f>ROUND(I1499*H1499,2)</f>
        <v>0</v>
      </c>
      <c r="BL1499" s="18" t="s">
        <v>167</v>
      </c>
      <c r="BM1499" s="223" t="s">
        <v>1590</v>
      </c>
    </row>
    <row r="1500" s="12" customFormat="1">
      <c r="B1500" s="228"/>
      <c r="C1500" s="229"/>
      <c r="D1500" s="225" t="s">
        <v>176</v>
      </c>
      <c r="E1500" s="230" t="s">
        <v>19</v>
      </c>
      <c r="F1500" s="231" t="s">
        <v>1580</v>
      </c>
      <c r="G1500" s="229"/>
      <c r="H1500" s="230" t="s">
        <v>19</v>
      </c>
      <c r="I1500" s="232"/>
      <c r="J1500" s="229"/>
      <c r="K1500" s="229"/>
      <c r="L1500" s="233"/>
      <c r="M1500" s="234"/>
      <c r="N1500" s="235"/>
      <c r="O1500" s="235"/>
      <c r="P1500" s="235"/>
      <c r="Q1500" s="235"/>
      <c r="R1500" s="235"/>
      <c r="S1500" s="235"/>
      <c r="T1500" s="236"/>
      <c r="AT1500" s="237" t="s">
        <v>176</v>
      </c>
      <c r="AU1500" s="237" t="s">
        <v>83</v>
      </c>
      <c r="AV1500" s="12" t="s">
        <v>81</v>
      </c>
      <c r="AW1500" s="12" t="s">
        <v>34</v>
      </c>
      <c r="AX1500" s="12" t="s">
        <v>73</v>
      </c>
      <c r="AY1500" s="237" t="s">
        <v>161</v>
      </c>
    </row>
    <row r="1501" s="12" customFormat="1">
      <c r="B1501" s="228"/>
      <c r="C1501" s="229"/>
      <c r="D1501" s="225" t="s">
        <v>176</v>
      </c>
      <c r="E1501" s="230" t="s">
        <v>19</v>
      </c>
      <c r="F1501" s="231" t="s">
        <v>1585</v>
      </c>
      <c r="G1501" s="229"/>
      <c r="H1501" s="230" t="s">
        <v>19</v>
      </c>
      <c r="I1501" s="232"/>
      <c r="J1501" s="229"/>
      <c r="K1501" s="229"/>
      <c r="L1501" s="233"/>
      <c r="M1501" s="234"/>
      <c r="N1501" s="235"/>
      <c r="O1501" s="235"/>
      <c r="P1501" s="235"/>
      <c r="Q1501" s="235"/>
      <c r="R1501" s="235"/>
      <c r="S1501" s="235"/>
      <c r="T1501" s="236"/>
      <c r="AT1501" s="237" t="s">
        <v>176</v>
      </c>
      <c r="AU1501" s="237" t="s">
        <v>83</v>
      </c>
      <c r="AV1501" s="12" t="s">
        <v>81</v>
      </c>
      <c r="AW1501" s="12" t="s">
        <v>34</v>
      </c>
      <c r="AX1501" s="12" t="s">
        <v>73</v>
      </c>
      <c r="AY1501" s="237" t="s">
        <v>161</v>
      </c>
    </row>
    <row r="1502" s="13" customFormat="1">
      <c r="B1502" s="238"/>
      <c r="C1502" s="239"/>
      <c r="D1502" s="225" t="s">
        <v>176</v>
      </c>
      <c r="E1502" s="240" t="s">
        <v>19</v>
      </c>
      <c r="F1502" s="241" t="s">
        <v>1586</v>
      </c>
      <c r="G1502" s="239"/>
      <c r="H1502" s="242">
        <v>252</v>
      </c>
      <c r="I1502" s="243"/>
      <c r="J1502" s="239"/>
      <c r="K1502" s="239"/>
      <c r="L1502" s="244"/>
      <c r="M1502" s="245"/>
      <c r="N1502" s="246"/>
      <c r="O1502" s="246"/>
      <c r="P1502" s="246"/>
      <c r="Q1502" s="246"/>
      <c r="R1502" s="246"/>
      <c r="S1502" s="246"/>
      <c r="T1502" s="247"/>
      <c r="AT1502" s="248" t="s">
        <v>176</v>
      </c>
      <c r="AU1502" s="248" t="s">
        <v>83</v>
      </c>
      <c r="AV1502" s="13" t="s">
        <v>83</v>
      </c>
      <c r="AW1502" s="13" t="s">
        <v>34</v>
      </c>
      <c r="AX1502" s="13" t="s">
        <v>81</v>
      </c>
      <c r="AY1502" s="248" t="s">
        <v>161</v>
      </c>
    </row>
    <row r="1503" s="1" customFormat="1" ht="16.5" customHeight="1">
      <c r="B1503" s="39"/>
      <c r="C1503" s="212" t="s">
        <v>1591</v>
      </c>
      <c r="D1503" s="212" t="s">
        <v>163</v>
      </c>
      <c r="E1503" s="213" t="s">
        <v>1592</v>
      </c>
      <c r="F1503" s="214" t="s">
        <v>1593</v>
      </c>
      <c r="G1503" s="215" t="s">
        <v>210</v>
      </c>
      <c r="H1503" s="216">
        <v>252</v>
      </c>
      <c r="I1503" s="217"/>
      <c r="J1503" s="218">
        <f>ROUND(I1503*H1503,2)</f>
        <v>0</v>
      </c>
      <c r="K1503" s="214" t="s">
        <v>19</v>
      </c>
      <c r="L1503" s="44"/>
      <c r="M1503" s="219" t="s">
        <v>19</v>
      </c>
      <c r="N1503" s="220" t="s">
        <v>44</v>
      </c>
      <c r="O1503" s="84"/>
      <c r="P1503" s="221">
        <f>O1503*H1503</f>
        <v>0</v>
      </c>
      <c r="Q1503" s="221">
        <v>0.014999999999999999</v>
      </c>
      <c r="R1503" s="221">
        <f>Q1503*H1503</f>
        <v>3.7799999999999998</v>
      </c>
      <c r="S1503" s="221">
        <v>0</v>
      </c>
      <c r="T1503" s="222">
        <f>S1503*H1503</f>
        <v>0</v>
      </c>
      <c r="AR1503" s="223" t="s">
        <v>167</v>
      </c>
      <c r="AT1503" s="223" t="s">
        <v>163</v>
      </c>
      <c r="AU1503" s="223" t="s">
        <v>83</v>
      </c>
      <c r="AY1503" s="18" t="s">
        <v>161</v>
      </c>
      <c r="BE1503" s="224">
        <f>IF(N1503="základní",J1503,0)</f>
        <v>0</v>
      </c>
      <c r="BF1503" s="224">
        <f>IF(N1503="snížená",J1503,0)</f>
        <v>0</v>
      </c>
      <c r="BG1503" s="224">
        <f>IF(N1503="zákl. přenesená",J1503,0)</f>
        <v>0</v>
      </c>
      <c r="BH1503" s="224">
        <f>IF(N1503="sníž. přenesená",J1503,0)</f>
        <v>0</v>
      </c>
      <c r="BI1503" s="224">
        <f>IF(N1503="nulová",J1503,0)</f>
        <v>0</v>
      </c>
      <c r="BJ1503" s="18" t="s">
        <v>81</v>
      </c>
      <c r="BK1503" s="224">
        <f>ROUND(I1503*H1503,2)</f>
        <v>0</v>
      </c>
      <c r="BL1503" s="18" t="s">
        <v>167</v>
      </c>
      <c r="BM1503" s="223" t="s">
        <v>1594</v>
      </c>
    </row>
    <row r="1504" s="12" customFormat="1">
      <c r="B1504" s="228"/>
      <c r="C1504" s="229"/>
      <c r="D1504" s="225" t="s">
        <v>176</v>
      </c>
      <c r="E1504" s="230" t="s">
        <v>19</v>
      </c>
      <c r="F1504" s="231" t="s">
        <v>1580</v>
      </c>
      <c r="G1504" s="229"/>
      <c r="H1504" s="230" t="s">
        <v>19</v>
      </c>
      <c r="I1504" s="232"/>
      <c r="J1504" s="229"/>
      <c r="K1504" s="229"/>
      <c r="L1504" s="233"/>
      <c r="M1504" s="234"/>
      <c r="N1504" s="235"/>
      <c r="O1504" s="235"/>
      <c r="P1504" s="235"/>
      <c r="Q1504" s="235"/>
      <c r="R1504" s="235"/>
      <c r="S1504" s="235"/>
      <c r="T1504" s="236"/>
      <c r="AT1504" s="237" t="s">
        <v>176</v>
      </c>
      <c r="AU1504" s="237" t="s">
        <v>83</v>
      </c>
      <c r="AV1504" s="12" t="s">
        <v>81</v>
      </c>
      <c r="AW1504" s="12" t="s">
        <v>34</v>
      </c>
      <c r="AX1504" s="12" t="s">
        <v>73</v>
      </c>
      <c r="AY1504" s="237" t="s">
        <v>161</v>
      </c>
    </row>
    <row r="1505" s="12" customFormat="1">
      <c r="B1505" s="228"/>
      <c r="C1505" s="229"/>
      <c r="D1505" s="225" t="s">
        <v>176</v>
      </c>
      <c r="E1505" s="230" t="s">
        <v>19</v>
      </c>
      <c r="F1505" s="231" t="s">
        <v>1585</v>
      </c>
      <c r="G1505" s="229"/>
      <c r="H1505" s="230" t="s">
        <v>19</v>
      </c>
      <c r="I1505" s="232"/>
      <c r="J1505" s="229"/>
      <c r="K1505" s="229"/>
      <c r="L1505" s="233"/>
      <c r="M1505" s="234"/>
      <c r="N1505" s="235"/>
      <c r="O1505" s="235"/>
      <c r="P1505" s="235"/>
      <c r="Q1505" s="235"/>
      <c r="R1505" s="235"/>
      <c r="S1505" s="235"/>
      <c r="T1505" s="236"/>
      <c r="AT1505" s="237" t="s">
        <v>176</v>
      </c>
      <c r="AU1505" s="237" t="s">
        <v>83</v>
      </c>
      <c r="AV1505" s="12" t="s">
        <v>81</v>
      </c>
      <c r="AW1505" s="12" t="s">
        <v>34</v>
      </c>
      <c r="AX1505" s="12" t="s">
        <v>73</v>
      </c>
      <c r="AY1505" s="237" t="s">
        <v>161</v>
      </c>
    </row>
    <row r="1506" s="13" customFormat="1">
      <c r="B1506" s="238"/>
      <c r="C1506" s="239"/>
      <c r="D1506" s="225" t="s">
        <v>176</v>
      </c>
      <c r="E1506" s="240" t="s">
        <v>19</v>
      </c>
      <c r="F1506" s="241" t="s">
        <v>1586</v>
      </c>
      <c r="G1506" s="239"/>
      <c r="H1506" s="242">
        <v>252</v>
      </c>
      <c r="I1506" s="243"/>
      <c r="J1506" s="239"/>
      <c r="K1506" s="239"/>
      <c r="L1506" s="244"/>
      <c r="M1506" s="245"/>
      <c r="N1506" s="246"/>
      <c r="O1506" s="246"/>
      <c r="P1506" s="246"/>
      <c r="Q1506" s="246"/>
      <c r="R1506" s="246"/>
      <c r="S1506" s="246"/>
      <c r="T1506" s="247"/>
      <c r="AT1506" s="248" t="s">
        <v>176</v>
      </c>
      <c r="AU1506" s="248" t="s">
        <v>83</v>
      </c>
      <c r="AV1506" s="13" t="s">
        <v>83</v>
      </c>
      <c r="AW1506" s="13" t="s">
        <v>34</v>
      </c>
      <c r="AX1506" s="13" t="s">
        <v>81</v>
      </c>
      <c r="AY1506" s="248" t="s">
        <v>161</v>
      </c>
    </row>
    <row r="1507" s="1" customFormat="1" ht="24" customHeight="1">
      <c r="B1507" s="39"/>
      <c r="C1507" s="212" t="s">
        <v>1595</v>
      </c>
      <c r="D1507" s="212" t="s">
        <v>163</v>
      </c>
      <c r="E1507" s="213" t="s">
        <v>1596</v>
      </c>
      <c r="F1507" s="214" t="s">
        <v>1597</v>
      </c>
      <c r="G1507" s="215" t="s">
        <v>210</v>
      </c>
      <c r="H1507" s="216">
        <v>420</v>
      </c>
      <c r="I1507" s="217"/>
      <c r="J1507" s="218">
        <f>ROUND(I1507*H1507,2)</f>
        <v>0</v>
      </c>
      <c r="K1507" s="214" t="s">
        <v>19</v>
      </c>
      <c r="L1507" s="44"/>
      <c r="M1507" s="219" t="s">
        <v>19</v>
      </c>
      <c r="N1507" s="220" t="s">
        <v>44</v>
      </c>
      <c r="O1507" s="84"/>
      <c r="P1507" s="221">
        <f>O1507*H1507</f>
        <v>0</v>
      </c>
      <c r="Q1507" s="221">
        <v>0.0035000000000000001</v>
      </c>
      <c r="R1507" s="221">
        <f>Q1507*H1507</f>
        <v>1.47</v>
      </c>
      <c r="S1507" s="221">
        <v>0</v>
      </c>
      <c r="T1507" s="222">
        <f>S1507*H1507</f>
        <v>0</v>
      </c>
      <c r="AR1507" s="223" t="s">
        <v>167</v>
      </c>
      <c r="AT1507" s="223" t="s">
        <v>163</v>
      </c>
      <c r="AU1507" s="223" t="s">
        <v>83</v>
      </c>
      <c r="AY1507" s="18" t="s">
        <v>161</v>
      </c>
      <c r="BE1507" s="224">
        <f>IF(N1507="základní",J1507,0)</f>
        <v>0</v>
      </c>
      <c r="BF1507" s="224">
        <f>IF(N1507="snížená",J1507,0)</f>
        <v>0</v>
      </c>
      <c r="BG1507" s="224">
        <f>IF(N1507="zákl. přenesená",J1507,0)</f>
        <v>0</v>
      </c>
      <c r="BH1507" s="224">
        <f>IF(N1507="sníž. přenesená",J1507,0)</f>
        <v>0</v>
      </c>
      <c r="BI1507" s="224">
        <f>IF(N1507="nulová",J1507,0)</f>
        <v>0</v>
      </c>
      <c r="BJ1507" s="18" t="s">
        <v>81</v>
      </c>
      <c r="BK1507" s="224">
        <f>ROUND(I1507*H1507,2)</f>
        <v>0</v>
      </c>
      <c r="BL1507" s="18" t="s">
        <v>167</v>
      </c>
      <c r="BM1507" s="223" t="s">
        <v>1598</v>
      </c>
    </row>
    <row r="1508" s="12" customFormat="1">
      <c r="B1508" s="228"/>
      <c r="C1508" s="229"/>
      <c r="D1508" s="225" t="s">
        <v>176</v>
      </c>
      <c r="E1508" s="230" t="s">
        <v>19</v>
      </c>
      <c r="F1508" s="231" t="s">
        <v>1580</v>
      </c>
      <c r="G1508" s="229"/>
      <c r="H1508" s="230" t="s">
        <v>19</v>
      </c>
      <c r="I1508" s="232"/>
      <c r="J1508" s="229"/>
      <c r="K1508" s="229"/>
      <c r="L1508" s="233"/>
      <c r="M1508" s="234"/>
      <c r="N1508" s="235"/>
      <c r="O1508" s="235"/>
      <c r="P1508" s="235"/>
      <c r="Q1508" s="235"/>
      <c r="R1508" s="235"/>
      <c r="S1508" s="235"/>
      <c r="T1508" s="236"/>
      <c r="AT1508" s="237" t="s">
        <v>176</v>
      </c>
      <c r="AU1508" s="237" t="s">
        <v>83</v>
      </c>
      <c r="AV1508" s="12" t="s">
        <v>81</v>
      </c>
      <c r="AW1508" s="12" t="s">
        <v>34</v>
      </c>
      <c r="AX1508" s="12" t="s">
        <v>73</v>
      </c>
      <c r="AY1508" s="237" t="s">
        <v>161</v>
      </c>
    </row>
    <row r="1509" s="12" customFormat="1">
      <c r="B1509" s="228"/>
      <c r="C1509" s="229"/>
      <c r="D1509" s="225" t="s">
        <v>176</v>
      </c>
      <c r="E1509" s="230" t="s">
        <v>19</v>
      </c>
      <c r="F1509" s="231" t="s">
        <v>1312</v>
      </c>
      <c r="G1509" s="229"/>
      <c r="H1509" s="230" t="s">
        <v>19</v>
      </c>
      <c r="I1509" s="232"/>
      <c r="J1509" s="229"/>
      <c r="K1509" s="229"/>
      <c r="L1509" s="233"/>
      <c r="M1509" s="234"/>
      <c r="N1509" s="235"/>
      <c r="O1509" s="235"/>
      <c r="P1509" s="235"/>
      <c r="Q1509" s="235"/>
      <c r="R1509" s="235"/>
      <c r="S1509" s="235"/>
      <c r="T1509" s="236"/>
      <c r="AT1509" s="237" t="s">
        <v>176</v>
      </c>
      <c r="AU1509" s="237" t="s">
        <v>83</v>
      </c>
      <c r="AV1509" s="12" t="s">
        <v>81</v>
      </c>
      <c r="AW1509" s="12" t="s">
        <v>34</v>
      </c>
      <c r="AX1509" s="12" t="s">
        <v>73</v>
      </c>
      <c r="AY1509" s="237" t="s">
        <v>161</v>
      </c>
    </row>
    <row r="1510" s="13" customFormat="1">
      <c r="B1510" s="238"/>
      <c r="C1510" s="239"/>
      <c r="D1510" s="225" t="s">
        <v>176</v>
      </c>
      <c r="E1510" s="240" t="s">
        <v>19</v>
      </c>
      <c r="F1510" s="241" t="s">
        <v>1599</v>
      </c>
      <c r="G1510" s="239"/>
      <c r="H1510" s="242">
        <v>420</v>
      </c>
      <c r="I1510" s="243"/>
      <c r="J1510" s="239"/>
      <c r="K1510" s="239"/>
      <c r="L1510" s="244"/>
      <c r="M1510" s="245"/>
      <c r="N1510" s="246"/>
      <c r="O1510" s="246"/>
      <c r="P1510" s="246"/>
      <c r="Q1510" s="246"/>
      <c r="R1510" s="246"/>
      <c r="S1510" s="246"/>
      <c r="T1510" s="247"/>
      <c r="AT1510" s="248" t="s">
        <v>176</v>
      </c>
      <c r="AU1510" s="248" t="s">
        <v>83</v>
      </c>
      <c r="AV1510" s="13" t="s">
        <v>83</v>
      </c>
      <c r="AW1510" s="13" t="s">
        <v>34</v>
      </c>
      <c r="AX1510" s="13" t="s">
        <v>81</v>
      </c>
      <c r="AY1510" s="248" t="s">
        <v>161</v>
      </c>
    </row>
    <row r="1511" s="1" customFormat="1" ht="24" customHeight="1">
      <c r="B1511" s="39"/>
      <c r="C1511" s="212" t="s">
        <v>1600</v>
      </c>
      <c r="D1511" s="212" t="s">
        <v>163</v>
      </c>
      <c r="E1511" s="213" t="s">
        <v>1505</v>
      </c>
      <c r="F1511" s="214" t="s">
        <v>1506</v>
      </c>
      <c r="G1511" s="215" t="s">
        <v>210</v>
      </c>
      <c r="H1511" s="216">
        <v>420</v>
      </c>
      <c r="I1511" s="217"/>
      <c r="J1511" s="218">
        <f>ROUND(I1511*H1511,2)</f>
        <v>0</v>
      </c>
      <c r="K1511" s="214" t="s">
        <v>19</v>
      </c>
      <c r="L1511" s="44"/>
      <c r="M1511" s="219" t="s">
        <v>19</v>
      </c>
      <c r="N1511" s="220" t="s">
        <v>44</v>
      </c>
      <c r="O1511" s="84"/>
      <c r="P1511" s="221">
        <f>O1511*H1511</f>
        <v>0</v>
      </c>
      <c r="Q1511" s="221">
        <v>0.00040000000000000002</v>
      </c>
      <c r="R1511" s="221">
        <f>Q1511*H1511</f>
        <v>0.16800000000000001</v>
      </c>
      <c r="S1511" s="221">
        <v>0</v>
      </c>
      <c r="T1511" s="222">
        <f>S1511*H1511</f>
        <v>0</v>
      </c>
      <c r="AR1511" s="223" t="s">
        <v>167</v>
      </c>
      <c r="AT1511" s="223" t="s">
        <v>163</v>
      </c>
      <c r="AU1511" s="223" t="s">
        <v>83</v>
      </c>
      <c r="AY1511" s="18" t="s">
        <v>161</v>
      </c>
      <c r="BE1511" s="224">
        <f>IF(N1511="základní",J1511,0)</f>
        <v>0</v>
      </c>
      <c r="BF1511" s="224">
        <f>IF(N1511="snížená",J1511,0)</f>
        <v>0</v>
      </c>
      <c r="BG1511" s="224">
        <f>IF(N1511="zákl. přenesená",J1511,0)</f>
        <v>0</v>
      </c>
      <c r="BH1511" s="224">
        <f>IF(N1511="sníž. přenesená",J1511,0)</f>
        <v>0</v>
      </c>
      <c r="BI1511" s="224">
        <f>IF(N1511="nulová",J1511,0)</f>
        <v>0</v>
      </c>
      <c r="BJ1511" s="18" t="s">
        <v>81</v>
      </c>
      <c r="BK1511" s="224">
        <f>ROUND(I1511*H1511,2)</f>
        <v>0</v>
      </c>
      <c r="BL1511" s="18" t="s">
        <v>167</v>
      </c>
      <c r="BM1511" s="223" t="s">
        <v>1601</v>
      </c>
    </row>
    <row r="1512" s="12" customFormat="1">
      <c r="B1512" s="228"/>
      <c r="C1512" s="229"/>
      <c r="D1512" s="225" t="s">
        <v>176</v>
      </c>
      <c r="E1512" s="230" t="s">
        <v>19</v>
      </c>
      <c r="F1512" s="231" t="s">
        <v>1580</v>
      </c>
      <c r="G1512" s="229"/>
      <c r="H1512" s="230" t="s">
        <v>19</v>
      </c>
      <c r="I1512" s="232"/>
      <c r="J1512" s="229"/>
      <c r="K1512" s="229"/>
      <c r="L1512" s="233"/>
      <c r="M1512" s="234"/>
      <c r="N1512" s="235"/>
      <c r="O1512" s="235"/>
      <c r="P1512" s="235"/>
      <c r="Q1512" s="235"/>
      <c r="R1512" s="235"/>
      <c r="S1512" s="235"/>
      <c r="T1512" s="236"/>
      <c r="AT1512" s="237" t="s">
        <v>176</v>
      </c>
      <c r="AU1512" s="237" t="s">
        <v>83</v>
      </c>
      <c r="AV1512" s="12" t="s">
        <v>81</v>
      </c>
      <c r="AW1512" s="12" t="s">
        <v>34</v>
      </c>
      <c r="AX1512" s="12" t="s">
        <v>73</v>
      </c>
      <c r="AY1512" s="237" t="s">
        <v>161</v>
      </c>
    </row>
    <row r="1513" s="12" customFormat="1">
      <c r="B1513" s="228"/>
      <c r="C1513" s="229"/>
      <c r="D1513" s="225" t="s">
        <v>176</v>
      </c>
      <c r="E1513" s="230" t="s">
        <v>19</v>
      </c>
      <c r="F1513" s="231" t="s">
        <v>1312</v>
      </c>
      <c r="G1513" s="229"/>
      <c r="H1513" s="230" t="s">
        <v>19</v>
      </c>
      <c r="I1513" s="232"/>
      <c r="J1513" s="229"/>
      <c r="K1513" s="229"/>
      <c r="L1513" s="233"/>
      <c r="M1513" s="234"/>
      <c r="N1513" s="235"/>
      <c r="O1513" s="235"/>
      <c r="P1513" s="235"/>
      <c r="Q1513" s="235"/>
      <c r="R1513" s="235"/>
      <c r="S1513" s="235"/>
      <c r="T1513" s="236"/>
      <c r="AT1513" s="237" t="s">
        <v>176</v>
      </c>
      <c r="AU1513" s="237" t="s">
        <v>83</v>
      </c>
      <c r="AV1513" s="12" t="s">
        <v>81</v>
      </c>
      <c r="AW1513" s="12" t="s">
        <v>34</v>
      </c>
      <c r="AX1513" s="12" t="s">
        <v>73</v>
      </c>
      <c r="AY1513" s="237" t="s">
        <v>161</v>
      </c>
    </row>
    <row r="1514" s="13" customFormat="1">
      <c r="B1514" s="238"/>
      <c r="C1514" s="239"/>
      <c r="D1514" s="225" t="s">
        <v>176</v>
      </c>
      <c r="E1514" s="240" t="s">
        <v>19</v>
      </c>
      <c r="F1514" s="241" t="s">
        <v>1599</v>
      </c>
      <c r="G1514" s="239"/>
      <c r="H1514" s="242">
        <v>420</v>
      </c>
      <c r="I1514" s="243"/>
      <c r="J1514" s="239"/>
      <c r="K1514" s="239"/>
      <c r="L1514" s="244"/>
      <c r="M1514" s="245"/>
      <c r="N1514" s="246"/>
      <c r="O1514" s="246"/>
      <c r="P1514" s="246"/>
      <c r="Q1514" s="246"/>
      <c r="R1514" s="246"/>
      <c r="S1514" s="246"/>
      <c r="T1514" s="247"/>
      <c r="AT1514" s="248" t="s">
        <v>176</v>
      </c>
      <c r="AU1514" s="248" t="s">
        <v>83</v>
      </c>
      <c r="AV1514" s="13" t="s">
        <v>83</v>
      </c>
      <c r="AW1514" s="13" t="s">
        <v>34</v>
      </c>
      <c r="AX1514" s="13" t="s">
        <v>81</v>
      </c>
      <c r="AY1514" s="248" t="s">
        <v>161</v>
      </c>
    </row>
    <row r="1515" s="11" customFormat="1" ht="22.8" customHeight="1">
      <c r="B1515" s="196"/>
      <c r="C1515" s="197"/>
      <c r="D1515" s="198" t="s">
        <v>72</v>
      </c>
      <c r="E1515" s="210" t="s">
        <v>1602</v>
      </c>
      <c r="F1515" s="210" t="s">
        <v>1603</v>
      </c>
      <c r="G1515" s="197"/>
      <c r="H1515" s="197"/>
      <c r="I1515" s="200"/>
      <c r="J1515" s="211">
        <f>BK1515</f>
        <v>0</v>
      </c>
      <c r="K1515" s="197"/>
      <c r="L1515" s="202"/>
      <c r="M1515" s="203"/>
      <c r="N1515" s="204"/>
      <c r="O1515" s="204"/>
      <c r="P1515" s="205">
        <f>SUM(P1516:P1600)</f>
        <v>0</v>
      </c>
      <c r="Q1515" s="204"/>
      <c r="R1515" s="205">
        <f>SUM(R1516:R1600)</f>
        <v>8.3173349999999999</v>
      </c>
      <c r="S1515" s="204"/>
      <c r="T1515" s="206">
        <f>SUM(T1516:T1600)</f>
        <v>0</v>
      </c>
      <c r="AR1515" s="207" t="s">
        <v>81</v>
      </c>
      <c r="AT1515" s="208" t="s">
        <v>72</v>
      </c>
      <c r="AU1515" s="208" t="s">
        <v>81</v>
      </c>
      <c r="AY1515" s="207" t="s">
        <v>161</v>
      </c>
      <c r="BK1515" s="209">
        <f>SUM(BK1516:BK1600)</f>
        <v>0</v>
      </c>
    </row>
    <row r="1516" s="1" customFormat="1" ht="16.5" customHeight="1">
      <c r="B1516" s="39"/>
      <c r="C1516" s="212" t="s">
        <v>1604</v>
      </c>
      <c r="D1516" s="212" t="s">
        <v>163</v>
      </c>
      <c r="E1516" s="213" t="s">
        <v>1582</v>
      </c>
      <c r="F1516" s="214" t="s">
        <v>1583</v>
      </c>
      <c r="G1516" s="215" t="s">
        <v>210</v>
      </c>
      <c r="H1516" s="216">
        <v>244.34999999999999</v>
      </c>
      <c r="I1516" s="217"/>
      <c r="J1516" s="218">
        <f>ROUND(I1516*H1516,2)</f>
        <v>0</v>
      </c>
      <c r="K1516" s="214" t="s">
        <v>19</v>
      </c>
      <c r="L1516" s="44"/>
      <c r="M1516" s="219" t="s">
        <v>19</v>
      </c>
      <c r="N1516" s="220" t="s">
        <v>44</v>
      </c>
      <c r="O1516" s="84"/>
      <c r="P1516" s="221">
        <f>O1516*H1516</f>
        <v>0</v>
      </c>
      <c r="Q1516" s="221">
        <v>0.00059999999999999995</v>
      </c>
      <c r="R1516" s="221">
        <f>Q1516*H1516</f>
        <v>0.14660999999999999</v>
      </c>
      <c r="S1516" s="221">
        <v>0</v>
      </c>
      <c r="T1516" s="222">
        <f>S1516*H1516</f>
        <v>0</v>
      </c>
      <c r="AR1516" s="223" t="s">
        <v>167</v>
      </c>
      <c r="AT1516" s="223" t="s">
        <v>163</v>
      </c>
      <c r="AU1516" s="223" t="s">
        <v>83</v>
      </c>
      <c r="AY1516" s="18" t="s">
        <v>161</v>
      </c>
      <c r="BE1516" s="224">
        <f>IF(N1516="základní",J1516,0)</f>
        <v>0</v>
      </c>
      <c r="BF1516" s="224">
        <f>IF(N1516="snížená",J1516,0)</f>
        <v>0</v>
      </c>
      <c r="BG1516" s="224">
        <f>IF(N1516="zákl. přenesená",J1516,0)</f>
        <v>0</v>
      </c>
      <c r="BH1516" s="224">
        <f>IF(N1516="sníž. přenesená",J1516,0)</f>
        <v>0</v>
      </c>
      <c r="BI1516" s="224">
        <f>IF(N1516="nulová",J1516,0)</f>
        <v>0</v>
      </c>
      <c r="BJ1516" s="18" t="s">
        <v>81</v>
      </c>
      <c r="BK1516" s="224">
        <f>ROUND(I1516*H1516,2)</f>
        <v>0</v>
      </c>
      <c r="BL1516" s="18" t="s">
        <v>167</v>
      </c>
      <c r="BM1516" s="223" t="s">
        <v>1605</v>
      </c>
    </row>
    <row r="1517" s="12" customFormat="1">
      <c r="B1517" s="228"/>
      <c r="C1517" s="229"/>
      <c r="D1517" s="225" t="s">
        <v>176</v>
      </c>
      <c r="E1517" s="230" t="s">
        <v>19</v>
      </c>
      <c r="F1517" s="231" t="s">
        <v>1606</v>
      </c>
      <c r="G1517" s="229"/>
      <c r="H1517" s="230" t="s">
        <v>19</v>
      </c>
      <c r="I1517" s="232"/>
      <c r="J1517" s="229"/>
      <c r="K1517" s="229"/>
      <c r="L1517" s="233"/>
      <c r="M1517" s="234"/>
      <c r="N1517" s="235"/>
      <c r="O1517" s="235"/>
      <c r="P1517" s="235"/>
      <c r="Q1517" s="235"/>
      <c r="R1517" s="235"/>
      <c r="S1517" s="235"/>
      <c r="T1517" s="236"/>
      <c r="AT1517" s="237" t="s">
        <v>176</v>
      </c>
      <c r="AU1517" s="237" t="s">
        <v>83</v>
      </c>
      <c r="AV1517" s="12" t="s">
        <v>81</v>
      </c>
      <c r="AW1517" s="12" t="s">
        <v>34</v>
      </c>
      <c r="AX1517" s="12" t="s">
        <v>73</v>
      </c>
      <c r="AY1517" s="237" t="s">
        <v>161</v>
      </c>
    </row>
    <row r="1518" s="12" customFormat="1">
      <c r="B1518" s="228"/>
      <c r="C1518" s="229"/>
      <c r="D1518" s="225" t="s">
        <v>176</v>
      </c>
      <c r="E1518" s="230" t="s">
        <v>19</v>
      </c>
      <c r="F1518" s="231" t="s">
        <v>1607</v>
      </c>
      <c r="G1518" s="229"/>
      <c r="H1518" s="230" t="s">
        <v>19</v>
      </c>
      <c r="I1518" s="232"/>
      <c r="J1518" s="229"/>
      <c r="K1518" s="229"/>
      <c r="L1518" s="233"/>
      <c r="M1518" s="234"/>
      <c r="N1518" s="235"/>
      <c r="O1518" s="235"/>
      <c r="P1518" s="235"/>
      <c r="Q1518" s="235"/>
      <c r="R1518" s="235"/>
      <c r="S1518" s="235"/>
      <c r="T1518" s="236"/>
      <c r="AT1518" s="237" t="s">
        <v>176</v>
      </c>
      <c r="AU1518" s="237" t="s">
        <v>83</v>
      </c>
      <c r="AV1518" s="12" t="s">
        <v>81</v>
      </c>
      <c r="AW1518" s="12" t="s">
        <v>34</v>
      </c>
      <c r="AX1518" s="12" t="s">
        <v>73</v>
      </c>
      <c r="AY1518" s="237" t="s">
        <v>161</v>
      </c>
    </row>
    <row r="1519" s="13" customFormat="1">
      <c r="B1519" s="238"/>
      <c r="C1519" s="239"/>
      <c r="D1519" s="225" t="s">
        <v>176</v>
      </c>
      <c r="E1519" s="240" t="s">
        <v>19</v>
      </c>
      <c r="F1519" s="241" t="s">
        <v>1608</v>
      </c>
      <c r="G1519" s="239"/>
      <c r="H1519" s="242">
        <v>70.849999999999994</v>
      </c>
      <c r="I1519" s="243"/>
      <c r="J1519" s="239"/>
      <c r="K1519" s="239"/>
      <c r="L1519" s="244"/>
      <c r="M1519" s="245"/>
      <c r="N1519" s="246"/>
      <c r="O1519" s="246"/>
      <c r="P1519" s="246"/>
      <c r="Q1519" s="246"/>
      <c r="R1519" s="246"/>
      <c r="S1519" s="246"/>
      <c r="T1519" s="247"/>
      <c r="AT1519" s="248" t="s">
        <v>176</v>
      </c>
      <c r="AU1519" s="248" t="s">
        <v>83</v>
      </c>
      <c r="AV1519" s="13" t="s">
        <v>83</v>
      </c>
      <c r="AW1519" s="13" t="s">
        <v>34</v>
      </c>
      <c r="AX1519" s="13" t="s">
        <v>73</v>
      </c>
      <c r="AY1519" s="248" t="s">
        <v>161</v>
      </c>
    </row>
    <row r="1520" s="12" customFormat="1">
      <c r="B1520" s="228"/>
      <c r="C1520" s="229"/>
      <c r="D1520" s="225" t="s">
        <v>176</v>
      </c>
      <c r="E1520" s="230" t="s">
        <v>19</v>
      </c>
      <c r="F1520" s="231" t="s">
        <v>1609</v>
      </c>
      <c r="G1520" s="229"/>
      <c r="H1520" s="230" t="s">
        <v>19</v>
      </c>
      <c r="I1520" s="232"/>
      <c r="J1520" s="229"/>
      <c r="K1520" s="229"/>
      <c r="L1520" s="233"/>
      <c r="M1520" s="234"/>
      <c r="N1520" s="235"/>
      <c r="O1520" s="235"/>
      <c r="P1520" s="235"/>
      <c r="Q1520" s="235"/>
      <c r="R1520" s="235"/>
      <c r="S1520" s="235"/>
      <c r="T1520" s="236"/>
      <c r="AT1520" s="237" t="s">
        <v>176</v>
      </c>
      <c r="AU1520" s="237" t="s">
        <v>83</v>
      </c>
      <c r="AV1520" s="12" t="s">
        <v>81</v>
      </c>
      <c r="AW1520" s="12" t="s">
        <v>34</v>
      </c>
      <c r="AX1520" s="12" t="s">
        <v>73</v>
      </c>
      <c r="AY1520" s="237" t="s">
        <v>161</v>
      </c>
    </row>
    <row r="1521" s="13" customFormat="1">
      <c r="B1521" s="238"/>
      <c r="C1521" s="239"/>
      <c r="D1521" s="225" t="s">
        <v>176</v>
      </c>
      <c r="E1521" s="240" t="s">
        <v>19</v>
      </c>
      <c r="F1521" s="241" t="s">
        <v>1610</v>
      </c>
      <c r="G1521" s="239"/>
      <c r="H1521" s="242">
        <v>165</v>
      </c>
      <c r="I1521" s="243"/>
      <c r="J1521" s="239"/>
      <c r="K1521" s="239"/>
      <c r="L1521" s="244"/>
      <c r="M1521" s="245"/>
      <c r="N1521" s="246"/>
      <c r="O1521" s="246"/>
      <c r="P1521" s="246"/>
      <c r="Q1521" s="246"/>
      <c r="R1521" s="246"/>
      <c r="S1521" s="246"/>
      <c r="T1521" s="247"/>
      <c r="AT1521" s="248" t="s">
        <v>176</v>
      </c>
      <c r="AU1521" s="248" t="s">
        <v>83</v>
      </c>
      <c r="AV1521" s="13" t="s">
        <v>83</v>
      </c>
      <c r="AW1521" s="13" t="s">
        <v>34</v>
      </c>
      <c r="AX1521" s="13" t="s">
        <v>73</v>
      </c>
      <c r="AY1521" s="248" t="s">
        <v>161</v>
      </c>
    </row>
    <row r="1522" s="13" customFormat="1">
      <c r="B1522" s="238"/>
      <c r="C1522" s="239"/>
      <c r="D1522" s="225" t="s">
        <v>176</v>
      </c>
      <c r="E1522" s="240" t="s">
        <v>19</v>
      </c>
      <c r="F1522" s="241" t="s">
        <v>1611</v>
      </c>
      <c r="G1522" s="239"/>
      <c r="H1522" s="242">
        <v>-6.5</v>
      </c>
      <c r="I1522" s="243"/>
      <c r="J1522" s="239"/>
      <c r="K1522" s="239"/>
      <c r="L1522" s="244"/>
      <c r="M1522" s="245"/>
      <c r="N1522" s="246"/>
      <c r="O1522" s="246"/>
      <c r="P1522" s="246"/>
      <c r="Q1522" s="246"/>
      <c r="R1522" s="246"/>
      <c r="S1522" s="246"/>
      <c r="T1522" s="247"/>
      <c r="AT1522" s="248" t="s">
        <v>176</v>
      </c>
      <c r="AU1522" s="248" t="s">
        <v>83</v>
      </c>
      <c r="AV1522" s="13" t="s">
        <v>83</v>
      </c>
      <c r="AW1522" s="13" t="s">
        <v>34</v>
      </c>
      <c r="AX1522" s="13" t="s">
        <v>73</v>
      </c>
      <c r="AY1522" s="248" t="s">
        <v>161</v>
      </c>
    </row>
    <row r="1523" s="13" customFormat="1">
      <c r="B1523" s="238"/>
      <c r="C1523" s="239"/>
      <c r="D1523" s="225" t="s">
        <v>176</v>
      </c>
      <c r="E1523" s="240" t="s">
        <v>19</v>
      </c>
      <c r="F1523" s="241" t="s">
        <v>1612</v>
      </c>
      <c r="G1523" s="239"/>
      <c r="H1523" s="242">
        <v>1</v>
      </c>
      <c r="I1523" s="243"/>
      <c r="J1523" s="239"/>
      <c r="K1523" s="239"/>
      <c r="L1523" s="244"/>
      <c r="M1523" s="245"/>
      <c r="N1523" s="246"/>
      <c r="O1523" s="246"/>
      <c r="P1523" s="246"/>
      <c r="Q1523" s="246"/>
      <c r="R1523" s="246"/>
      <c r="S1523" s="246"/>
      <c r="T1523" s="247"/>
      <c r="AT1523" s="248" t="s">
        <v>176</v>
      </c>
      <c r="AU1523" s="248" t="s">
        <v>83</v>
      </c>
      <c r="AV1523" s="13" t="s">
        <v>83</v>
      </c>
      <c r="AW1523" s="13" t="s">
        <v>34</v>
      </c>
      <c r="AX1523" s="13" t="s">
        <v>73</v>
      </c>
      <c r="AY1523" s="248" t="s">
        <v>161</v>
      </c>
    </row>
    <row r="1524" s="13" customFormat="1">
      <c r="B1524" s="238"/>
      <c r="C1524" s="239"/>
      <c r="D1524" s="225" t="s">
        <v>176</v>
      </c>
      <c r="E1524" s="240" t="s">
        <v>19</v>
      </c>
      <c r="F1524" s="241" t="s">
        <v>1613</v>
      </c>
      <c r="G1524" s="239"/>
      <c r="H1524" s="242">
        <v>14</v>
      </c>
      <c r="I1524" s="243"/>
      <c r="J1524" s="239"/>
      <c r="K1524" s="239"/>
      <c r="L1524" s="244"/>
      <c r="M1524" s="245"/>
      <c r="N1524" s="246"/>
      <c r="O1524" s="246"/>
      <c r="P1524" s="246"/>
      <c r="Q1524" s="246"/>
      <c r="R1524" s="246"/>
      <c r="S1524" s="246"/>
      <c r="T1524" s="247"/>
      <c r="AT1524" s="248" t="s">
        <v>176</v>
      </c>
      <c r="AU1524" s="248" t="s">
        <v>83</v>
      </c>
      <c r="AV1524" s="13" t="s">
        <v>83</v>
      </c>
      <c r="AW1524" s="13" t="s">
        <v>34</v>
      </c>
      <c r="AX1524" s="13" t="s">
        <v>73</v>
      </c>
      <c r="AY1524" s="248" t="s">
        <v>161</v>
      </c>
    </row>
    <row r="1525" s="14" customFormat="1">
      <c r="B1525" s="249"/>
      <c r="C1525" s="250"/>
      <c r="D1525" s="225" t="s">
        <v>176</v>
      </c>
      <c r="E1525" s="251" t="s">
        <v>19</v>
      </c>
      <c r="F1525" s="252" t="s">
        <v>201</v>
      </c>
      <c r="G1525" s="250"/>
      <c r="H1525" s="253">
        <v>244.34999999999999</v>
      </c>
      <c r="I1525" s="254"/>
      <c r="J1525" s="250"/>
      <c r="K1525" s="250"/>
      <c r="L1525" s="255"/>
      <c r="M1525" s="256"/>
      <c r="N1525" s="257"/>
      <c r="O1525" s="257"/>
      <c r="P1525" s="257"/>
      <c r="Q1525" s="257"/>
      <c r="R1525" s="257"/>
      <c r="S1525" s="257"/>
      <c r="T1525" s="258"/>
      <c r="AT1525" s="259" t="s">
        <v>176</v>
      </c>
      <c r="AU1525" s="259" t="s">
        <v>83</v>
      </c>
      <c r="AV1525" s="14" t="s">
        <v>167</v>
      </c>
      <c r="AW1525" s="14" t="s">
        <v>34</v>
      </c>
      <c r="AX1525" s="14" t="s">
        <v>81</v>
      </c>
      <c r="AY1525" s="259" t="s">
        <v>161</v>
      </c>
    </row>
    <row r="1526" s="1" customFormat="1" ht="16.5" customHeight="1">
      <c r="B1526" s="39"/>
      <c r="C1526" s="212" t="s">
        <v>1614</v>
      </c>
      <c r="D1526" s="212" t="s">
        <v>163</v>
      </c>
      <c r="E1526" s="213" t="s">
        <v>1588</v>
      </c>
      <c r="F1526" s="214" t="s">
        <v>1589</v>
      </c>
      <c r="G1526" s="215" t="s">
        <v>210</v>
      </c>
      <c r="H1526" s="216">
        <v>244.34999999999999</v>
      </c>
      <c r="I1526" s="217"/>
      <c r="J1526" s="218">
        <f>ROUND(I1526*H1526,2)</f>
        <v>0</v>
      </c>
      <c r="K1526" s="214" t="s">
        <v>19</v>
      </c>
      <c r="L1526" s="44"/>
      <c r="M1526" s="219" t="s">
        <v>19</v>
      </c>
      <c r="N1526" s="220" t="s">
        <v>44</v>
      </c>
      <c r="O1526" s="84"/>
      <c r="P1526" s="221">
        <f>O1526*H1526</f>
        <v>0</v>
      </c>
      <c r="Q1526" s="221">
        <v>0.0040000000000000001</v>
      </c>
      <c r="R1526" s="221">
        <f>Q1526*H1526</f>
        <v>0.97740000000000005</v>
      </c>
      <c r="S1526" s="221">
        <v>0</v>
      </c>
      <c r="T1526" s="222">
        <f>S1526*H1526</f>
        <v>0</v>
      </c>
      <c r="AR1526" s="223" t="s">
        <v>167</v>
      </c>
      <c r="AT1526" s="223" t="s">
        <v>163</v>
      </c>
      <c r="AU1526" s="223" t="s">
        <v>83</v>
      </c>
      <c r="AY1526" s="18" t="s">
        <v>161</v>
      </c>
      <c r="BE1526" s="224">
        <f>IF(N1526="základní",J1526,0)</f>
        <v>0</v>
      </c>
      <c r="BF1526" s="224">
        <f>IF(N1526="snížená",J1526,0)</f>
        <v>0</v>
      </c>
      <c r="BG1526" s="224">
        <f>IF(N1526="zákl. přenesená",J1526,0)</f>
        <v>0</v>
      </c>
      <c r="BH1526" s="224">
        <f>IF(N1526="sníž. přenesená",J1526,0)</f>
        <v>0</v>
      </c>
      <c r="BI1526" s="224">
        <f>IF(N1526="nulová",J1526,0)</f>
        <v>0</v>
      </c>
      <c r="BJ1526" s="18" t="s">
        <v>81</v>
      </c>
      <c r="BK1526" s="224">
        <f>ROUND(I1526*H1526,2)</f>
        <v>0</v>
      </c>
      <c r="BL1526" s="18" t="s">
        <v>167</v>
      </c>
      <c r="BM1526" s="223" t="s">
        <v>1615</v>
      </c>
    </row>
    <row r="1527" s="12" customFormat="1">
      <c r="B1527" s="228"/>
      <c r="C1527" s="229"/>
      <c r="D1527" s="225" t="s">
        <v>176</v>
      </c>
      <c r="E1527" s="230" t="s">
        <v>19</v>
      </c>
      <c r="F1527" s="231" t="s">
        <v>1606</v>
      </c>
      <c r="G1527" s="229"/>
      <c r="H1527" s="230" t="s">
        <v>19</v>
      </c>
      <c r="I1527" s="232"/>
      <c r="J1527" s="229"/>
      <c r="K1527" s="229"/>
      <c r="L1527" s="233"/>
      <c r="M1527" s="234"/>
      <c r="N1527" s="235"/>
      <c r="O1527" s="235"/>
      <c r="P1527" s="235"/>
      <c r="Q1527" s="235"/>
      <c r="R1527" s="235"/>
      <c r="S1527" s="235"/>
      <c r="T1527" s="236"/>
      <c r="AT1527" s="237" t="s">
        <v>176</v>
      </c>
      <c r="AU1527" s="237" t="s">
        <v>83</v>
      </c>
      <c r="AV1527" s="12" t="s">
        <v>81</v>
      </c>
      <c r="AW1527" s="12" t="s">
        <v>34</v>
      </c>
      <c r="AX1527" s="12" t="s">
        <v>73</v>
      </c>
      <c r="AY1527" s="237" t="s">
        <v>161</v>
      </c>
    </row>
    <row r="1528" s="12" customFormat="1">
      <c r="B1528" s="228"/>
      <c r="C1528" s="229"/>
      <c r="D1528" s="225" t="s">
        <v>176</v>
      </c>
      <c r="E1528" s="230" t="s">
        <v>19</v>
      </c>
      <c r="F1528" s="231" t="s">
        <v>1607</v>
      </c>
      <c r="G1528" s="229"/>
      <c r="H1528" s="230" t="s">
        <v>19</v>
      </c>
      <c r="I1528" s="232"/>
      <c r="J1528" s="229"/>
      <c r="K1528" s="229"/>
      <c r="L1528" s="233"/>
      <c r="M1528" s="234"/>
      <c r="N1528" s="235"/>
      <c r="O1528" s="235"/>
      <c r="P1528" s="235"/>
      <c r="Q1528" s="235"/>
      <c r="R1528" s="235"/>
      <c r="S1528" s="235"/>
      <c r="T1528" s="236"/>
      <c r="AT1528" s="237" t="s">
        <v>176</v>
      </c>
      <c r="AU1528" s="237" t="s">
        <v>83</v>
      </c>
      <c r="AV1528" s="12" t="s">
        <v>81</v>
      </c>
      <c r="AW1528" s="12" t="s">
        <v>34</v>
      </c>
      <c r="AX1528" s="12" t="s">
        <v>73</v>
      </c>
      <c r="AY1528" s="237" t="s">
        <v>161</v>
      </c>
    </row>
    <row r="1529" s="13" customFormat="1">
      <c r="B1529" s="238"/>
      <c r="C1529" s="239"/>
      <c r="D1529" s="225" t="s">
        <v>176</v>
      </c>
      <c r="E1529" s="240" t="s">
        <v>19</v>
      </c>
      <c r="F1529" s="241" t="s">
        <v>1608</v>
      </c>
      <c r="G1529" s="239"/>
      <c r="H1529" s="242">
        <v>70.849999999999994</v>
      </c>
      <c r="I1529" s="243"/>
      <c r="J1529" s="239"/>
      <c r="K1529" s="239"/>
      <c r="L1529" s="244"/>
      <c r="M1529" s="245"/>
      <c r="N1529" s="246"/>
      <c r="O1529" s="246"/>
      <c r="P1529" s="246"/>
      <c r="Q1529" s="246"/>
      <c r="R1529" s="246"/>
      <c r="S1529" s="246"/>
      <c r="T1529" s="247"/>
      <c r="AT1529" s="248" t="s">
        <v>176</v>
      </c>
      <c r="AU1529" s="248" t="s">
        <v>83</v>
      </c>
      <c r="AV1529" s="13" t="s">
        <v>83</v>
      </c>
      <c r="AW1529" s="13" t="s">
        <v>34</v>
      </c>
      <c r="AX1529" s="13" t="s">
        <v>73</v>
      </c>
      <c r="AY1529" s="248" t="s">
        <v>161</v>
      </c>
    </row>
    <row r="1530" s="12" customFormat="1">
      <c r="B1530" s="228"/>
      <c r="C1530" s="229"/>
      <c r="D1530" s="225" t="s">
        <v>176</v>
      </c>
      <c r="E1530" s="230" t="s">
        <v>19</v>
      </c>
      <c r="F1530" s="231" t="s">
        <v>1609</v>
      </c>
      <c r="G1530" s="229"/>
      <c r="H1530" s="230" t="s">
        <v>19</v>
      </c>
      <c r="I1530" s="232"/>
      <c r="J1530" s="229"/>
      <c r="K1530" s="229"/>
      <c r="L1530" s="233"/>
      <c r="M1530" s="234"/>
      <c r="N1530" s="235"/>
      <c r="O1530" s="235"/>
      <c r="P1530" s="235"/>
      <c r="Q1530" s="235"/>
      <c r="R1530" s="235"/>
      <c r="S1530" s="235"/>
      <c r="T1530" s="236"/>
      <c r="AT1530" s="237" t="s">
        <v>176</v>
      </c>
      <c r="AU1530" s="237" t="s">
        <v>83</v>
      </c>
      <c r="AV1530" s="12" t="s">
        <v>81</v>
      </c>
      <c r="AW1530" s="12" t="s">
        <v>34</v>
      </c>
      <c r="AX1530" s="12" t="s">
        <v>73</v>
      </c>
      <c r="AY1530" s="237" t="s">
        <v>161</v>
      </c>
    </row>
    <row r="1531" s="13" customFormat="1">
      <c r="B1531" s="238"/>
      <c r="C1531" s="239"/>
      <c r="D1531" s="225" t="s">
        <v>176</v>
      </c>
      <c r="E1531" s="240" t="s">
        <v>19</v>
      </c>
      <c r="F1531" s="241" t="s">
        <v>1610</v>
      </c>
      <c r="G1531" s="239"/>
      <c r="H1531" s="242">
        <v>165</v>
      </c>
      <c r="I1531" s="243"/>
      <c r="J1531" s="239"/>
      <c r="K1531" s="239"/>
      <c r="L1531" s="244"/>
      <c r="M1531" s="245"/>
      <c r="N1531" s="246"/>
      <c r="O1531" s="246"/>
      <c r="P1531" s="246"/>
      <c r="Q1531" s="246"/>
      <c r="R1531" s="246"/>
      <c r="S1531" s="246"/>
      <c r="T1531" s="247"/>
      <c r="AT1531" s="248" t="s">
        <v>176</v>
      </c>
      <c r="AU1531" s="248" t="s">
        <v>83</v>
      </c>
      <c r="AV1531" s="13" t="s">
        <v>83</v>
      </c>
      <c r="AW1531" s="13" t="s">
        <v>34</v>
      </c>
      <c r="AX1531" s="13" t="s">
        <v>73</v>
      </c>
      <c r="AY1531" s="248" t="s">
        <v>161</v>
      </c>
    </row>
    <row r="1532" s="13" customFormat="1">
      <c r="B1532" s="238"/>
      <c r="C1532" s="239"/>
      <c r="D1532" s="225" t="s">
        <v>176</v>
      </c>
      <c r="E1532" s="240" t="s">
        <v>19</v>
      </c>
      <c r="F1532" s="241" t="s">
        <v>1611</v>
      </c>
      <c r="G1532" s="239"/>
      <c r="H1532" s="242">
        <v>-6.5</v>
      </c>
      <c r="I1532" s="243"/>
      <c r="J1532" s="239"/>
      <c r="K1532" s="239"/>
      <c r="L1532" s="244"/>
      <c r="M1532" s="245"/>
      <c r="N1532" s="246"/>
      <c r="O1532" s="246"/>
      <c r="P1532" s="246"/>
      <c r="Q1532" s="246"/>
      <c r="R1532" s="246"/>
      <c r="S1532" s="246"/>
      <c r="T1532" s="247"/>
      <c r="AT1532" s="248" t="s">
        <v>176</v>
      </c>
      <c r="AU1532" s="248" t="s">
        <v>83</v>
      </c>
      <c r="AV1532" s="13" t="s">
        <v>83</v>
      </c>
      <c r="AW1532" s="13" t="s">
        <v>34</v>
      </c>
      <c r="AX1532" s="13" t="s">
        <v>73</v>
      </c>
      <c r="AY1532" s="248" t="s">
        <v>161</v>
      </c>
    </row>
    <row r="1533" s="13" customFormat="1">
      <c r="B1533" s="238"/>
      <c r="C1533" s="239"/>
      <c r="D1533" s="225" t="s">
        <v>176</v>
      </c>
      <c r="E1533" s="240" t="s">
        <v>19</v>
      </c>
      <c r="F1533" s="241" t="s">
        <v>1612</v>
      </c>
      <c r="G1533" s="239"/>
      <c r="H1533" s="242">
        <v>1</v>
      </c>
      <c r="I1533" s="243"/>
      <c r="J1533" s="239"/>
      <c r="K1533" s="239"/>
      <c r="L1533" s="244"/>
      <c r="M1533" s="245"/>
      <c r="N1533" s="246"/>
      <c r="O1533" s="246"/>
      <c r="P1533" s="246"/>
      <c r="Q1533" s="246"/>
      <c r="R1533" s="246"/>
      <c r="S1533" s="246"/>
      <c r="T1533" s="247"/>
      <c r="AT1533" s="248" t="s">
        <v>176</v>
      </c>
      <c r="AU1533" s="248" t="s">
        <v>83</v>
      </c>
      <c r="AV1533" s="13" t="s">
        <v>83</v>
      </c>
      <c r="AW1533" s="13" t="s">
        <v>34</v>
      </c>
      <c r="AX1533" s="13" t="s">
        <v>73</v>
      </c>
      <c r="AY1533" s="248" t="s">
        <v>161</v>
      </c>
    </row>
    <row r="1534" s="13" customFormat="1">
      <c r="B1534" s="238"/>
      <c r="C1534" s="239"/>
      <c r="D1534" s="225" t="s">
        <v>176</v>
      </c>
      <c r="E1534" s="240" t="s">
        <v>19</v>
      </c>
      <c r="F1534" s="241" t="s">
        <v>1613</v>
      </c>
      <c r="G1534" s="239"/>
      <c r="H1534" s="242">
        <v>14</v>
      </c>
      <c r="I1534" s="243"/>
      <c r="J1534" s="239"/>
      <c r="K1534" s="239"/>
      <c r="L1534" s="244"/>
      <c r="M1534" s="245"/>
      <c r="N1534" s="246"/>
      <c r="O1534" s="246"/>
      <c r="P1534" s="246"/>
      <c r="Q1534" s="246"/>
      <c r="R1534" s="246"/>
      <c r="S1534" s="246"/>
      <c r="T1534" s="247"/>
      <c r="AT1534" s="248" t="s">
        <v>176</v>
      </c>
      <c r="AU1534" s="248" t="s">
        <v>83</v>
      </c>
      <c r="AV1534" s="13" t="s">
        <v>83</v>
      </c>
      <c r="AW1534" s="13" t="s">
        <v>34</v>
      </c>
      <c r="AX1534" s="13" t="s">
        <v>73</v>
      </c>
      <c r="AY1534" s="248" t="s">
        <v>161</v>
      </c>
    </row>
    <row r="1535" s="14" customFormat="1">
      <c r="B1535" s="249"/>
      <c r="C1535" s="250"/>
      <c r="D1535" s="225" t="s">
        <v>176</v>
      </c>
      <c r="E1535" s="251" t="s">
        <v>19</v>
      </c>
      <c r="F1535" s="252" t="s">
        <v>201</v>
      </c>
      <c r="G1535" s="250"/>
      <c r="H1535" s="253">
        <v>244.34999999999999</v>
      </c>
      <c r="I1535" s="254"/>
      <c r="J1535" s="250"/>
      <c r="K1535" s="250"/>
      <c r="L1535" s="255"/>
      <c r="M1535" s="256"/>
      <c r="N1535" s="257"/>
      <c r="O1535" s="257"/>
      <c r="P1535" s="257"/>
      <c r="Q1535" s="257"/>
      <c r="R1535" s="257"/>
      <c r="S1535" s="257"/>
      <c r="T1535" s="258"/>
      <c r="AT1535" s="259" t="s">
        <v>176</v>
      </c>
      <c r="AU1535" s="259" t="s">
        <v>83</v>
      </c>
      <c r="AV1535" s="14" t="s">
        <v>167</v>
      </c>
      <c r="AW1535" s="14" t="s">
        <v>34</v>
      </c>
      <c r="AX1535" s="14" t="s">
        <v>81</v>
      </c>
      <c r="AY1535" s="259" t="s">
        <v>161</v>
      </c>
    </row>
    <row r="1536" s="1" customFormat="1" ht="16.5" customHeight="1">
      <c r="B1536" s="39"/>
      <c r="C1536" s="212" t="s">
        <v>1616</v>
      </c>
      <c r="D1536" s="212" t="s">
        <v>163</v>
      </c>
      <c r="E1536" s="213" t="s">
        <v>1592</v>
      </c>
      <c r="F1536" s="214" t="s">
        <v>1593</v>
      </c>
      <c r="G1536" s="215" t="s">
        <v>210</v>
      </c>
      <c r="H1536" s="216">
        <v>244.34999999999999</v>
      </c>
      <c r="I1536" s="217"/>
      <c r="J1536" s="218">
        <f>ROUND(I1536*H1536,2)</f>
        <v>0</v>
      </c>
      <c r="K1536" s="214" t="s">
        <v>19</v>
      </c>
      <c r="L1536" s="44"/>
      <c r="M1536" s="219" t="s">
        <v>19</v>
      </c>
      <c r="N1536" s="220" t="s">
        <v>44</v>
      </c>
      <c r="O1536" s="84"/>
      <c r="P1536" s="221">
        <f>O1536*H1536</f>
        <v>0</v>
      </c>
      <c r="Q1536" s="221">
        <v>0.014999999999999999</v>
      </c>
      <c r="R1536" s="221">
        <f>Q1536*H1536</f>
        <v>3.6652499999999999</v>
      </c>
      <c r="S1536" s="221">
        <v>0</v>
      </c>
      <c r="T1536" s="222">
        <f>S1536*H1536</f>
        <v>0</v>
      </c>
      <c r="AR1536" s="223" t="s">
        <v>167</v>
      </c>
      <c r="AT1536" s="223" t="s">
        <v>163</v>
      </c>
      <c r="AU1536" s="223" t="s">
        <v>83</v>
      </c>
      <c r="AY1536" s="18" t="s">
        <v>161</v>
      </c>
      <c r="BE1536" s="224">
        <f>IF(N1536="základní",J1536,0)</f>
        <v>0</v>
      </c>
      <c r="BF1536" s="224">
        <f>IF(N1536="snížená",J1536,0)</f>
        <v>0</v>
      </c>
      <c r="BG1536" s="224">
        <f>IF(N1536="zákl. přenesená",J1536,0)</f>
        <v>0</v>
      </c>
      <c r="BH1536" s="224">
        <f>IF(N1536="sníž. přenesená",J1536,0)</f>
        <v>0</v>
      </c>
      <c r="BI1536" s="224">
        <f>IF(N1536="nulová",J1536,0)</f>
        <v>0</v>
      </c>
      <c r="BJ1536" s="18" t="s">
        <v>81</v>
      </c>
      <c r="BK1536" s="224">
        <f>ROUND(I1536*H1536,2)</f>
        <v>0</v>
      </c>
      <c r="BL1536" s="18" t="s">
        <v>167</v>
      </c>
      <c r="BM1536" s="223" t="s">
        <v>1617</v>
      </c>
    </row>
    <row r="1537" s="12" customFormat="1">
      <c r="B1537" s="228"/>
      <c r="C1537" s="229"/>
      <c r="D1537" s="225" t="s">
        <v>176</v>
      </c>
      <c r="E1537" s="230" t="s">
        <v>19</v>
      </c>
      <c r="F1537" s="231" t="s">
        <v>1606</v>
      </c>
      <c r="G1537" s="229"/>
      <c r="H1537" s="230" t="s">
        <v>19</v>
      </c>
      <c r="I1537" s="232"/>
      <c r="J1537" s="229"/>
      <c r="K1537" s="229"/>
      <c r="L1537" s="233"/>
      <c r="M1537" s="234"/>
      <c r="N1537" s="235"/>
      <c r="O1537" s="235"/>
      <c r="P1537" s="235"/>
      <c r="Q1537" s="235"/>
      <c r="R1537" s="235"/>
      <c r="S1537" s="235"/>
      <c r="T1537" s="236"/>
      <c r="AT1537" s="237" t="s">
        <v>176</v>
      </c>
      <c r="AU1537" s="237" t="s">
        <v>83</v>
      </c>
      <c r="AV1537" s="12" t="s">
        <v>81</v>
      </c>
      <c r="AW1537" s="12" t="s">
        <v>34</v>
      </c>
      <c r="AX1537" s="12" t="s">
        <v>73</v>
      </c>
      <c r="AY1537" s="237" t="s">
        <v>161</v>
      </c>
    </row>
    <row r="1538" s="12" customFormat="1">
      <c r="B1538" s="228"/>
      <c r="C1538" s="229"/>
      <c r="D1538" s="225" t="s">
        <v>176</v>
      </c>
      <c r="E1538" s="230" t="s">
        <v>19</v>
      </c>
      <c r="F1538" s="231" t="s">
        <v>1607</v>
      </c>
      <c r="G1538" s="229"/>
      <c r="H1538" s="230" t="s">
        <v>19</v>
      </c>
      <c r="I1538" s="232"/>
      <c r="J1538" s="229"/>
      <c r="K1538" s="229"/>
      <c r="L1538" s="233"/>
      <c r="M1538" s="234"/>
      <c r="N1538" s="235"/>
      <c r="O1538" s="235"/>
      <c r="P1538" s="235"/>
      <c r="Q1538" s="235"/>
      <c r="R1538" s="235"/>
      <c r="S1538" s="235"/>
      <c r="T1538" s="236"/>
      <c r="AT1538" s="237" t="s">
        <v>176</v>
      </c>
      <c r="AU1538" s="237" t="s">
        <v>83</v>
      </c>
      <c r="AV1538" s="12" t="s">
        <v>81</v>
      </c>
      <c r="AW1538" s="12" t="s">
        <v>34</v>
      </c>
      <c r="AX1538" s="12" t="s">
        <v>73</v>
      </c>
      <c r="AY1538" s="237" t="s">
        <v>161</v>
      </c>
    </row>
    <row r="1539" s="13" customFormat="1">
      <c r="B1539" s="238"/>
      <c r="C1539" s="239"/>
      <c r="D1539" s="225" t="s">
        <v>176</v>
      </c>
      <c r="E1539" s="240" t="s">
        <v>19</v>
      </c>
      <c r="F1539" s="241" t="s">
        <v>1608</v>
      </c>
      <c r="G1539" s="239"/>
      <c r="H1539" s="242">
        <v>70.849999999999994</v>
      </c>
      <c r="I1539" s="243"/>
      <c r="J1539" s="239"/>
      <c r="K1539" s="239"/>
      <c r="L1539" s="244"/>
      <c r="M1539" s="245"/>
      <c r="N1539" s="246"/>
      <c r="O1539" s="246"/>
      <c r="P1539" s="246"/>
      <c r="Q1539" s="246"/>
      <c r="R1539" s="246"/>
      <c r="S1539" s="246"/>
      <c r="T1539" s="247"/>
      <c r="AT1539" s="248" t="s">
        <v>176</v>
      </c>
      <c r="AU1539" s="248" t="s">
        <v>83</v>
      </c>
      <c r="AV1539" s="13" t="s">
        <v>83</v>
      </c>
      <c r="AW1539" s="13" t="s">
        <v>34</v>
      </c>
      <c r="AX1539" s="13" t="s">
        <v>73</v>
      </c>
      <c r="AY1539" s="248" t="s">
        <v>161</v>
      </c>
    </row>
    <row r="1540" s="12" customFormat="1">
      <c r="B1540" s="228"/>
      <c r="C1540" s="229"/>
      <c r="D1540" s="225" t="s">
        <v>176</v>
      </c>
      <c r="E1540" s="230" t="s">
        <v>19</v>
      </c>
      <c r="F1540" s="231" t="s">
        <v>1609</v>
      </c>
      <c r="G1540" s="229"/>
      <c r="H1540" s="230" t="s">
        <v>19</v>
      </c>
      <c r="I1540" s="232"/>
      <c r="J1540" s="229"/>
      <c r="K1540" s="229"/>
      <c r="L1540" s="233"/>
      <c r="M1540" s="234"/>
      <c r="N1540" s="235"/>
      <c r="O1540" s="235"/>
      <c r="P1540" s="235"/>
      <c r="Q1540" s="235"/>
      <c r="R1540" s="235"/>
      <c r="S1540" s="235"/>
      <c r="T1540" s="236"/>
      <c r="AT1540" s="237" t="s">
        <v>176</v>
      </c>
      <c r="AU1540" s="237" t="s">
        <v>83</v>
      </c>
      <c r="AV1540" s="12" t="s">
        <v>81</v>
      </c>
      <c r="AW1540" s="12" t="s">
        <v>34</v>
      </c>
      <c r="AX1540" s="12" t="s">
        <v>73</v>
      </c>
      <c r="AY1540" s="237" t="s">
        <v>161</v>
      </c>
    </row>
    <row r="1541" s="13" customFormat="1">
      <c r="B1541" s="238"/>
      <c r="C1541" s="239"/>
      <c r="D1541" s="225" t="s">
        <v>176</v>
      </c>
      <c r="E1541" s="240" t="s">
        <v>19</v>
      </c>
      <c r="F1541" s="241" t="s">
        <v>1610</v>
      </c>
      <c r="G1541" s="239"/>
      <c r="H1541" s="242">
        <v>165</v>
      </c>
      <c r="I1541" s="243"/>
      <c r="J1541" s="239"/>
      <c r="K1541" s="239"/>
      <c r="L1541" s="244"/>
      <c r="M1541" s="245"/>
      <c r="N1541" s="246"/>
      <c r="O1541" s="246"/>
      <c r="P1541" s="246"/>
      <c r="Q1541" s="246"/>
      <c r="R1541" s="246"/>
      <c r="S1541" s="246"/>
      <c r="T1541" s="247"/>
      <c r="AT1541" s="248" t="s">
        <v>176</v>
      </c>
      <c r="AU1541" s="248" t="s">
        <v>83</v>
      </c>
      <c r="AV1541" s="13" t="s">
        <v>83</v>
      </c>
      <c r="AW1541" s="13" t="s">
        <v>34</v>
      </c>
      <c r="AX1541" s="13" t="s">
        <v>73</v>
      </c>
      <c r="AY1541" s="248" t="s">
        <v>161</v>
      </c>
    </row>
    <row r="1542" s="13" customFormat="1">
      <c r="B1542" s="238"/>
      <c r="C1542" s="239"/>
      <c r="D1542" s="225" t="s">
        <v>176</v>
      </c>
      <c r="E1542" s="240" t="s">
        <v>19</v>
      </c>
      <c r="F1542" s="241" t="s">
        <v>1611</v>
      </c>
      <c r="G1542" s="239"/>
      <c r="H1542" s="242">
        <v>-6.5</v>
      </c>
      <c r="I1542" s="243"/>
      <c r="J1542" s="239"/>
      <c r="K1542" s="239"/>
      <c r="L1542" s="244"/>
      <c r="M1542" s="245"/>
      <c r="N1542" s="246"/>
      <c r="O1542" s="246"/>
      <c r="P1542" s="246"/>
      <c r="Q1542" s="246"/>
      <c r="R1542" s="246"/>
      <c r="S1542" s="246"/>
      <c r="T1542" s="247"/>
      <c r="AT1542" s="248" t="s">
        <v>176</v>
      </c>
      <c r="AU1542" s="248" t="s">
        <v>83</v>
      </c>
      <c r="AV1542" s="13" t="s">
        <v>83</v>
      </c>
      <c r="AW1542" s="13" t="s">
        <v>34</v>
      </c>
      <c r="AX1542" s="13" t="s">
        <v>73</v>
      </c>
      <c r="AY1542" s="248" t="s">
        <v>161</v>
      </c>
    </row>
    <row r="1543" s="13" customFormat="1">
      <c r="B1543" s="238"/>
      <c r="C1543" s="239"/>
      <c r="D1543" s="225" t="s">
        <v>176</v>
      </c>
      <c r="E1543" s="240" t="s">
        <v>19</v>
      </c>
      <c r="F1543" s="241" t="s">
        <v>1612</v>
      </c>
      <c r="G1543" s="239"/>
      <c r="H1543" s="242">
        <v>1</v>
      </c>
      <c r="I1543" s="243"/>
      <c r="J1543" s="239"/>
      <c r="K1543" s="239"/>
      <c r="L1543" s="244"/>
      <c r="M1543" s="245"/>
      <c r="N1543" s="246"/>
      <c r="O1543" s="246"/>
      <c r="P1543" s="246"/>
      <c r="Q1543" s="246"/>
      <c r="R1543" s="246"/>
      <c r="S1543" s="246"/>
      <c r="T1543" s="247"/>
      <c r="AT1543" s="248" t="s">
        <v>176</v>
      </c>
      <c r="AU1543" s="248" t="s">
        <v>83</v>
      </c>
      <c r="AV1543" s="13" t="s">
        <v>83</v>
      </c>
      <c r="AW1543" s="13" t="s">
        <v>34</v>
      </c>
      <c r="AX1543" s="13" t="s">
        <v>73</v>
      </c>
      <c r="AY1543" s="248" t="s">
        <v>161</v>
      </c>
    </row>
    <row r="1544" s="13" customFormat="1">
      <c r="B1544" s="238"/>
      <c r="C1544" s="239"/>
      <c r="D1544" s="225" t="s">
        <v>176</v>
      </c>
      <c r="E1544" s="240" t="s">
        <v>19</v>
      </c>
      <c r="F1544" s="241" t="s">
        <v>1613</v>
      </c>
      <c r="G1544" s="239"/>
      <c r="H1544" s="242">
        <v>14</v>
      </c>
      <c r="I1544" s="243"/>
      <c r="J1544" s="239"/>
      <c r="K1544" s="239"/>
      <c r="L1544" s="244"/>
      <c r="M1544" s="245"/>
      <c r="N1544" s="246"/>
      <c r="O1544" s="246"/>
      <c r="P1544" s="246"/>
      <c r="Q1544" s="246"/>
      <c r="R1544" s="246"/>
      <c r="S1544" s="246"/>
      <c r="T1544" s="247"/>
      <c r="AT1544" s="248" t="s">
        <v>176</v>
      </c>
      <c r="AU1544" s="248" t="s">
        <v>83</v>
      </c>
      <c r="AV1544" s="13" t="s">
        <v>83</v>
      </c>
      <c r="AW1544" s="13" t="s">
        <v>34</v>
      </c>
      <c r="AX1544" s="13" t="s">
        <v>73</v>
      </c>
      <c r="AY1544" s="248" t="s">
        <v>161</v>
      </c>
    </row>
    <row r="1545" s="14" customFormat="1">
      <c r="B1545" s="249"/>
      <c r="C1545" s="250"/>
      <c r="D1545" s="225" t="s">
        <v>176</v>
      </c>
      <c r="E1545" s="251" t="s">
        <v>19</v>
      </c>
      <c r="F1545" s="252" t="s">
        <v>201</v>
      </c>
      <c r="G1545" s="250"/>
      <c r="H1545" s="253">
        <v>244.34999999999999</v>
      </c>
      <c r="I1545" s="254"/>
      <c r="J1545" s="250"/>
      <c r="K1545" s="250"/>
      <c r="L1545" s="255"/>
      <c r="M1545" s="256"/>
      <c r="N1545" s="257"/>
      <c r="O1545" s="257"/>
      <c r="P1545" s="257"/>
      <c r="Q1545" s="257"/>
      <c r="R1545" s="257"/>
      <c r="S1545" s="257"/>
      <c r="T1545" s="258"/>
      <c r="AT1545" s="259" t="s">
        <v>176</v>
      </c>
      <c r="AU1545" s="259" t="s">
        <v>83</v>
      </c>
      <c r="AV1545" s="14" t="s">
        <v>167</v>
      </c>
      <c r="AW1545" s="14" t="s">
        <v>34</v>
      </c>
      <c r="AX1545" s="14" t="s">
        <v>81</v>
      </c>
      <c r="AY1545" s="259" t="s">
        <v>161</v>
      </c>
    </row>
    <row r="1546" s="1" customFormat="1" ht="24" customHeight="1">
      <c r="B1546" s="39"/>
      <c r="C1546" s="212" t="s">
        <v>1618</v>
      </c>
      <c r="D1546" s="212" t="s">
        <v>163</v>
      </c>
      <c r="E1546" s="213" t="s">
        <v>1596</v>
      </c>
      <c r="F1546" s="214" t="s">
        <v>1597</v>
      </c>
      <c r="G1546" s="215" t="s">
        <v>210</v>
      </c>
      <c r="H1546" s="216">
        <v>474.69999999999999</v>
      </c>
      <c r="I1546" s="217"/>
      <c r="J1546" s="218">
        <f>ROUND(I1546*H1546,2)</f>
        <v>0</v>
      </c>
      <c r="K1546" s="214" t="s">
        <v>19</v>
      </c>
      <c r="L1546" s="44"/>
      <c r="M1546" s="219" t="s">
        <v>19</v>
      </c>
      <c r="N1546" s="220" t="s">
        <v>44</v>
      </c>
      <c r="O1546" s="84"/>
      <c r="P1546" s="221">
        <f>O1546*H1546</f>
        <v>0</v>
      </c>
      <c r="Q1546" s="221">
        <v>0.0035000000000000001</v>
      </c>
      <c r="R1546" s="221">
        <f>Q1546*H1546</f>
        <v>1.6614500000000001</v>
      </c>
      <c r="S1546" s="221">
        <v>0</v>
      </c>
      <c r="T1546" s="222">
        <f>S1546*H1546</f>
        <v>0</v>
      </c>
      <c r="AR1546" s="223" t="s">
        <v>167</v>
      </c>
      <c r="AT1546" s="223" t="s">
        <v>163</v>
      </c>
      <c r="AU1546" s="223" t="s">
        <v>83</v>
      </c>
      <c r="AY1546" s="18" t="s">
        <v>161</v>
      </c>
      <c r="BE1546" s="224">
        <f>IF(N1546="základní",J1546,0)</f>
        <v>0</v>
      </c>
      <c r="BF1546" s="224">
        <f>IF(N1546="snížená",J1546,0)</f>
        <v>0</v>
      </c>
      <c r="BG1546" s="224">
        <f>IF(N1546="zákl. přenesená",J1546,0)</f>
        <v>0</v>
      </c>
      <c r="BH1546" s="224">
        <f>IF(N1546="sníž. přenesená",J1546,0)</f>
        <v>0</v>
      </c>
      <c r="BI1546" s="224">
        <f>IF(N1546="nulová",J1546,0)</f>
        <v>0</v>
      </c>
      <c r="BJ1546" s="18" t="s">
        <v>81</v>
      </c>
      <c r="BK1546" s="224">
        <f>ROUND(I1546*H1546,2)</f>
        <v>0</v>
      </c>
      <c r="BL1546" s="18" t="s">
        <v>167</v>
      </c>
      <c r="BM1546" s="223" t="s">
        <v>1619</v>
      </c>
    </row>
    <row r="1547" s="12" customFormat="1">
      <c r="B1547" s="228"/>
      <c r="C1547" s="229"/>
      <c r="D1547" s="225" t="s">
        <v>176</v>
      </c>
      <c r="E1547" s="230" t="s">
        <v>19</v>
      </c>
      <c r="F1547" s="231" t="s">
        <v>1606</v>
      </c>
      <c r="G1547" s="229"/>
      <c r="H1547" s="230" t="s">
        <v>19</v>
      </c>
      <c r="I1547" s="232"/>
      <c r="J1547" s="229"/>
      <c r="K1547" s="229"/>
      <c r="L1547" s="233"/>
      <c r="M1547" s="234"/>
      <c r="N1547" s="235"/>
      <c r="O1547" s="235"/>
      <c r="P1547" s="235"/>
      <c r="Q1547" s="235"/>
      <c r="R1547" s="235"/>
      <c r="S1547" s="235"/>
      <c r="T1547" s="236"/>
      <c r="AT1547" s="237" t="s">
        <v>176</v>
      </c>
      <c r="AU1547" s="237" t="s">
        <v>83</v>
      </c>
      <c r="AV1547" s="12" t="s">
        <v>81</v>
      </c>
      <c r="AW1547" s="12" t="s">
        <v>34</v>
      </c>
      <c r="AX1547" s="12" t="s">
        <v>73</v>
      </c>
      <c r="AY1547" s="237" t="s">
        <v>161</v>
      </c>
    </row>
    <row r="1548" s="12" customFormat="1">
      <c r="B1548" s="228"/>
      <c r="C1548" s="229"/>
      <c r="D1548" s="225" t="s">
        <v>176</v>
      </c>
      <c r="E1548" s="230" t="s">
        <v>19</v>
      </c>
      <c r="F1548" s="231" t="s">
        <v>394</v>
      </c>
      <c r="G1548" s="229"/>
      <c r="H1548" s="230" t="s">
        <v>19</v>
      </c>
      <c r="I1548" s="232"/>
      <c r="J1548" s="229"/>
      <c r="K1548" s="229"/>
      <c r="L1548" s="233"/>
      <c r="M1548" s="234"/>
      <c r="N1548" s="235"/>
      <c r="O1548" s="235"/>
      <c r="P1548" s="235"/>
      <c r="Q1548" s="235"/>
      <c r="R1548" s="235"/>
      <c r="S1548" s="235"/>
      <c r="T1548" s="236"/>
      <c r="AT1548" s="237" t="s">
        <v>176</v>
      </c>
      <c r="AU1548" s="237" t="s">
        <v>83</v>
      </c>
      <c r="AV1548" s="12" t="s">
        <v>81</v>
      </c>
      <c r="AW1548" s="12" t="s">
        <v>34</v>
      </c>
      <c r="AX1548" s="12" t="s">
        <v>73</v>
      </c>
      <c r="AY1548" s="237" t="s">
        <v>161</v>
      </c>
    </row>
    <row r="1549" s="13" customFormat="1">
      <c r="B1549" s="238"/>
      <c r="C1549" s="239"/>
      <c r="D1549" s="225" t="s">
        <v>176</v>
      </c>
      <c r="E1549" s="240" t="s">
        <v>19</v>
      </c>
      <c r="F1549" s="241" t="s">
        <v>1620</v>
      </c>
      <c r="G1549" s="239"/>
      <c r="H1549" s="242">
        <v>141.69999999999999</v>
      </c>
      <c r="I1549" s="243"/>
      <c r="J1549" s="239"/>
      <c r="K1549" s="239"/>
      <c r="L1549" s="244"/>
      <c r="M1549" s="245"/>
      <c r="N1549" s="246"/>
      <c r="O1549" s="246"/>
      <c r="P1549" s="246"/>
      <c r="Q1549" s="246"/>
      <c r="R1549" s="246"/>
      <c r="S1549" s="246"/>
      <c r="T1549" s="247"/>
      <c r="AT1549" s="248" t="s">
        <v>176</v>
      </c>
      <c r="AU1549" s="248" t="s">
        <v>83</v>
      </c>
      <c r="AV1549" s="13" t="s">
        <v>83</v>
      </c>
      <c r="AW1549" s="13" t="s">
        <v>34</v>
      </c>
      <c r="AX1549" s="13" t="s">
        <v>73</v>
      </c>
      <c r="AY1549" s="248" t="s">
        <v>161</v>
      </c>
    </row>
    <row r="1550" s="12" customFormat="1">
      <c r="B1550" s="228"/>
      <c r="C1550" s="229"/>
      <c r="D1550" s="225" t="s">
        <v>176</v>
      </c>
      <c r="E1550" s="230" t="s">
        <v>19</v>
      </c>
      <c r="F1550" s="231" t="s">
        <v>398</v>
      </c>
      <c r="G1550" s="229"/>
      <c r="H1550" s="230" t="s">
        <v>19</v>
      </c>
      <c r="I1550" s="232"/>
      <c r="J1550" s="229"/>
      <c r="K1550" s="229"/>
      <c r="L1550" s="233"/>
      <c r="M1550" s="234"/>
      <c r="N1550" s="235"/>
      <c r="O1550" s="235"/>
      <c r="P1550" s="235"/>
      <c r="Q1550" s="235"/>
      <c r="R1550" s="235"/>
      <c r="S1550" s="235"/>
      <c r="T1550" s="236"/>
      <c r="AT1550" s="237" t="s">
        <v>176</v>
      </c>
      <c r="AU1550" s="237" t="s">
        <v>83</v>
      </c>
      <c r="AV1550" s="12" t="s">
        <v>81</v>
      </c>
      <c r="AW1550" s="12" t="s">
        <v>34</v>
      </c>
      <c r="AX1550" s="12" t="s">
        <v>73</v>
      </c>
      <c r="AY1550" s="237" t="s">
        <v>161</v>
      </c>
    </row>
    <row r="1551" s="13" customFormat="1">
      <c r="B1551" s="238"/>
      <c r="C1551" s="239"/>
      <c r="D1551" s="225" t="s">
        <v>176</v>
      </c>
      <c r="E1551" s="240" t="s">
        <v>19</v>
      </c>
      <c r="F1551" s="241" t="s">
        <v>1621</v>
      </c>
      <c r="G1551" s="239"/>
      <c r="H1551" s="242">
        <v>330</v>
      </c>
      <c r="I1551" s="243"/>
      <c r="J1551" s="239"/>
      <c r="K1551" s="239"/>
      <c r="L1551" s="244"/>
      <c r="M1551" s="245"/>
      <c r="N1551" s="246"/>
      <c r="O1551" s="246"/>
      <c r="P1551" s="246"/>
      <c r="Q1551" s="246"/>
      <c r="R1551" s="246"/>
      <c r="S1551" s="246"/>
      <c r="T1551" s="247"/>
      <c r="AT1551" s="248" t="s">
        <v>176</v>
      </c>
      <c r="AU1551" s="248" t="s">
        <v>83</v>
      </c>
      <c r="AV1551" s="13" t="s">
        <v>83</v>
      </c>
      <c r="AW1551" s="13" t="s">
        <v>34</v>
      </c>
      <c r="AX1551" s="13" t="s">
        <v>73</v>
      </c>
      <c r="AY1551" s="248" t="s">
        <v>161</v>
      </c>
    </row>
    <row r="1552" s="13" customFormat="1">
      <c r="B1552" s="238"/>
      <c r="C1552" s="239"/>
      <c r="D1552" s="225" t="s">
        <v>176</v>
      </c>
      <c r="E1552" s="240" t="s">
        <v>19</v>
      </c>
      <c r="F1552" s="241" t="s">
        <v>1622</v>
      </c>
      <c r="G1552" s="239"/>
      <c r="H1552" s="242">
        <v>-13</v>
      </c>
      <c r="I1552" s="243"/>
      <c r="J1552" s="239"/>
      <c r="K1552" s="239"/>
      <c r="L1552" s="244"/>
      <c r="M1552" s="245"/>
      <c r="N1552" s="246"/>
      <c r="O1552" s="246"/>
      <c r="P1552" s="246"/>
      <c r="Q1552" s="246"/>
      <c r="R1552" s="246"/>
      <c r="S1552" s="246"/>
      <c r="T1552" s="247"/>
      <c r="AT1552" s="248" t="s">
        <v>176</v>
      </c>
      <c r="AU1552" s="248" t="s">
        <v>83</v>
      </c>
      <c r="AV1552" s="13" t="s">
        <v>83</v>
      </c>
      <c r="AW1552" s="13" t="s">
        <v>34</v>
      </c>
      <c r="AX1552" s="13" t="s">
        <v>73</v>
      </c>
      <c r="AY1552" s="248" t="s">
        <v>161</v>
      </c>
    </row>
    <row r="1553" s="13" customFormat="1">
      <c r="B1553" s="238"/>
      <c r="C1553" s="239"/>
      <c r="D1553" s="225" t="s">
        <v>176</v>
      </c>
      <c r="E1553" s="240" t="s">
        <v>19</v>
      </c>
      <c r="F1553" s="241" t="s">
        <v>1623</v>
      </c>
      <c r="G1553" s="239"/>
      <c r="H1553" s="242">
        <v>2</v>
      </c>
      <c r="I1553" s="243"/>
      <c r="J1553" s="239"/>
      <c r="K1553" s="239"/>
      <c r="L1553" s="244"/>
      <c r="M1553" s="245"/>
      <c r="N1553" s="246"/>
      <c r="O1553" s="246"/>
      <c r="P1553" s="246"/>
      <c r="Q1553" s="246"/>
      <c r="R1553" s="246"/>
      <c r="S1553" s="246"/>
      <c r="T1553" s="247"/>
      <c r="AT1553" s="248" t="s">
        <v>176</v>
      </c>
      <c r="AU1553" s="248" t="s">
        <v>83</v>
      </c>
      <c r="AV1553" s="13" t="s">
        <v>83</v>
      </c>
      <c r="AW1553" s="13" t="s">
        <v>34</v>
      </c>
      <c r="AX1553" s="13" t="s">
        <v>73</v>
      </c>
      <c r="AY1553" s="248" t="s">
        <v>161</v>
      </c>
    </row>
    <row r="1554" s="13" customFormat="1">
      <c r="B1554" s="238"/>
      <c r="C1554" s="239"/>
      <c r="D1554" s="225" t="s">
        <v>176</v>
      </c>
      <c r="E1554" s="240" t="s">
        <v>19</v>
      </c>
      <c r="F1554" s="241" t="s">
        <v>1613</v>
      </c>
      <c r="G1554" s="239"/>
      <c r="H1554" s="242">
        <v>14</v>
      </c>
      <c r="I1554" s="243"/>
      <c r="J1554" s="239"/>
      <c r="K1554" s="239"/>
      <c r="L1554" s="244"/>
      <c r="M1554" s="245"/>
      <c r="N1554" s="246"/>
      <c r="O1554" s="246"/>
      <c r="P1554" s="246"/>
      <c r="Q1554" s="246"/>
      <c r="R1554" s="246"/>
      <c r="S1554" s="246"/>
      <c r="T1554" s="247"/>
      <c r="AT1554" s="248" t="s">
        <v>176</v>
      </c>
      <c r="AU1554" s="248" t="s">
        <v>83</v>
      </c>
      <c r="AV1554" s="13" t="s">
        <v>83</v>
      </c>
      <c r="AW1554" s="13" t="s">
        <v>34</v>
      </c>
      <c r="AX1554" s="13" t="s">
        <v>73</v>
      </c>
      <c r="AY1554" s="248" t="s">
        <v>161</v>
      </c>
    </row>
    <row r="1555" s="14" customFormat="1">
      <c r="B1555" s="249"/>
      <c r="C1555" s="250"/>
      <c r="D1555" s="225" t="s">
        <v>176</v>
      </c>
      <c r="E1555" s="251" t="s">
        <v>19</v>
      </c>
      <c r="F1555" s="252" t="s">
        <v>201</v>
      </c>
      <c r="G1555" s="250"/>
      <c r="H1555" s="253">
        <v>474.69999999999999</v>
      </c>
      <c r="I1555" s="254"/>
      <c r="J1555" s="250"/>
      <c r="K1555" s="250"/>
      <c r="L1555" s="255"/>
      <c r="M1555" s="256"/>
      <c r="N1555" s="257"/>
      <c r="O1555" s="257"/>
      <c r="P1555" s="257"/>
      <c r="Q1555" s="257"/>
      <c r="R1555" s="257"/>
      <c r="S1555" s="257"/>
      <c r="T1555" s="258"/>
      <c r="AT1555" s="259" t="s">
        <v>176</v>
      </c>
      <c r="AU1555" s="259" t="s">
        <v>83</v>
      </c>
      <c r="AV1555" s="14" t="s">
        <v>167</v>
      </c>
      <c r="AW1555" s="14" t="s">
        <v>34</v>
      </c>
      <c r="AX1555" s="14" t="s">
        <v>81</v>
      </c>
      <c r="AY1555" s="259" t="s">
        <v>161</v>
      </c>
    </row>
    <row r="1556" s="1" customFormat="1" ht="16.5" customHeight="1">
      <c r="B1556" s="39"/>
      <c r="C1556" s="212" t="s">
        <v>1624</v>
      </c>
      <c r="D1556" s="212" t="s">
        <v>163</v>
      </c>
      <c r="E1556" s="213" t="s">
        <v>1625</v>
      </c>
      <c r="F1556" s="214" t="s">
        <v>1626</v>
      </c>
      <c r="G1556" s="215" t="s">
        <v>210</v>
      </c>
      <c r="H1556" s="216">
        <v>474.69999999999999</v>
      </c>
      <c r="I1556" s="217"/>
      <c r="J1556" s="218">
        <f>ROUND(I1556*H1556,2)</f>
        <v>0</v>
      </c>
      <c r="K1556" s="214" t="s">
        <v>19</v>
      </c>
      <c r="L1556" s="44"/>
      <c r="M1556" s="219" t="s">
        <v>19</v>
      </c>
      <c r="N1556" s="220" t="s">
        <v>44</v>
      </c>
      <c r="O1556" s="84"/>
      <c r="P1556" s="221">
        <f>O1556*H1556</f>
        <v>0</v>
      </c>
      <c r="Q1556" s="221">
        <v>0.00025000000000000001</v>
      </c>
      <c r="R1556" s="221">
        <f>Q1556*H1556</f>
        <v>0.118675</v>
      </c>
      <c r="S1556" s="221">
        <v>0</v>
      </c>
      <c r="T1556" s="222">
        <f>S1556*H1556</f>
        <v>0</v>
      </c>
      <c r="AR1556" s="223" t="s">
        <v>167</v>
      </c>
      <c r="AT1556" s="223" t="s">
        <v>163</v>
      </c>
      <c r="AU1556" s="223" t="s">
        <v>83</v>
      </c>
      <c r="AY1556" s="18" t="s">
        <v>161</v>
      </c>
      <c r="BE1556" s="224">
        <f>IF(N1556="základní",J1556,0)</f>
        <v>0</v>
      </c>
      <c r="BF1556" s="224">
        <f>IF(N1556="snížená",J1556,0)</f>
        <v>0</v>
      </c>
      <c r="BG1556" s="224">
        <f>IF(N1556="zákl. přenesená",J1556,0)</f>
        <v>0</v>
      </c>
      <c r="BH1556" s="224">
        <f>IF(N1556="sníž. přenesená",J1556,0)</f>
        <v>0</v>
      </c>
      <c r="BI1556" s="224">
        <f>IF(N1556="nulová",J1556,0)</f>
        <v>0</v>
      </c>
      <c r="BJ1556" s="18" t="s">
        <v>81</v>
      </c>
      <c r="BK1556" s="224">
        <f>ROUND(I1556*H1556,2)</f>
        <v>0</v>
      </c>
      <c r="BL1556" s="18" t="s">
        <v>167</v>
      </c>
      <c r="BM1556" s="223" t="s">
        <v>1627</v>
      </c>
    </row>
    <row r="1557" s="12" customFormat="1">
      <c r="B1557" s="228"/>
      <c r="C1557" s="229"/>
      <c r="D1557" s="225" t="s">
        <v>176</v>
      </c>
      <c r="E1557" s="230" t="s">
        <v>19</v>
      </c>
      <c r="F1557" s="231" t="s">
        <v>1606</v>
      </c>
      <c r="G1557" s="229"/>
      <c r="H1557" s="230" t="s">
        <v>19</v>
      </c>
      <c r="I1557" s="232"/>
      <c r="J1557" s="229"/>
      <c r="K1557" s="229"/>
      <c r="L1557" s="233"/>
      <c r="M1557" s="234"/>
      <c r="N1557" s="235"/>
      <c r="O1557" s="235"/>
      <c r="P1557" s="235"/>
      <c r="Q1557" s="235"/>
      <c r="R1557" s="235"/>
      <c r="S1557" s="235"/>
      <c r="T1557" s="236"/>
      <c r="AT1557" s="237" t="s">
        <v>176</v>
      </c>
      <c r="AU1557" s="237" t="s">
        <v>83</v>
      </c>
      <c r="AV1557" s="12" t="s">
        <v>81</v>
      </c>
      <c r="AW1557" s="12" t="s">
        <v>34</v>
      </c>
      <c r="AX1557" s="12" t="s">
        <v>73</v>
      </c>
      <c r="AY1557" s="237" t="s">
        <v>161</v>
      </c>
    </row>
    <row r="1558" s="12" customFormat="1">
      <c r="B1558" s="228"/>
      <c r="C1558" s="229"/>
      <c r="D1558" s="225" t="s">
        <v>176</v>
      </c>
      <c r="E1558" s="230" t="s">
        <v>19</v>
      </c>
      <c r="F1558" s="231" t="s">
        <v>394</v>
      </c>
      <c r="G1558" s="229"/>
      <c r="H1558" s="230" t="s">
        <v>19</v>
      </c>
      <c r="I1558" s="232"/>
      <c r="J1558" s="229"/>
      <c r="K1558" s="229"/>
      <c r="L1558" s="233"/>
      <c r="M1558" s="234"/>
      <c r="N1558" s="235"/>
      <c r="O1558" s="235"/>
      <c r="P1558" s="235"/>
      <c r="Q1558" s="235"/>
      <c r="R1558" s="235"/>
      <c r="S1558" s="235"/>
      <c r="T1558" s="236"/>
      <c r="AT1558" s="237" t="s">
        <v>176</v>
      </c>
      <c r="AU1558" s="237" t="s">
        <v>83</v>
      </c>
      <c r="AV1558" s="12" t="s">
        <v>81</v>
      </c>
      <c r="AW1558" s="12" t="s">
        <v>34</v>
      </c>
      <c r="AX1558" s="12" t="s">
        <v>73</v>
      </c>
      <c r="AY1558" s="237" t="s">
        <v>161</v>
      </c>
    </row>
    <row r="1559" s="13" customFormat="1">
      <c r="B1559" s="238"/>
      <c r="C1559" s="239"/>
      <c r="D1559" s="225" t="s">
        <v>176</v>
      </c>
      <c r="E1559" s="240" t="s">
        <v>19</v>
      </c>
      <c r="F1559" s="241" t="s">
        <v>1620</v>
      </c>
      <c r="G1559" s="239"/>
      <c r="H1559" s="242">
        <v>141.69999999999999</v>
      </c>
      <c r="I1559" s="243"/>
      <c r="J1559" s="239"/>
      <c r="K1559" s="239"/>
      <c r="L1559" s="244"/>
      <c r="M1559" s="245"/>
      <c r="N1559" s="246"/>
      <c r="O1559" s="246"/>
      <c r="P1559" s="246"/>
      <c r="Q1559" s="246"/>
      <c r="R1559" s="246"/>
      <c r="S1559" s="246"/>
      <c r="T1559" s="247"/>
      <c r="AT1559" s="248" t="s">
        <v>176</v>
      </c>
      <c r="AU1559" s="248" t="s">
        <v>83</v>
      </c>
      <c r="AV1559" s="13" t="s">
        <v>83</v>
      </c>
      <c r="AW1559" s="13" t="s">
        <v>34</v>
      </c>
      <c r="AX1559" s="13" t="s">
        <v>73</v>
      </c>
      <c r="AY1559" s="248" t="s">
        <v>161</v>
      </c>
    </row>
    <row r="1560" s="12" customFormat="1">
      <c r="B1560" s="228"/>
      <c r="C1560" s="229"/>
      <c r="D1560" s="225" t="s">
        <v>176</v>
      </c>
      <c r="E1560" s="230" t="s">
        <v>19</v>
      </c>
      <c r="F1560" s="231" t="s">
        <v>398</v>
      </c>
      <c r="G1560" s="229"/>
      <c r="H1560" s="230" t="s">
        <v>19</v>
      </c>
      <c r="I1560" s="232"/>
      <c r="J1560" s="229"/>
      <c r="K1560" s="229"/>
      <c r="L1560" s="233"/>
      <c r="M1560" s="234"/>
      <c r="N1560" s="235"/>
      <c r="O1560" s="235"/>
      <c r="P1560" s="235"/>
      <c r="Q1560" s="235"/>
      <c r="R1560" s="235"/>
      <c r="S1560" s="235"/>
      <c r="T1560" s="236"/>
      <c r="AT1560" s="237" t="s">
        <v>176</v>
      </c>
      <c r="AU1560" s="237" t="s">
        <v>83</v>
      </c>
      <c r="AV1560" s="12" t="s">
        <v>81</v>
      </c>
      <c r="AW1560" s="12" t="s">
        <v>34</v>
      </c>
      <c r="AX1560" s="12" t="s">
        <v>73</v>
      </c>
      <c r="AY1560" s="237" t="s">
        <v>161</v>
      </c>
    </row>
    <row r="1561" s="13" customFormat="1">
      <c r="B1561" s="238"/>
      <c r="C1561" s="239"/>
      <c r="D1561" s="225" t="s">
        <v>176</v>
      </c>
      <c r="E1561" s="240" t="s">
        <v>19</v>
      </c>
      <c r="F1561" s="241" t="s">
        <v>1621</v>
      </c>
      <c r="G1561" s="239"/>
      <c r="H1561" s="242">
        <v>330</v>
      </c>
      <c r="I1561" s="243"/>
      <c r="J1561" s="239"/>
      <c r="K1561" s="239"/>
      <c r="L1561" s="244"/>
      <c r="M1561" s="245"/>
      <c r="N1561" s="246"/>
      <c r="O1561" s="246"/>
      <c r="P1561" s="246"/>
      <c r="Q1561" s="246"/>
      <c r="R1561" s="246"/>
      <c r="S1561" s="246"/>
      <c r="T1561" s="247"/>
      <c r="AT1561" s="248" t="s">
        <v>176</v>
      </c>
      <c r="AU1561" s="248" t="s">
        <v>83</v>
      </c>
      <c r="AV1561" s="13" t="s">
        <v>83</v>
      </c>
      <c r="AW1561" s="13" t="s">
        <v>34</v>
      </c>
      <c r="AX1561" s="13" t="s">
        <v>73</v>
      </c>
      <c r="AY1561" s="248" t="s">
        <v>161</v>
      </c>
    </row>
    <row r="1562" s="13" customFormat="1">
      <c r="B1562" s="238"/>
      <c r="C1562" s="239"/>
      <c r="D1562" s="225" t="s">
        <v>176</v>
      </c>
      <c r="E1562" s="240" t="s">
        <v>19</v>
      </c>
      <c r="F1562" s="241" t="s">
        <v>1622</v>
      </c>
      <c r="G1562" s="239"/>
      <c r="H1562" s="242">
        <v>-13</v>
      </c>
      <c r="I1562" s="243"/>
      <c r="J1562" s="239"/>
      <c r="K1562" s="239"/>
      <c r="L1562" s="244"/>
      <c r="M1562" s="245"/>
      <c r="N1562" s="246"/>
      <c r="O1562" s="246"/>
      <c r="P1562" s="246"/>
      <c r="Q1562" s="246"/>
      <c r="R1562" s="246"/>
      <c r="S1562" s="246"/>
      <c r="T1562" s="247"/>
      <c r="AT1562" s="248" t="s">
        <v>176</v>
      </c>
      <c r="AU1562" s="248" t="s">
        <v>83</v>
      </c>
      <c r="AV1562" s="13" t="s">
        <v>83</v>
      </c>
      <c r="AW1562" s="13" t="s">
        <v>34</v>
      </c>
      <c r="AX1562" s="13" t="s">
        <v>73</v>
      </c>
      <c r="AY1562" s="248" t="s">
        <v>161</v>
      </c>
    </row>
    <row r="1563" s="13" customFormat="1">
      <c r="B1563" s="238"/>
      <c r="C1563" s="239"/>
      <c r="D1563" s="225" t="s">
        <v>176</v>
      </c>
      <c r="E1563" s="240" t="s">
        <v>19</v>
      </c>
      <c r="F1563" s="241" t="s">
        <v>1623</v>
      </c>
      <c r="G1563" s="239"/>
      <c r="H1563" s="242">
        <v>2</v>
      </c>
      <c r="I1563" s="243"/>
      <c r="J1563" s="239"/>
      <c r="K1563" s="239"/>
      <c r="L1563" s="244"/>
      <c r="M1563" s="245"/>
      <c r="N1563" s="246"/>
      <c r="O1563" s="246"/>
      <c r="P1563" s="246"/>
      <c r="Q1563" s="246"/>
      <c r="R1563" s="246"/>
      <c r="S1563" s="246"/>
      <c r="T1563" s="247"/>
      <c r="AT1563" s="248" t="s">
        <v>176</v>
      </c>
      <c r="AU1563" s="248" t="s">
        <v>83</v>
      </c>
      <c r="AV1563" s="13" t="s">
        <v>83</v>
      </c>
      <c r="AW1563" s="13" t="s">
        <v>34</v>
      </c>
      <c r="AX1563" s="13" t="s">
        <v>73</v>
      </c>
      <c r="AY1563" s="248" t="s">
        <v>161</v>
      </c>
    </row>
    <row r="1564" s="13" customFormat="1">
      <c r="B1564" s="238"/>
      <c r="C1564" s="239"/>
      <c r="D1564" s="225" t="s">
        <v>176</v>
      </c>
      <c r="E1564" s="240" t="s">
        <v>19</v>
      </c>
      <c r="F1564" s="241" t="s">
        <v>1613</v>
      </c>
      <c r="G1564" s="239"/>
      <c r="H1564" s="242">
        <v>14</v>
      </c>
      <c r="I1564" s="243"/>
      <c r="J1564" s="239"/>
      <c r="K1564" s="239"/>
      <c r="L1564" s="244"/>
      <c r="M1564" s="245"/>
      <c r="N1564" s="246"/>
      <c r="O1564" s="246"/>
      <c r="P1564" s="246"/>
      <c r="Q1564" s="246"/>
      <c r="R1564" s="246"/>
      <c r="S1564" s="246"/>
      <c r="T1564" s="247"/>
      <c r="AT1564" s="248" t="s">
        <v>176</v>
      </c>
      <c r="AU1564" s="248" t="s">
        <v>83</v>
      </c>
      <c r="AV1564" s="13" t="s">
        <v>83</v>
      </c>
      <c r="AW1564" s="13" t="s">
        <v>34</v>
      </c>
      <c r="AX1564" s="13" t="s">
        <v>73</v>
      </c>
      <c r="AY1564" s="248" t="s">
        <v>161</v>
      </c>
    </row>
    <row r="1565" s="14" customFormat="1">
      <c r="B1565" s="249"/>
      <c r="C1565" s="250"/>
      <c r="D1565" s="225" t="s">
        <v>176</v>
      </c>
      <c r="E1565" s="251" t="s">
        <v>19</v>
      </c>
      <c r="F1565" s="252" t="s">
        <v>201</v>
      </c>
      <c r="G1565" s="250"/>
      <c r="H1565" s="253">
        <v>474.69999999999999</v>
      </c>
      <c r="I1565" s="254"/>
      <c r="J1565" s="250"/>
      <c r="K1565" s="250"/>
      <c r="L1565" s="255"/>
      <c r="M1565" s="256"/>
      <c r="N1565" s="257"/>
      <c r="O1565" s="257"/>
      <c r="P1565" s="257"/>
      <c r="Q1565" s="257"/>
      <c r="R1565" s="257"/>
      <c r="S1565" s="257"/>
      <c r="T1565" s="258"/>
      <c r="AT1565" s="259" t="s">
        <v>176</v>
      </c>
      <c r="AU1565" s="259" t="s">
        <v>83</v>
      </c>
      <c r="AV1565" s="14" t="s">
        <v>167</v>
      </c>
      <c r="AW1565" s="14" t="s">
        <v>34</v>
      </c>
      <c r="AX1565" s="14" t="s">
        <v>81</v>
      </c>
      <c r="AY1565" s="259" t="s">
        <v>161</v>
      </c>
    </row>
    <row r="1566" s="1" customFormat="1" ht="16.5" customHeight="1">
      <c r="B1566" s="39"/>
      <c r="C1566" s="212" t="s">
        <v>1628</v>
      </c>
      <c r="D1566" s="212" t="s">
        <v>163</v>
      </c>
      <c r="E1566" s="213" t="s">
        <v>1629</v>
      </c>
      <c r="F1566" s="214" t="s">
        <v>1630</v>
      </c>
      <c r="G1566" s="215" t="s">
        <v>210</v>
      </c>
      <c r="H1566" s="216">
        <v>64.5</v>
      </c>
      <c r="I1566" s="217"/>
      <c r="J1566" s="218">
        <f>ROUND(I1566*H1566,2)</f>
        <v>0</v>
      </c>
      <c r="K1566" s="214" t="s">
        <v>19</v>
      </c>
      <c r="L1566" s="44"/>
      <c r="M1566" s="219" t="s">
        <v>19</v>
      </c>
      <c r="N1566" s="220" t="s">
        <v>44</v>
      </c>
      <c r="O1566" s="84"/>
      <c r="P1566" s="221">
        <f>O1566*H1566</f>
        <v>0</v>
      </c>
      <c r="Q1566" s="221">
        <v>0.00059999999999999995</v>
      </c>
      <c r="R1566" s="221">
        <f>Q1566*H1566</f>
        <v>0.038699999999999998</v>
      </c>
      <c r="S1566" s="221">
        <v>0</v>
      </c>
      <c r="T1566" s="222">
        <f>S1566*H1566</f>
        <v>0</v>
      </c>
      <c r="AR1566" s="223" t="s">
        <v>167</v>
      </c>
      <c r="AT1566" s="223" t="s">
        <v>163</v>
      </c>
      <c r="AU1566" s="223" t="s">
        <v>83</v>
      </c>
      <c r="AY1566" s="18" t="s">
        <v>161</v>
      </c>
      <c r="BE1566" s="224">
        <f>IF(N1566="základní",J1566,0)</f>
        <v>0</v>
      </c>
      <c r="BF1566" s="224">
        <f>IF(N1566="snížená",J1566,0)</f>
        <v>0</v>
      </c>
      <c r="BG1566" s="224">
        <f>IF(N1566="zákl. přenesená",J1566,0)</f>
        <v>0</v>
      </c>
      <c r="BH1566" s="224">
        <f>IF(N1566="sníž. přenesená",J1566,0)</f>
        <v>0</v>
      </c>
      <c r="BI1566" s="224">
        <f>IF(N1566="nulová",J1566,0)</f>
        <v>0</v>
      </c>
      <c r="BJ1566" s="18" t="s">
        <v>81</v>
      </c>
      <c r="BK1566" s="224">
        <f>ROUND(I1566*H1566,2)</f>
        <v>0</v>
      </c>
      <c r="BL1566" s="18" t="s">
        <v>167</v>
      </c>
      <c r="BM1566" s="223" t="s">
        <v>1631</v>
      </c>
    </row>
    <row r="1567" s="12" customFormat="1">
      <c r="B1567" s="228"/>
      <c r="C1567" s="229"/>
      <c r="D1567" s="225" t="s">
        <v>176</v>
      </c>
      <c r="E1567" s="230" t="s">
        <v>19</v>
      </c>
      <c r="F1567" s="231" t="s">
        <v>1632</v>
      </c>
      <c r="G1567" s="229"/>
      <c r="H1567" s="230" t="s">
        <v>19</v>
      </c>
      <c r="I1567" s="232"/>
      <c r="J1567" s="229"/>
      <c r="K1567" s="229"/>
      <c r="L1567" s="233"/>
      <c r="M1567" s="234"/>
      <c r="N1567" s="235"/>
      <c r="O1567" s="235"/>
      <c r="P1567" s="235"/>
      <c r="Q1567" s="235"/>
      <c r="R1567" s="235"/>
      <c r="S1567" s="235"/>
      <c r="T1567" s="236"/>
      <c r="AT1567" s="237" t="s">
        <v>176</v>
      </c>
      <c r="AU1567" s="237" t="s">
        <v>83</v>
      </c>
      <c r="AV1567" s="12" t="s">
        <v>81</v>
      </c>
      <c r="AW1567" s="12" t="s">
        <v>34</v>
      </c>
      <c r="AX1567" s="12" t="s">
        <v>73</v>
      </c>
      <c r="AY1567" s="237" t="s">
        <v>161</v>
      </c>
    </row>
    <row r="1568" s="12" customFormat="1">
      <c r="B1568" s="228"/>
      <c r="C1568" s="229"/>
      <c r="D1568" s="225" t="s">
        <v>176</v>
      </c>
      <c r="E1568" s="230" t="s">
        <v>19</v>
      </c>
      <c r="F1568" s="231" t="s">
        <v>1607</v>
      </c>
      <c r="G1568" s="229"/>
      <c r="H1568" s="230" t="s">
        <v>19</v>
      </c>
      <c r="I1568" s="232"/>
      <c r="J1568" s="229"/>
      <c r="K1568" s="229"/>
      <c r="L1568" s="233"/>
      <c r="M1568" s="234"/>
      <c r="N1568" s="235"/>
      <c r="O1568" s="235"/>
      <c r="P1568" s="235"/>
      <c r="Q1568" s="235"/>
      <c r="R1568" s="235"/>
      <c r="S1568" s="235"/>
      <c r="T1568" s="236"/>
      <c r="AT1568" s="237" t="s">
        <v>176</v>
      </c>
      <c r="AU1568" s="237" t="s">
        <v>83</v>
      </c>
      <c r="AV1568" s="12" t="s">
        <v>81</v>
      </c>
      <c r="AW1568" s="12" t="s">
        <v>34</v>
      </c>
      <c r="AX1568" s="12" t="s">
        <v>73</v>
      </c>
      <c r="AY1568" s="237" t="s">
        <v>161</v>
      </c>
    </row>
    <row r="1569" s="13" customFormat="1">
      <c r="B1569" s="238"/>
      <c r="C1569" s="239"/>
      <c r="D1569" s="225" t="s">
        <v>176</v>
      </c>
      <c r="E1569" s="240" t="s">
        <v>19</v>
      </c>
      <c r="F1569" s="241" t="s">
        <v>1633</v>
      </c>
      <c r="G1569" s="239"/>
      <c r="H1569" s="242">
        <v>58.5</v>
      </c>
      <c r="I1569" s="243"/>
      <c r="J1569" s="239"/>
      <c r="K1569" s="239"/>
      <c r="L1569" s="244"/>
      <c r="M1569" s="245"/>
      <c r="N1569" s="246"/>
      <c r="O1569" s="246"/>
      <c r="P1569" s="246"/>
      <c r="Q1569" s="246"/>
      <c r="R1569" s="246"/>
      <c r="S1569" s="246"/>
      <c r="T1569" s="247"/>
      <c r="AT1569" s="248" t="s">
        <v>176</v>
      </c>
      <c r="AU1569" s="248" t="s">
        <v>83</v>
      </c>
      <c r="AV1569" s="13" t="s">
        <v>83</v>
      </c>
      <c r="AW1569" s="13" t="s">
        <v>34</v>
      </c>
      <c r="AX1569" s="13" t="s">
        <v>73</v>
      </c>
      <c r="AY1569" s="248" t="s">
        <v>161</v>
      </c>
    </row>
    <row r="1570" s="12" customFormat="1">
      <c r="B1570" s="228"/>
      <c r="C1570" s="229"/>
      <c r="D1570" s="225" t="s">
        <v>176</v>
      </c>
      <c r="E1570" s="230" t="s">
        <v>19</v>
      </c>
      <c r="F1570" s="231" t="s">
        <v>1609</v>
      </c>
      <c r="G1570" s="229"/>
      <c r="H1570" s="230" t="s">
        <v>19</v>
      </c>
      <c r="I1570" s="232"/>
      <c r="J1570" s="229"/>
      <c r="K1570" s="229"/>
      <c r="L1570" s="233"/>
      <c r="M1570" s="234"/>
      <c r="N1570" s="235"/>
      <c r="O1570" s="235"/>
      <c r="P1570" s="235"/>
      <c r="Q1570" s="235"/>
      <c r="R1570" s="235"/>
      <c r="S1570" s="235"/>
      <c r="T1570" s="236"/>
      <c r="AT1570" s="237" t="s">
        <v>176</v>
      </c>
      <c r="AU1570" s="237" t="s">
        <v>83</v>
      </c>
      <c r="AV1570" s="12" t="s">
        <v>81</v>
      </c>
      <c r="AW1570" s="12" t="s">
        <v>34</v>
      </c>
      <c r="AX1570" s="12" t="s">
        <v>73</v>
      </c>
      <c r="AY1570" s="237" t="s">
        <v>161</v>
      </c>
    </row>
    <row r="1571" s="13" customFormat="1">
      <c r="B1571" s="238"/>
      <c r="C1571" s="239"/>
      <c r="D1571" s="225" t="s">
        <v>176</v>
      </c>
      <c r="E1571" s="240" t="s">
        <v>19</v>
      </c>
      <c r="F1571" s="241" t="s">
        <v>1634</v>
      </c>
      <c r="G1571" s="239"/>
      <c r="H1571" s="242">
        <v>6</v>
      </c>
      <c r="I1571" s="243"/>
      <c r="J1571" s="239"/>
      <c r="K1571" s="239"/>
      <c r="L1571" s="244"/>
      <c r="M1571" s="245"/>
      <c r="N1571" s="246"/>
      <c r="O1571" s="246"/>
      <c r="P1571" s="246"/>
      <c r="Q1571" s="246"/>
      <c r="R1571" s="246"/>
      <c r="S1571" s="246"/>
      <c r="T1571" s="247"/>
      <c r="AT1571" s="248" t="s">
        <v>176</v>
      </c>
      <c r="AU1571" s="248" t="s">
        <v>83</v>
      </c>
      <c r="AV1571" s="13" t="s">
        <v>83</v>
      </c>
      <c r="AW1571" s="13" t="s">
        <v>34</v>
      </c>
      <c r="AX1571" s="13" t="s">
        <v>73</v>
      </c>
      <c r="AY1571" s="248" t="s">
        <v>161</v>
      </c>
    </row>
    <row r="1572" s="14" customFormat="1">
      <c r="B1572" s="249"/>
      <c r="C1572" s="250"/>
      <c r="D1572" s="225" t="s">
        <v>176</v>
      </c>
      <c r="E1572" s="251" t="s">
        <v>19</v>
      </c>
      <c r="F1572" s="252" t="s">
        <v>201</v>
      </c>
      <c r="G1572" s="250"/>
      <c r="H1572" s="253">
        <v>64.5</v>
      </c>
      <c r="I1572" s="254"/>
      <c r="J1572" s="250"/>
      <c r="K1572" s="250"/>
      <c r="L1572" s="255"/>
      <c r="M1572" s="256"/>
      <c r="N1572" s="257"/>
      <c r="O1572" s="257"/>
      <c r="P1572" s="257"/>
      <c r="Q1572" s="257"/>
      <c r="R1572" s="257"/>
      <c r="S1572" s="257"/>
      <c r="T1572" s="258"/>
      <c r="AT1572" s="259" t="s">
        <v>176</v>
      </c>
      <c r="AU1572" s="259" t="s">
        <v>83</v>
      </c>
      <c r="AV1572" s="14" t="s">
        <v>167</v>
      </c>
      <c r="AW1572" s="14" t="s">
        <v>34</v>
      </c>
      <c r="AX1572" s="14" t="s">
        <v>81</v>
      </c>
      <c r="AY1572" s="259" t="s">
        <v>161</v>
      </c>
    </row>
    <row r="1573" s="1" customFormat="1" ht="16.5" customHeight="1">
      <c r="B1573" s="39"/>
      <c r="C1573" s="212" t="s">
        <v>1635</v>
      </c>
      <c r="D1573" s="212" t="s">
        <v>163</v>
      </c>
      <c r="E1573" s="213" t="s">
        <v>1636</v>
      </c>
      <c r="F1573" s="214" t="s">
        <v>1637</v>
      </c>
      <c r="G1573" s="215" t="s">
        <v>210</v>
      </c>
      <c r="H1573" s="216">
        <v>64.5</v>
      </c>
      <c r="I1573" s="217"/>
      <c r="J1573" s="218">
        <f>ROUND(I1573*H1573,2)</f>
        <v>0</v>
      </c>
      <c r="K1573" s="214" t="s">
        <v>19</v>
      </c>
      <c r="L1573" s="44"/>
      <c r="M1573" s="219" t="s">
        <v>19</v>
      </c>
      <c r="N1573" s="220" t="s">
        <v>44</v>
      </c>
      <c r="O1573" s="84"/>
      <c r="P1573" s="221">
        <f>O1573*H1573</f>
        <v>0</v>
      </c>
      <c r="Q1573" s="221">
        <v>0.0040000000000000001</v>
      </c>
      <c r="R1573" s="221">
        <f>Q1573*H1573</f>
        <v>0.25800000000000001</v>
      </c>
      <c r="S1573" s="221">
        <v>0</v>
      </c>
      <c r="T1573" s="222">
        <f>S1573*H1573</f>
        <v>0</v>
      </c>
      <c r="AR1573" s="223" t="s">
        <v>167</v>
      </c>
      <c r="AT1573" s="223" t="s">
        <v>163</v>
      </c>
      <c r="AU1573" s="223" t="s">
        <v>83</v>
      </c>
      <c r="AY1573" s="18" t="s">
        <v>161</v>
      </c>
      <c r="BE1573" s="224">
        <f>IF(N1573="základní",J1573,0)</f>
        <v>0</v>
      </c>
      <c r="BF1573" s="224">
        <f>IF(N1573="snížená",J1573,0)</f>
        <v>0</v>
      </c>
      <c r="BG1573" s="224">
        <f>IF(N1573="zákl. přenesená",J1573,0)</f>
        <v>0</v>
      </c>
      <c r="BH1573" s="224">
        <f>IF(N1573="sníž. přenesená",J1573,0)</f>
        <v>0</v>
      </c>
      <c r="BI1573" s="224">
        <f>IF(N1573="nulová",J1573,0)</f>
        <v>0</v>
      </c>
      <c r="BJ1573" s="18" t="s">
        <v>81</v>
      </c>
      <c r="BK1573" s="224">
        <f>ROUND(I1573*H1573,2)</f>
        <v>0</v>
      </c>
      <c r="BL1573" s="18" t="s">
        <v>167</v>
      </c>
      <c r="BM1573" s="223" t="s">
        <v>1638</v>
      </c>
    </row>
    <row r="1574" s="12" customFormat="1">
      <c r="B1574" s="228"/>
      <c r="C1574" s="229"/>
      <c r="D1574" s="225" t="s">
        <v>176</v>
      </c>
      <c r="E1574" s="230" t="s">
        <v>19</v>
      </c>
      <c r="F1574" s="231" t="s">
        <v>1632</v>
      </c>
      <c r="G1574" s="229"/>
      <c r="H1574" s="230" t="s">
        <v>19</v>
      </c>
      <c r="I1574" s="232"/>
      <c r="J1574" s="229"/>
      <c r="K1574" s="229"/>
      <c r="L1574" s="233"/>
      <c r="M1574" s="234"/>
      <c r="N1574" s="235"/>
      <c r="O1574" s="235"/>
      <c r="P1574" s="235"/>
      <c r="Q1574" s="235"/>
      <c r="R1574" s="235"/>
      <c r="S1574" s="235"/>
      <c r="T1574" s="236"/>
      <c r="AT1574" s="237" t="s">
        <v>176</v>
      </c>
      <c r="AU1574" s="237" t="s">
        <v>83</v>
      </c>
      <c r="AV1574" s="12" t="s">
        <v>81</v>
      </c>
      <c r="AW1574" s="12" t="s">
        <v>34</v>
      </c>
      <c r="AX1574" s="12" t="s">
        <v>73</v>
      </c>
      <c r="AY1574" s="237" t="s">
        <v>161</v>
      </c>
    </row>
    <row r="1575" s="12" customFormat="1">
      <c r="B1575" s="228"/>
      <c r="C1575" s="229"/>
      <c r="D1575" s="225" t="s">
        <v>176</v>
      </c>
      <c r="E1575" s="230" t="s">
        <v>19</v>
      </c>
      <c r="F1575" s="231" t="s">
        <v>1607</v>
      </c>
      <c r="G1575" s="229"/>
      <c r="H1575" s="230" t="s">
        <v>19</v>
      </c>
      <c r="I1575" s="232"/>
      <c r="J1575" s="229"/>
      <c r="K1575" s="229"/>
      <c r="L1575" s="233"/>
      <c r="M1575" s="234"/>
      <c r="N1575" s="235"/>
      <c r="O1575" s="235"/>
      <c r="P1575" s="235"/>
      <c r="Q1575" s="235"/>
      <c r="R1575" s="235"/>
      <c r="S1575" s="235"/>
      <c r="T1575" s="236"/>
      <c r="AT1575" s="237" t="s">
        <v>176</v>
      </c>
      <c r="AU1575" s="237" t="s">
        <v>83</v>
      </c>
      <c r="AV1575" s="12" t="s">
        <v>81</v>
      </c>
      <c r="AW1575" s="12" t="s">
        <v>34</v>
      </c>
      <c r="AX1575" s="12" t="s">
        <v>73</v>
      </c>
      <c r="AY1575" s="237" t="s">
        <v>161</v>
      </c>
    </row>
    <row r="1576" s="13" customFormat="1">
      <c r="B1576" s="238"/>
      <c r="C1576" s="239"/>
      <c r="D1576" s="225" t="s">
        <v>176</v>
      </c>
      <c r="E1576" s="240" t="s">
        <v>19</v>
      </c>
      <c r="F1576" s="241" t="s">
        <v>1633</v>
      </c>
      <c r="G1576" s="239"/>
      <c r="H1576" s="242">
        <v>58.5</v>
      </c>
      <c r="I1576" s="243"/>
      <c r="J1576" s="239"/>
      <c r="K1576" s="239"/>
      <c r="L1576" s="244"/>
      <c r="M1576" s="245"/>
      <c r="N1576" s="246"/>
      <c r="O1576" s="246"/>
      <c r="P1576" s="246"/>
      <c r="Q1576" s="246"/>
      <c r="R1576" s="246"/>
      <c r="S1576" s="246"/>
      <c r="T1576" s="247"/>
      <c r="AT1576" s="248" t="s">
        <v>176</v>
      </c>
      <c r="AU1576" s="248" t="s">
        <v>83</v>
      </c>
      <c r="AV1576" s="13" t="s">
        <v>83</v>
      </c>
      <c r="AW1576" s="13" t="s">
        <v>34</v>
      </c>
      <c r="AX1576" s="13" t="s">
        <v>73</v>
      </c>
      <c r="AY1576" s="248" t="s">
        <v>161</v>
      </c>
    </row>
    <row r="1577" s="12" customFormat="1">
      <c r="B1577" s="228"/>
      <c r="C1577" s="229"/>
      <c r="D1577" s="225" t="s">
        <v>176</v>
      </c>
      <c r="E1577" s="230" t="s">
        <v>19</v>
      </c>
      <c r="F1577" s="231" t="s">
        <v>1609</v>
      </c>
      <c r="G1577" s="229"/>
      <c r="H1577" s="230" t="s">
        <v>19</v>
      </c>
      <c r="I1577" s="232"/>
      <c r="J1577" s="229"/>
      <c r="K1577" s="229"/>
      <c r="L1577" s="233"/>
      <c r="M1577" s="234"/>
      <c r="N1577" s="235"/>
      <c r="O1577" s="235"/>
      <c r="P1577" s="235"/>
      <c r="Q1577" s="235"/>
      <c r="R1577" s="235"/>
      <c r="S1577" s="235"/>
      <c r="T1577" s="236"/>
      <c r="AT1577" s="237" t="s">
        <v>176</v>
      </c>
      <c r="AU1577" s="237" t="s">
        <v>83</v>
      </c>
      <c r="AV1577" s="12" t="s">
        <v>81</v>
      </c>
      <c r="AW1577" s="12" t="s">
        <v>34</v>
      </c>
      <c r="AX1577" s="12" t="s">
        <v>73</v>
      </c>
      <c r="AY1577" s="237" t="s">
        <v>161</v>
      </c>
    </row>
    <row r="1578" s="13" customFormat="1">
      <c r="B1578" s="238"/>
      <c r="C1578" s="239"/>
      <c r="D1578" s="225" t="s">
        <v>176</v>
      </c>
      <c r="E1578" s="240" t="s">
        <v>19</v>
      </c>
      <c r="F1578" s="241" t="s">
        <v>1634</v>
      </c>
      <c r="G1578" s="239"/>
      <c r="H1578" s="242">
        <v>6</v>
      </c>
      <c r="I1578" s="243"/>
      <c r="J1578" s="239"/>
      <c r="K1578" s="239"/>
      <c r="L1578" s="244"/>
      <c r="M1578" s="245"/>
      <c r="N1578" s="246"/>
      <c r="O1578" s="246"/>
      <c r="P1578" s="246"/>
      <c r="Q1578" s="246"/>
      <c r="R1578" s="246"/>
      <c r="S1578" s="246"/>
      <c r="T1578" s="247"/>
      <c r="AT1578" s="248" t="s">
        <v>176</v>
      </c>
      <c r="AU1578" s="248" t="s">
        <v>83</v>
      </c>
      <c r="AV1578" s="13" t="s">
        <v>83</v>
      </c>
      <c r="AW1578" s="13" t="s">
        <v>34</v>
      </c>
      <c r="AX1578" s="13" t="s">
        <v>73</v>
      </c>
      <c r="AY1578" s="248" t="s">
        <v>161</v>
      </c>
    </row>
    <row r="1579" s="14" customFormat="1">
      <c r="B1579" s="249"/>
      <c r="C1579" s="250"/>
      <c r="D1579" s="225" t="s">
        <v>176</v>
      </c>
      <c r="E1579" s="251" t="s">
        <v>19</v>
      </c>
      <c r="F1579" s="252" t="s">
        <v>201</v>
      </c>
      <c r="G1579" s="250"/>
      <c r="H1579" s="253">
        <v>64.5</v>
      </c>
      <c r="I1579" s="254"/>
      <c r="J1579" s="250"/>
      <c r="K1579" s="250"/>
      <c r="L1579" s="255"/>
      <c r="M1579" s="256"/>
      <c r="N1579" s="257"/>
      <c r="O1579" s="257"/>
      <c r="P1579" s="257"/>
      <c r="Q1579" s="257"/>
      <c r="R1579" s="257"/>
      <c r="S1579" s="257"/>
      <c r="T1579" s="258"/>
      <c r="AT1579" s="259" t="s">
        <v>176</v>
      </c>
      <c r="AU1579" s="259" t="s">
        <v>83</v>
      </c>
      <c r="AV1579" s="14" t="s">
        <v>167</v>
      </c>
      <c r="AW1579" s="14" t="s">
        <v>34</v>
      </c>
      <c r="AX1579" s="14" t="s">
        <v>81</v>
      </c>
      <c r="AY1579" s="259" t="s">
        <v>161</v>
      </c>
    </row>
    <row r="1580" s="1" customFormat="1" ht="16.5" customHeight="1">
      <c r="B1580" s="39"/>
      <c r="C1580" s="212" t="s">
        <v>1639</v>
      </c>
      <c r="D1580" s="212" t="s">
        <v>163</v>
      </c>
      <c r="E1580" s="213" t="s">
        <v>1640</v>
      </c>
      <c r="F1580" s="214" t="s">
        <v>1641</v>
      </c>
      <c r="G1580" s="215" t="s">
        <v>210</v>
      </c>
      <c r="H1580" s="216">
        <v>64.5</v>
      </c>
      <c r="I1580" s="217"/>
      <c r="J1580" s="218">
        <f>ROUND(I1580*H1580,2)</f>
        <v>0</v>
      </c>
      <c r="K1580" s="214" t="s">
        <v>19</v>
      </c>
      <c r="L1580" s="44"/>
      <c r="M1580" s="219" t="s">
        <v>19</v>
      </c>
      <c r="N1580" s="220" t="s">
        <v>44</v>
      </c>
      <c r="O1580" s="84"/>
      <c r="P1580" s="221">
        <f>O1580*H1580</f>
        <v>0</v>
      </c>
      <c r="Q1580" s="221">
        <v>0.014999999999999999</v>
      </c>
      <c r="R1580" s="221">
        <f>Q1580*H1580</f>
        <v>0.96749999999999992</v>
      </c>
      <c r="S1580" s="221">
        <v>0</v>
      </c>
      <c r="T1580" s="222">
        <f>S1580*H1580</f>
        <v>0</v>
      </c>
      <c r="AR1580" s="223" t="s">
        <v>167</v>
      </c>
      <c r="AT1580" s="223" t="s">
        <v>163</v>
      </c>
      <c r="AU1580" s="223" t="s">
        <v>83</v>
      </c>
      <c r="AY1580" s="18" t="s">
        <v>161</v>
      </c>
      <c r="BE1580" s="224">
        <f>IF(N1580="základní",J1580,0)</f>
        <v>0</v>
      </c>
      <c r="BF1580" s="224">
        <f>IF(N1580="snížená",J1580,0)</f>
        <v>0</v>
      </c>
      <c r="BG1580" s="224">
        <f>IF(N1580="zákl. přenesená",J1580,0)</f>
        <v>0</v>
      </c>
      <c r="BH1580" s="224">
        <f>IF(N1580="sníž. přenesená",J1580,0)</f>
        <v>0</v>
      </c>
      <c r="BI1580" s="224">
        <f>IF(N1580="nulová",J1580,0)</f>
        <v>0</v>
      </c>
      <c r="BJ1580" s="18" t="s">
        <v>81</v>
      </c>
      <c r="BK1580" s="224">
        <f>ROUND(I1580*H1580,2)</f>
        <v>0</v>
      </c>
      <c r="BL1580" s="18" t="s">
        <v>167</v>
      </c>
      <c r="BM1580" s="223" t="s">
        <v>1642</v>
      </c>
    </row>
    <row r="1581" s="12" customFormat="1">
      <c r="B1581" s="228"/>
      <c r="C1581" s="229"/>
      <c r="D1581" s="225" t="s">
        <v>176</v>
      </c>
      <c r="E1581" s="230" t="s">
        <v>19</v>
      </c>
      <c r="F1581" s="231" t="s">
        <v>1632</v>
      </c>
      <c r="G1581" s="229"/>
      <c r="H1581" s="230" t="s">
        <v>19</v>
      </c>
      <c r="I1581" s="232"/>
      <c r="J1581" s="229"/>
      <c r="K1581" s="229"/>
      <c r="L1581" s="233"/>
      <c r="M1581" s="234"/>
      <c r="N1581" s="235"/>
      <c r="O1581" s="235"/>
      <c r="P1581" s="235"/>
      <c r="Q1581" s="235"/>
      <c r="R1581" s="235"/>
      <c r="S1581" s="235"/>
      <c r="T1581" s="236"/>
      <c r="AT1581" s="237" t="s">
        <v>176</v>
      </c>
      <c r="AU1581" s="237" t="s">
        <v>83</v>
      </c>
      <c r="AV1581" s="12" t="s">
        <v>81</v>
      </c>
      <c r="AW1581" s="12" t="s">
        <v>34</v>
      </c>
      <c r="AX1581" s="12" t="s">
        <v>73</v>
      </c>
      <c r="AY1581" s="237" t="s">
        <v>161</v>
      </c>
    </row>
    <row r="1582" s="12" customFormat="1">
      <c r="B1582" s="228"/>
      <c r="C1582" s="229"/>
      <c r="D1582" s="225" t="s">
        <v>176</v>
      </c>
      <c r="E1582" s="230" t="s">
        <v>19</v>
      </c>
      <c r="F1582" s="231" t="s">
        <v>1607</v>
      </c>
      <c r="G1582" s="229"/>
      <c r="H1582" s="230" t="s">
        <v>19</v>
      </c>
      <c r="I1582" s="232"/>
      <c r="J1582" s="229"/>
      <c r="K1582" s="229"/>
      <c r="L1582" s="233"/>
      <c r="M1582" s="234"/>
      <c r="N1582" s="235"/>
      <c r="O1582" s="235"/>
      <c r="P1582" s="235"/>
      <c r="Q1582" s="235"/>
      <c r="R1582" s="235"/>
      <c r="S1582" s="235"/>
      <c r="T1582" s="236"/>
      <c r="AT1582" s="237" t="s">
        <v>176</v>
      </c>
      <c r="AU1582" s="237" t="s">
        <v>83</v>
      </c>
      <c r="AV1582" s="12" t="s">
        <v>81</v>
      </c>
      <c r="AW1582" s="12" t="s">
        <v>34</v>
      </c>
      <c r="AX1582" s="12" t="s">
        <v>73</v>
      </c>
      <c r="AY1582" s="237" t="s">
        <v>161</v>
      </c>
    </row>
    <row r="1583" s="13" customFormat="1">
      <c r="B1583" s="238"/>
      <c r="C1583" s="239"/>
      <c r="D1583" s="225" t="s">
        <v>176</v>
      </c>
      <c r="E1583" s="240" t="s">
        <v>19</v>
      </c>
      <c r="F1583" s="241" t="s">
        <v>1633</v>
      </c>
      <c r="G1583" s="239"/>
      <c r="H1583" s="242">
        <v>58.5</v>
      </c>
      <c r="I1583" s="243"/>
      <c r="J1583" s="239"/>
      <c r="K1583" s="239"/>
      <c r="L1583" s="244"/>
      <c r="M1583" s="245"/>
      <c r="N1583" s="246"/>
      <c r="O1583" s="246"/>
      <c r="P1583" s="246"/>
      <c r="Q1583" s="246"/>
      <c r="R1583" s="246"/>
      <c r="S1583" s="246"/>
      <c r="T1583" s="247"/>
      <c r="AT1583" s="248" t="s">
        <v>176</v>
      </c>
      <c r="AU1583" s="248" t="s">
        <v>83</v>
      </c>
      <c r="AV1583" s="13" t="s">
        <v>83</v>
      </c>
      <c r="AW1583" s="13" t="s">
        <v>34</v>
      </c>
      <c r="AX1583" s="13" t="s">
        <v>73</v>
      </c>
      <c r="AY1583" s="248" t="s">
        <v>161</v>
      </c>
    </row>
    <row r="1584" s="12" customFormat="1">
      <c r="B1584" s="228"/>
      <c r="C1584" s="229"/>
      <c r="D1584" s="225" t="s">
        <v>176</v>
      </c>
      <c r="E1584" s="230" t="s">
        <v>19</v>
      </c>
      <c r="F1584" s="231" t="s">
        <v>1609</v>
      </c>
      <c r="G1584" s="229"/>
      <c r="H1584" s="230" t="s">
        <v>19</v>
      </c>
      <c r="I1584" s="232"/>
      <c r="J1584" s="229"/>
      <c r="K1584" s="229"/>
      <c r="L1584" s="233"/>
      <c r="M1584" s="234"/>
      <c r="N1584" s="235"/>
      <c r="O1584" s="235"/>
      <c r="P1584" s="235"/>
      <c r="Q1584" s="235"/>
      <c r="R1584" s="235"/>
      <c r="S1584" s="235"/>
      <c r="T1584" s="236"/>
      <c r="AT1584" s="237" t="s">
        <v>176</v>
      </c>
      <c r="AU1584" s="237" t="s">
        <v>83</v>
      </c>
      <c r="AV1584" s="12" t="s">
        <v>81</v>
      </c>
      <c r="AW1584" s="12" t="s">
        <v>34</v>
      </c>
      <c r="AX1584" s="12" t="s">
        <v>73</v>
      </c>
      <c r="AY1584" s="237" t="s">
        <v>161</v>
      </c>
    </row>
    <row r="1585" s="13" customFormat="1">
      <c r="B1585" s="238"/>
      <c r="C1585" s="239"/>
      <c r="D1585" s="225" t="s">
        <v>176</v>
      </c>
      <c r="E1585" s="240" t="s">
        <v>19</v>
      </c>
      <c r="F1585" s="241" t="s">
        <v>1634</v>
      </c>
      <c r="G1585" s="239"/>
      <c r="H1585" s="242">
        <v>6</v>
      </c>
      <c r="I1585" s="243"/>
      <c r="J1585" s="239"/>
      <c r="K1585" s="239"/>
      <c r="L1585" s="244"/>
      <c r="M1585" s="245"/>
      <c r="N1585" s="246"/>
      <c r="O1585" s="246"/>
      <c r="P1585" s="246"/>
      <c r="Q1585" s="246"/>
      <c r="R1585" s="246"/>
      <c r="S1585" s="246"/>
      <c r="T1585" s="247"/>
      <c r="AT1585" s="248" t="s">
        <v>176</v>
      </c>
      <c r="AU1585" s="248" t="s">
        <v>83</v>
      </c>
      <c r="AV1585" s="13" t="s">
        <v>83</v>
      </c>
      <c r="AW1585" s="13" t="s">
        <v>34</v>
      </c>
      <c r="AX1585" s="13" t="s">
        <v>73</v>
      </c>
      <c r="AY1585" s="248" t="s">
        <v>161</v>
      </c>
    </row>
    <row r="1586" s="14" customFormat="1">
      <c r="B1586" s="249"/>
      <c r="C1586" s="250"/>
      <c r="D1586" s="225" t="s">
        <v>176</v>
      </c>
      <c r="E1586" s="251" t="s">
        <v>19</v>
      </c>
      <c r="F1586" s="252" t="s">
        <v>201</v>
      </c>
      <c r="G1586" s="250"/>
      <c r="H1586" s="253">
        <v>64.5</v>
      </c>
      <c r="I1586" s="254"/>
      <c r="J1586" s="250"/>
      <c r="K1586" s="250"/>
      <c r="L1586" s="255"/>
      <c r="M1586" s="256"/>
      <c r="N1586" s="257"/>
      <c r="O1586" s="257"/>
      <c r="P1586" s="257"/>
      <c r="Q1586" s="257"/>
      <c r="R1586" s="257"/>
      <c r="S1586" s="257"/>
      <c r="T1586" s="258"/>
      <c r="AT1586" s="259" t="s">
        <v>176</v>
      </c>
      <c r="AU1586" s="259" t="s">
        <v>83</v>
      </c>
      <c r="AV1586" s="14" t="s">
        <v>167</v>
      </c>
      <c r="AW1586" s="14" t="s">
        <v>34</v>
      </c>
      <c r="AX1586" s="14" t="s">
        <v>81</v>
      </c>
      <c r="AY1586" s="259" t="s">
        <v>161</v>
      </c>
    </row>
    <row r="1587" s="1" customFormat="1" ht="16.5" customHeight="1">
      <c r="B1587" s="39"/>
      <c r="C1587" s="212" t="s">
        <v>1643</v>
      </c>
      <c r="D1587" s="212" t="s">
        <v>163</v>
      </c>
      <c r="E1587" s="213" t="s">
        <v>1644</v>
      </c>
      <c r="F1587" s="214" t="s">
        <v>1645</v>
      </c>
      <c r="G1587" s="215" t="s">
        <v>210</v>
      </c>
      <c r="H1587" s="216">
        <v>129</v>
      </c>
      <c r="I1587" s="217"/>
      <c r="J1587" s="218">
        <f>ROUND(I1587*H1587,2)</f>
        <v>0</v>
      </c>
      <c r="K1587" s="214" t="s">
        <v>19</v>
      </c>
      <c r="L1587" s="44"/>
      <c r="M1587" s="219" t="s">
        <v>19</v>
      </c>
      <c r="N1587" s="220" t="s">
        <v>44</v>
      </c>
      <c r="O1587" s="84"/>
      <c r="P1587" s="221">
        <f>O1587*H1587</f>
        <v>0</v>
      </c>
      <c r="Q1587" s="221">
        <v>0.0035000000000000001</v>
      </c>
      <c r="R1587" s="221">
        <f>Q1587*H1587</f>
        <v>0.45150000000000001</v>
      </c>
      <c r="S1587" s="221">
        <v>0</v>
      </c>
      <c r="T1587" s="222">
        <f>S1587*H1587</f>
        <v>0</v>
      </c>
      <c r="AR1587" s="223" t="s">
        <v>167</v>
      </c>
      <c r="AT1587" s="223" t="s">
        <v>163</v>
      </c>
      <c r="AU1587" s="223" t="s">
        <v>83</v>
      </c>
      <c r="AY1587" s="18" t="s">
        <v>161</v>
      </c>
      <c r="BE1587" s="224">
        <f>IF(N1587="základní",J1587,0)</f>
        <v>0</v>
      </c>
      <c r="BF1587" s="224">
        <f>IF(N1587="snížená",J1587,0)</f>
        <v>0</v>
      </c>
      <c r="BG1587" s="224">
        <f>IF(N1587="zákl. přenesená",J1587,0)</f>
        <v>0</v>
      </c>
      <c r="BH1587" s="224">
        <f>IF(N1587="sníž. přenesená",J1587,0)</f>
        <v>0</v>
      </c>
      <c r="BI1587" s="224">
        <f>IF(N1587="nulová",J1587,0)</f>
        <v>0</v>
      </c>
      <c r="BJ1587" s="18" t="s">
        <v>81</v>
      </c>
      <c r="BK1587" s="224">
        <f>ROUND(I1587*H1587,2)</f>
        <v>0</v>
      </c>
      <c r="BL1587" s="18" t="s">
        <v>167</v>
      </c>
      <c r="BM1587" s="223" t="s">
        <v>1646</v>
      </c>
    </row>
    <row r="1588" s="12" customFormat="1">
      <c r="B1588" s="228"/>
      <c r="C1588" s="229"/>
      <c r="D1588" s="225" t="s">
        <v>176</v>
      </c>
      <c r="E1588" s="230" t="s">
        <v>19</v>
      </c>
      <c r="F1588" s="231" t="s">
        <v>1632</v>
      </c>
      <c r="G1588" s="229"/>
      <c r="H1588" s="230" t="s">
        <v>19</v>
      </c>
      <c r="I1588" s="232"/>
      <c r="J1588" s="229"/>
      <c r="K1588" s="229"/>
      <c r="L1588" s="233"/>
      <c r="M1588" s="234"/>
      <c r="N1588" s="235"/>
      <c r="O1588" s="235"/>
      <c r="P1588" s="235"/>
      <c r="Q1588" s="235"/>
      <c r="R1588" s="235"/>
      <c r="S1588" s="235"/>
      <c r="T1588" s="236"/>
      <c r="AT1588" s="237" t="s">
        <v>176</v>
      </c>
      <c r="AU1588" s="237" t="s">
        <v>83</v>
      </c>
      <c r="AV1588" s="12" t="s">
        <v>81</v>
      </c>
      <c r="AW1588" s="12" t="s">
        <v>34</v>
      </c>
      <c r="AX1588" s="12" t="s">
        <v>73</v>
      </c>
      <c r="AY1588" s="237" t="s">
        <v>161</v>
      </c>
    </row>
    <row r="1589" s="12" customFormat="1">
      <c r="B1589" s="228"/>
      <c r="C1589" s="229"/>
      <c r="D1589" s="225" t="s">
        <v>176</v>
      </c>
      <c r="E1589" s="230" t="s">
        <v>19</v>
      </c>
      <c r="F1589" s="231" t="s">
        <v>394</v>
      </c>
      <c r="G1589" s="229"/>
      <c r="H1589" s="230" t="s">
        <v>19</v>
      </c>
      <c r="I1589" s="232"/>
      <c r="J1589" s="229"/>
      <c r="K1589" s="229"/>
      <c r="L1589" s="233"/>
      <c r="M1589" s="234"/>
      <c r="N1589" s="235"/>
      <c r="O1589" s="235"/>
      <c r="P1589" s="235"/>
      <c r="Q1589" s="235"/>
      <c r="R1589" s="235"/>
      <c r="S1589" s="235"/>
      <c r="T1589" s="236"/>
      <c r="AT1589" s="237" t="s">
        <v>176</v>
      </c>
      <c r="AU1589" s="237" t="s">
        <v>83</v>
      </c>
      <c r="AV1589" s="12" t="s">
        <v>81</v>
      </c>
      <c r="AW1589" s="12" t="s">
        <v>34</v>
      </c>
      <c r="AX1589" s="12" t="s">
        <v>73</v>
      </c>
      <c r="AY1589" s="237" t="s">
        <v>161</v>
      </c>
    </row>
    <row r="1590" s="13" customFormat="1">
      <c r="B1590" s="238"/>
      <c r="C1590" s="239"/>
      <c r="D1590" s="225" t="s">
        <v>176</v>
      </c>
      <c r="E1590" s="240" t="s">
        <v>19</v>
      </c>
      <c r="F1590" s="241" t="s">
        <v>1647</v>
      </c>
      <c r="G1590" s="239"/>
      <c r="H1590" s="242">
        <v>117</v>
      </c>
      <c r="I1590" s="243"/>
      <c r="J1590" s="239"/>
      <c r="K1590" s="239"/>
      <c r="L1590" s="244"/>
      <c r="M1590" s="245"/>
      <c r="N1590" s="246"/>
      <c r="O1590" s="246"/>
      <c r="P1590" s="246"/>
      <c r="Q1590" s="246"/>
      <c r="R1590" s="246"/>
      <c r="S1590" s="246"/>
      <c r="T1590" s="247"/>
      <c r="AT1590" s="248" t="s">
        <v>176</v>
      </c>
      <c r="AU1590" s="248" t="s">
        <v>83</v>
      </c>
      <c r="AV1590" s="13" t="s">
        <v>83</v>
      </c>
      <c r="AW1590" s="13" t="s">
        <v>34</v>
      </c>
      <c r="AX1590" s="13" t="s">
        <v>73</v>
      </c>
      <c r="AY1590" s="248" t="s">
        <v>161</v>
      </c>
    </row>
    <row r="1591" s="12" customFormat="1">
      <c r="B1591" s="228"/>
      <c r="C1591" s="229"/>
      <c r="D1591" s="225" t="s">
        <v>176</v>
      </c>
      <c r="E1591" s="230" t="s">
        <v>19</v>
      </c>
      <c r="F1591" s="231" t="s">
        <v>398</v>
      </c>
      <c r="G1591" s="229"/>
      <c r="H1591" s="230" t="s">
        <v>19</v>
      </c>
      <c r="I1591" s="232"/>
      <c r="J1591" s="229"/>
      <c r="K1591" s="229"/>
      <c r="L1591" s="233"/>
      <c r="M1591" s="234"/>
      <c r="N1591" s="235"/>
      <c r="O1591" s="235"/>
      <c r="P1591" s="235"/>
      <c r="Q1591" s="235"/>
      <c r="R1591" s="235"/>
      <c r="S1591" s="235"/>
      <c r="T1591" s="236"/>
      <c r="AT1591" s="237" t="s">
        <v>176</v>
      </c>
      <c r="AU1591" s="237" t="s">
        <v>83</v>
      </c>
      <c r="AV1591" s="12" t="s">
        <v>81</v>
      </c>
      <c r="AW1591" s="12" t="s">
        <v>34</v>
      </c>
      <c r="AX1591" s="12" t="s">
        <v>73</v>
      </c>
      <c r="AY1591" s="237" t="s">
        <v>161</v>
      </c>
    </row>
    <row r="1592" s="13" customFormat="1">
      <c r="B1592" s="238"/>
      <c r="C1592" s="239"/>
      <c r="D1592" s="225" t="s">
        <v>176</v>
      </c>
      <c r="E1592" s="240" t="s">
        <v>19</v>
      </c>
      <c r="F1592" s="241" t="s">
        <v>1648</v>
      </c>
      <c r="G1592" s="239"/>
      <c r="H1592" s="242">
        <v>12</v>
      </c>
      <c r="I1592" s="243"/>
      <c r="J1592" s="239"/>
      <c r="K1592" s="239"/>
      <c r="L1592" s="244"/>
      <c r="M1592" s="245"/>
      <c r="N1592" s="246"/>
      <c r="O1592" s="246"/>
      <c r="P1592" s="246"/>
      <c r="Q1592" s="246"/>
      <c r="R1592" s="246"/>
      <c r="S1592" s="246"/>
      <c r="T1592" s="247"/>
      <c r="AT1592" s="248" t="s">
        <v>176</v>
      </c>
      <c r="AU1592" s="248" t="s">
        <v>83</v>
      </c>
      <c r="AV1592" s="13" t="s">
        <v>83</v>
      </c>
      <c r="AW1592" s="13" t="s">
        <v>34</v>
      </c>
      <c r="AX1592" s="13" t="s">
        <v>73</v>
      </c>
      <c r="AY1592" s="248" t="s">
        <v>161</v>
      </c>
    </row>
    <row r="1593" s="14" customFormat="1">
      <c r="B1593" s="249"/>
      <c r="C1593" s="250"/>
      <c r="D1593" s="225" t="s">
        <v>176</v>
      </c>
      <c r="E1593" s="251" t="s">
        <v>19</v>
      </c>
      <c r="F1593" s="252" t="s">
        <v>201</v>
      </c>
      <c r="G1593" s="250"/>
      <c r="H1593" s="253">
        <v>129</v>
      </c>
      <c r="I1593" s="254"/>
      <c r="J1593" s="250"/>
      <c r="K1593" s="250"/>
      <c r="L1593" s="255"/>
      <c r="M1593" s="256"/>
      <c r="N1593" s="257"/>
      <c r="O1593" s="257"/>
      <c r="P1593" s="257"/>
      <c r="Q1593" s="257"/>
      <c r="R1593" s="257"/>
      <c r="S1593" s="257"/>
      <c r="T1593" s="258"/>
      <c r="AT1593" s="259" t="s">
        <v>176</v>
      </c>
      <c r="AU1593" s="259" t="s">
        <v>83</v>
      </c>
      <c r="AV1593" s="14" t="s">
        <v>167</v>
      </c>
      <c r="AW1593" s="14" t="s">
        <v>34</v>
      </c>
      <c r="AX1593" s="14" t="s">
        <v>81</v>
      </c>
      <c r="AY1593" s="259" t="s">
        <v>161</v>
      </c>
    </row>
    <row r="1594" s="1" customFormat="1" ht="16.5" customHeight="1">
      <c r="B1594" s="39"/>
      <c r="C1594" s="212" t="s">
        <v>1649</v>
      </c>
      <c r="D1594" s="212" t="s">
        <v>163</v>
      </c>
      <c r="E1594" s="213" t="s">
        <v>1650</v>
      </c>
      <c r="F1594" s="214" t="s">
        <v>1651</v>
      </c>
      <c r="G1594" s="215" t="s">
        <v>210</v>
      </c>
      <c r="H1594" s="216">
        <v>129</v>
      </c>
      <c r="I1594" s="217"/>
      <c r="J1594" s="218">
        <f>ROUND(I1594*H1594,2)</f>
        <v>0</v>
      </c>
      <c r="K1594" s="214" t="s">
        <v>19</v>
      </c>
      <c r="L1594" s="44"/>
      <c r="M1594" s="219" t="s">
        <v>19</v>
      </c>
      <c r="N1594" s="220" t="s">
        <v>44</v>
      </c>
      <c r="O1594" s="84"/>
      <c r="P1594" s="221">
        <f>O1594*H1594</f>
        <v>0</v>
      </c>
      <c r="Q1594" s="221">
        <v>0.00025000000000000001</v>
      </c>
      <c r="R1594" s="221">
        <f>Q1594*H1594</f>
        <v>0.032250000000000001</v>
      </c>
      <c r="S1594" s="221">
        <v>0</v>
      </c>
      <c r="T1594" s="222">
        <f>S1594*H1594</f>
        <v>0</v>
      </c>
      <c r="AR1594" s="223" t="s">
        <v>167</v>
      </c>
      <c r="AT1594" s="223" t="s">
        <v>163</v>
      </c>
      <c r="AU1594" s="223" t="s">
        <v>83</v>
      </c>
      <c r="AY1594" s="18" t="s">
        <v>161</v>
      </c>
      <c r="BE1594" s="224">
        <f>IF(N1594="základní",J1594,0)</f>
        <v>0</v>
      </c>
      <c r="BF1594" s="224">
        <f>IF(N1594="snížená",J1594,0)</f>
        <v>0</v>
      </c>
      <c r="BG1594" s="224">
        <f>IF(N1594="zákl. přenesená",J1594,0)</f>
        <v>0</v>
      </c>
      <c r="BH1594" s="224">
        <f>IF(N1594="sníž. přenesená",J1594,0)</f>
        <v>0</v>
      </c>
      <c r="BI1594" s="224">
        <f>IF(N1594="nulová",J1594,0)</f>
        <v>0</v>
      </c>
      <c r="BJ1594" s="18" t="s">
        <v>81</v>
      </c>
      <c r="BK1594" s="224">
        <f>ROUND(I1594*H1594,2)</f>
        <v>0</v>
      </c>
      <c r="BL1594" s="18" t="s">
        <v>167</v>
      </c>
      <c r="BM1594" s="223" t="s">
        <v>1652</v>
      </c>
    </row>
    <row r="1595" s="12" customFormat="1">
      <c r="B1595" s="228"/>
      <c r="C1595" s="229"/>
      <c r="D1595" s="225" t="s">
        <v>176</v>
      </c>
      <c r="E1595" s="230" t="s">
        <v>19</v>
      </c>
      <c r="F1595" s="231" t="s">
        <v>1632</v>
      </c>
      <c r="G1595" s="229"/>
      <c r="H1595" s="230" t="s">
        <v>19</v>
      </c>
      <c r="I1595" s="232"/>
      <c r="J1595" s="229"/>
      <c r="K1595" s="229"/>
      <c r="L1595" s="233"/>
      <c r="M1595" s="234"/>
      <c r="N1595" s="235"/>
      <c r="O1595" s="235"/>
      <c r="P1595" s="235"/>
      <c r="Q1595" s="235"/>
      <c r="R1595" s="235"/>
      <c r="S1595" s="235"/>
      <c r="T1595" s="236"/>
      <c r="AT1595" s="237" t="s">
        <v>176</v>
      </c>
      <c r="AU1595" s="237" t="s">
        <v>83</v>
      </c>
      <c r="AV1595" s="12" t="s">
        <v>81</v>
      </c>
      <c r="AW1595" s="12" t="s">
        <v>34</v>
      </c>
      <c r="AX1595" s="12" t="s">
        <v>73</v>
      </c>
      <c r="AY1595" s="237" t="s">
        <v>161</v>
      </c>
    </row>
    <row r="1596" s="12" customFormat="1">
      <c r="B1596" s="228"/>
      <c r="C1596" s="229"/>
      <c r="D1596" s="225" t="s">
        <v>176</v>
      </c>
      <c r="E1596" s="230" t="s">
        <v>19</v>
      </c>
      <c r="F1596" s="231" t="s">
        <v>394</v>
      </c>
      <c r="G1596" s="229"/>
      <c r="H1596" s="230" t="s">
        <v>19</v>
      </c>
      <c r="I1596" s="232"/>
      <c r="J1596" s="229"/>
      <c r="K1596" s="229"/>
      <c r="L1596" s="233"/>
      <c r="M1596" s="234"/>
      <c r="N1596" s="235"/>
      <c r="O1596" s="235"/>
      <c r="P1596" s="235"/>
      <c r="Q1596" s="235"/>
      <c r="R1596" s="235"/>
      <c r="S1596" s="235"/>
      <c r="T1596" s="236"/>
      <c r="AT1596" s="237" t="s">
        <v>176</v>
      </c>
      <c r="AU1596" s="237" t="s">
        <v>83</v>
      </c>
      <c r="AV1596" s="12" t="s">
        <v>81</v>
      </c>
      <c r="AW1596" s="12" t="s">
        <v>34</v>
      </c>
      <c r="AX1596" s="12" t="s">
        <v>73</v>
      </c>
      <c r="AY1596" s="237" t="s">
        <v>161</v>
      </c>
    </row>
    <row r="1597" s="13" customFormat="1">
      <c r="B1597" s="238"/>
      <c r="C1597" s="239"/>
      <c r="D1597" s="225" t="s">
        <v>176</v>
      </c>
      <c r="E1597" s="240" t="s">
        <v>19</v>
      </c>
      <c r="F1597" s="241" t="s">
        <v>1647</v>
      </c>
      <c r="G1597" s="239"/>
      <c r="H1597" s="242">
        <v>117</v>
      </c>
      <c r="I1597" s="243"/>
      <c r="J1597" s="239"/>
      <c r="K1597" s="239"/>
      <c r="L1597" s="244"/>
      <c r="M1597" s="245"/>
      <c r="N1597" s="246"/>
      <c r="O1597" s="246"/>
      <c r="P1597" s="246"/>
      <c r="Q1597" s="246"/>
      <c r="R1597" s="246"/>
      <c r="S1597" s="246"/>
      <c r="T1597" s="247"/>
      <c r="AT1597" s="248" t="s">
        <v>176</v>
      </c>
      <c r="AU1597" s="248" t="s">
        <v>83</v>
      </c>
      <c r="AV1597" s="13" t="s">
        <v>83</v>
      </c>
      <c r="AW1597" s="13" t="s">
        <v>34</v>
      </c>
      <c r="AX1597" s="13" t="s">
        <v>73</v>
      </c>
      <c r="AY1597" s="248" t="s">
        <v>161</v>
      </c>
    </row>
    <row r="1598" s="12" customFormat="1">
      <c r="B1598" s="228"/>
      <c r="C1598" s="229"/>
      <c r="D1598" s="225" t="s">
        <v>176</v>
      </c>
      <c r="E1598" s="230" t="s">
        <v>19</v>
      </c>
      <c r="F1598" s="231" t="s">
        <v>398</v>
      </c>
      <c r="G1598" s="229"/>
      <c r="H1598" s="230" t="s">
        <v>19</v>
      </c>
      <c r="I1598" s="232"/>
      <c r="J1598" s="229"/>
      <c r="K1598" s="229"/>
      <c r="L1598" s="233"/>
      <c r="M1598" s="234"/>
      <c r="N1598" s="235"/>
      <c r="O1598" s="235"/>
      <c r="P1598" s="235"/>
      <c r="Q1598" s="235"/>
      <c r="R1598" s="235"/>
      <c r="S1598" s="235"/>
      <c r="T1598" s="236"/>
      <c r="AT1598" s="237" t="s">
        <v>176</v>
      </c>
      <c r="AU1598" s="237" t="s">
        <v>83</v>
      </c>
      <c r="AV1598" s="12" t="s">
        <v>81</v>
      </c>
      <c r="AW1598" s="12" t="s">
        <v>34</v>
      </c>
      <c r="AX1598" s="12" t="s">
        <v>73</v>
      </c>
      <c r="AY1598" s="237" t="s">
        <v>161</v>
      </c>
    </row>
    <row r="1599" s="13" customFormat="1">
      <c r="B1599" s="238"/>
      <c r="C1599" s="239"/>
      <c r="D1599" s="225" t="s">
        <v>176</v>
      </c>
      <c r="E1599" s="240" t="s">
        <v>19</v>
      </c>
      <c r="F1599" s="241" t="s">
        <v>1648</v>
      </c>
      <c r="G1599" s="239"/>
      <c r="H1599" s="242">
        <v>12</v>
      </c>
      <c r="I1599" s="243"/>
      <c r="J1599" s="239"/>
      <c r="K1599" s="239"/>
      <c r="L1599" s="244"/>
      <c r="M1599" s="245"/>
      <c r="N1599" s="246"/>
      <c r="O1599" s="246"/>
      <c r="P1599" s="246"/>
      <c r="Q1599" s="246"/>
      <c r="R1599" s="246"/>
      <c r="S1599" s="246"/>
      <c r="T1599" s="247"/>
      <c r="AT1599" s="248" t="s">
        <v>176</v>
      </c>
      <c r="AU1599" s="248" t="s">
        <v>83</v>
      </c>
      <c r="AV1599" s="13" t="s">
        <v>83</v>
      </c>
      <c r="AW1599" s="13" t="s">
        <v>34</v>
      </c>
      <c r="AX1599" s="13" t="s">
        <v>73</v>
      </c>
      <c r="AY1599" s="248" t="s">
        <v>161</v>
      </c>
    </row>
    <row r="1600" s="14" customFormat="1">
      <c r="B1600" s="249"/>
      <c r="C1600" s="250"/>
      <c r="D1600" s="225" t="s">
        <v>176</v>
      </c>
      <c r="E1600" s="251" t="s">
        <v>19</v>
      </c>
      <c r="F1600" s="252" t="s">
        <v>201</v>
      </c>
      <c r="G1600" s="250"/>
      <c r="H1600" s="253">
        <v>129</v>
      </c>
      <c r="I1600" s="254"/>
      <c r="J1600" s="250"/>
      <c r="K1600" s="250"/>
      <c r="L1600" s="255"/>
      <c r="M1600" s="256"/>
      <c r="N1600" s="257"/>
      <c r="O1600" s="257"/>
      <c r="P1600" s="257"/>
      <c r="Q1600" s="257"/>
      <c r="R1600" s="257"/>
      <c r="S1600" s="257"/>
      <c r="T1600" s="258"/>
      <c r="AT1600" s="259" t="s">
        <v>176</v>
      </c>
      <c r="AU1600" s="259" t="s">
        <v>83</v>
      </c>
      <c r="AV1600" s="14" t="s">
        <v>167</v>
      </c>
      <c r="AW1600" s="14" t="s">
        <v>34</v>
      </c>
      <c r="AX1600" s="14" t="s">
        <v>81</v>
      </c>
      <c r="AY1600" s="259" t="s">
        <v>161</v>
      </c>
    </row>
    <row r="1601" s="11" customFormat="1" ht="22.8" customHeight="1">
      <c r="B1601" s="196"/>
      <c r="C1601" s="197"/>
      <c r="D1601" s="198" t="s">
        <v>72</v>
      </c>
      <c r="E1601" s="210" t="s">
        <v>1653</v>
      </c>
      <c r="F1601" s="210" t="s">
        <v>1654</v>
      </c>
      <c r="G1601" s="197"/>
      <c r="H1601" s="197"/>
      <c r="I1601" s="200"/>
      <c r="J1601" s="211">
        <f>BK1601</f>
        <v>0</v>
      </c>
      <c r="K1601" s="197"/>
      <c r="L1601" s="202"/>
      <c r="M1601" s="203"/>
      <c r="N1601" s="204"/>
      <c r="O1601" s="204"/>
      <c r="P1601" s="205">
        <f>SUM(P1602:P1619)</f>
        <v>0</v>
      </c>
      <c r="Q1601" s="204"/>
      <c r="R1601" s="205">
        <f>SUM(R1602:R1619)</f>
        <v>4.3680000000000003</v>
      </c>
      <c r="S1601" s="204"/>
      <c r="T1601" s="206">
        <f>SUM(T1602:T1619)</f>
        <v>0</v>
      </c>
      <c r="AR1601" s="207" t="s">
        <v>81</v>
      </c>
      <c r="AT1601" s="208" t="s">
        <v>72</v>
      </c>
      <c r="AU1601" s="208" t="s">
        <v>81</v>
      </c>
      <c r="AY1601" s="207" t="s">
        <v>161</v>
      </c>
      <c r="BK1601" s="209">
        <f>SUM(BK1602:BK1619)</f>
        <v>0</v>
      </c>
    </row>
    <row r="1602" s="1" customFormat="1" ht="16.5" customHeight="1">
      <c r="B1602" s="39"/>
      <c r="C1602" s="212" t="s">
        <v>1655</v>
      </c>
      <c r="D1602" s="212" t="s">
        <v>163</v>
      </c>
      <c r="E1602" s="213" t="s">
        <v>1582</v>
      </c>
      <c r="F1602" s="214" t="s">
        <v>1583</v>
      </c>
      <c r="G1602" s="215" t="s">
        <v>210</v>
      </c>
      <c r="H1602" s="216">
        <v>195</v>
      </c>
      <c r="I1602" s="217"/>
      <c r="J1602" s="218">
        <f>ROUND(I1602*H1602,2)</f>
        <v>0</v>
      </c>
      <c r="K1602" s="214" t="s">
        <v>19</v>
      </c>
      <c r="L1602" s="44"/>
      <c r="M1602" s="219" t="s">
        <v>19</v>
      </c>
      <c r="N1602" s="220" t="s">
        <v>44</v>
      </c>
      <c r="O1602" s="84"/>
      <c r="P1602" s="221">
        <f>O1602*H1602</f>
        <v>0</v>
      </c>
      <c r="Q1602" s="221">
        <v>0.00059999999999999995</v>
      </c>
      <c r="R1602" s="221">
        <f>Q1602*H1602</f>
        <v>0.11699999999999999</v>
      </c>
      <c r="S1602" s="221">
        <v>0</v>
      </c>
      <c r="T1602" s="222">
        <f>S1602*H1602</f>
        <v>0</v>
      </c>
      <c r="AR1602" s="223" t="s">
        <v>167</v>
      </c>
      <c r="AT1602" s="223" t="s">
        <v>163</v>
      </c>
      <c r="AU1602" s="223" t="s">
        <v>83</v>
      </c>
      <c r="AY1602" s="18" t="s">
        <v>161</v>
      </c>
      <c r="BE1602" s="224">
        <f>IF(N1602="základní",J1602,0)</f>
        <v>0</v>
      </c>
      <c r="BF1602" s="224">
        <f>IF(N1602="snížená",J1602,0)</f>
        <v>0</v>
      </c>
      <c r="BG1602" s="224">
        <f>IF(N1602="zákl. přenesená",J1602,0)</f>
        <v>0</v>
      </c>
      <c r="BH1602" s="224">
        <f>IF(N1602="sníž. přenesená",J1602,0)</f>
        <v>0</v>
      </c>
      <c r="BI1602" s="224">
        <f>IF(N1602="nulová",J1602,0)</f>
        <v>0</v>
      </c>
      <c r="BJ1602" s="18" t="s">
        <v>81</v>
      </c>
      <c r="BK1602" s="224">
        <f>ROUND(I1602*H1602,2)</f>
        <v>0</v>
      </c>
      <c r="BL1602" s="18" t="s">
        <v>167</v>
      </c>
      <c r="BM1602" s="223" t="s">
        <v>1656</v>
      </c>
    </row>
    <row r="1603" s="12" customFormat="1">
      <c r="B1603" s="228"/>
      <c r="C1603" s="229"/>
      <c r="D1603" s="225" t="s">
        <v>176</v>
      </c>
      <c r="E1603" s="230" t="s">
        <v>19</v>
      </c>
      <c r="F1603" s="231" t="s">
        <v>1654</v>
      </c>
      <c r="G1603" s="229"/>
      <c r="H1603" s="230" t="s">
        <v>19</v>
      </c>
      <c r="I1603" s="232"/>
      <c r="J1603" s="229"/>
      <c r="K1603" s="229"/>
      <c r="L1603" s="233"/>
      <c r="M1603" s="234"/>
      <c r="N1603" s="235"/>
      <c r="O1603" s="235"/>
      <c r="P1603" s="235"/>
      <c r="Q1603" s="235"/>
      <c r="R1603" s="235"/>
      <c r="S1603" s="235"/>
      <c r="T1603" s="236"/>
      <c r="AT1603" s="237" t="s">
        <v>176</v>
      </c>
      <c r="AU1603" s="237" t="s">
        <v>83</v>
      </c>
      <c r="AV1603" s="12" t="s">
        <v>81</v>
      </c>
      <c r="AW1603" s="12" t="s">
        <v>34</v>
      </c>
      <c r="AX1603" s="12" t="s">
        <v>73</v>
      </c>
      <c r="AY1603" s="237" t="s">
        <v>161</v>
      </c>
    </row>
    <row r="1604" s="13" customFormat="1">
      <c r="B1604" s="238"/>
      <c r="C1604" s="239"/>
      <c r="D1604" s="225" t="s">
        <v>176</v>
      </c>
      <c r="E1604" s="240" t="s">
        <v>19</v>
      </c>
      <c r="F1604" s="241" t="s">
        <v>1657</v>
      </c>
      <c r="G1604" s="239"/>
      <c r="H1604" s="242">
        <v>195</v>
      </c>
      <c r="I1604" s="243"/>
      <c r="J1604" s="239"/>
      <c r="K1604" s="239"/>
      <c r="L1604" s="244"/>
      <c r="M1604" s="245"/>
      <c r="N1604" s="246"/>
      <c r="O1604" s="246"/>
      <c r="P1604" s="246"/>
      <c r="Q1604" s="246"/>
      <c r="R1604" s="246"/>
      <c r="S1604" s="246"/>
      <c r="T1604" s="247"/>
      <c r="AT1604" s="248" t="s">
        <v>176</v>
      </c>
      <c r="AU1604" s="248" t="s">
        <v>83</v>
      </c>
      <c r="AV1604" s="13" t="s">
        <v>83</v>
      </c>
      <c r="AW1604" s="13" t="s">
        <v>34</v>
      </c>
      <c r="AX1604" s="13" t="s">
        <v>81</v>
      </c>
      <c r="AY1604" s="248" t="s">
        <v>161</v>
      </c>
    </row>
    <row r="1605" s="1" customFormat="1" ht="16.5" customHeight="1">
      <c r="B1605" s="39"/>
      <c r="C1605" s="212" t="s">
        <v>1658</v>
      </c>
      <c r="D1605" s="212" t="s">
        <v>163</v>
      </c>
      <c r="E1605" s="213" t="s">
        <v>1588</v>
      </c>
      <c r="F1605" s="214" t="s">
        <v>1589</v>
      </c>
      <c r="G1605" s="215" t="s">
        <v>210</v>
      </c>
      <c r="H1605" s="216">
        <v>195</v>
      </c>
      <c r="I1605" s="217"/>
      <c r="J1605" s="218">
        <f>ROUND(I1605*H1605,2)</f>
        <v>0</v>
      </c>
      <c r="K1605" s="214" t="s">
        <v>19</v>
      </c>
      <c r="L1605" s="44"/>
      <c r="M1605" s="219" t="s">
        <v>19</v>
      </c>
      <c r="N1605" s="220" t="s">
        <v>44</v>
      </c>
      <c r="O1605" s="84"/>
      <c r="P1605" s="221">
        <f>O1605*H1605</f>
        <v>0</v>
      </c>
      <c r="Q1605" s="221">
        <v>0.0040000000000000001</v>
      </c>
      <c r="R1605" s="221">
        <f>Q1605*H1605</f>
        <v>0.78000000000000003</v>
      </c>
      <c r="S1605" s="221">
        <v>0</v>
      </c>
      <c r="T1605" s="222">
        <f>S1605*H1605</f>
        <v>0</v>
      </c>
      <c r="AR1605" s="223" t="s">
        <v>167</v>
      </c>
      <c r="AT1605" s="223" t="s">
        <v>163</v>
      </c>
      <c r="AU1605" s="223" t="s">
        <v>83</v>
      </c>
      <c r="AY1605" s="18" t="s">
        <v>161</v>
      </c>
      <c r="BE1605" s="224">
        <f>IF(N1605="základní",J1605,0)</f>
        <v>0</v>
      </c>
      <c r="BF1605" s="224">
        <f>IF(N1605="snížená",J1605,0)</f>
        <v>0</v>
      </c>
      <c r="BG1605" s="224">
        <f>IF(N1605="zákl. přenesená",J1605,0)</f>
        <v>0</v>
      </c>
      <c r="BH1605" s="224">
        <f>IF(N1605="sníž. přenesená",J1605,0)</f>
        <v>0</v>
      </c>
      <c r="BI1605" s="224">
        <f>IF(N1605="nulová",J1605,0)</f>
        <v>0</v>
      </c>
      <c r="BJ1605" s="18" t="s">
        <v>81</v>
      </c>
      <c r="BK1605" s="224">
        <f>ROUND(I1605*H1605,2)</f>
        <v>0</v>
      </c>
      <c r="BL1605" s="18" t="s">
        <v>167</v>
      </c>
      <c r="BM1605" s="223" t="s">
        <v>1659</v>
      </c>
    </row>
    <row r="1606" s="12" customFormat="1">
      <c r="B1606" s="228"/>
      <c r="C1606" s="229"/>
      <c r="D1606" s="225" t="s">
        <v>176</v>
      </c>
      <c r="E1606" s="230" t="s">
        <v>19</v>
      </c>
      <c r="F1606" s="231" t="s">
        <v>1654</v>
      </c>
      <c r="G1606" s="229"/>
      <c r="H1606" s="230" t="s">
        <v>19</v>
      </c>
      <c r="I1606" s="232"/>
      <c r="J1606" s="229"/>
      <c r="K1606" s="229"/>
      <c r="L1606" s="233"/>
      <c r="M1606" s="234"/>
      <c r="N1606" s="235"/>
      <c r="O1606" s="235"/>
      <c r="P1606" s="235"/>
      <c r="Q1606" s="235"/>
      <c r="R1606" s="235"/>
      <c r="S1606" s="235"/>
      <c r="T1606" s="236"/>
      <c r="AT1606" s="237" t="s">
        <v>176</v>
      </c>
      <c r="AU1606" s="237" t="s">
        <v>83</v>
      </c>
      <c r="AV1606" s="12" t="s">
        <v>81</v>
      </c>
      <c r="AW1606" s="12" t="s">
        <v>34</v>
      </c>
      <c r="AX1606" s="12" t="s">
        <v>73</v>
      </c>
      <c r="AY1606" s="237" t="s">
        <v>161</v>
      </c>
    </row>
    <row r="1607" s="13" customFormat="1">
      <c r="B1607" s="238"/>
      <c r="C1607" s="239"/>
      <c r="D1607" s="225" t="s">
        <v>176</v>
      </c>
      <c r="E1607" s="240" t="s">
        <v>19</v>
      </c>
      <c r="F1607" s="241" t="s">
        <v>1657</v>
      </c>
      <c r="G1607" s="239"/>
      <c r="H1607" s="242">
        <v>195</v>
      </c>
      <c r="I1607" s="243"/>
      <c r="J1607" s="239"/>
      <c r="K1607" s="239"/>
      <c r="L1607" s="244"/>
      <c r="M1607" s="245"/>
      <c r="N1607" s="246"/>
      <c r="O1607" s="246"/>
      <c r="P1607" s="246"/>
      <c r="Q1607" s="246"/>
      <c r="R1607" s="246"/>
      <c r="S1607" s="246"/>
      <c r="T1607" s="247"/>
      <c r="AT1607" s="248" t="s">
        <v>176</v>
      </c>
      <c r="AU1607" s="248" t="s">
        <v>83</v>
      </c>
      <c r="AV1607" s="13" t="s">
        <v>83</v>
      </c>
      <c r="AW1607" s="13" t="s">
        <v>34</v>
      </c>
      <c r="AX1607" s="13" t="s">
        <v>81</v>
      </c>
      <c r="AY1607" s="248" t="s">
        <v>161</v>
      </c>
    </row>
    <row r="1608" s="1" customFormat="1" ht="16.5" customHeight="1">
      <c r="B1608" s="39"/>
      <c r="C1608" s="212" t="s">
        <v>1660</v>
      </c>
      <c r="D1608" s="212" t="s">
        <v>163</v>
      </c>
      <c r="E1608" s="213" t="s">
        <v>1592</v>
      </c>
      <c r="F1608" s="214" t="s">
        <v>1593</v>
      </c>
      <c r="G1608" s="215" t="s">
        <v>210</v>
      </c>
      <c r="H1608" s="216">
        <v>195</v>
      </c>
      <c r="I1608" s="217"/>
      <c r="J1608" s="218">
        <f>ROUND(I1608*H1608,2)</f>
        <v>0</v>
      </c>
      <c r="K1608" s="214" t="s">
        <v>19</v>
      </c>
      <c r="L1608" s="44"/>
      <c r="M1608" s="219" t="s">
        <v>19</v>
      </c>
      <c r="N1608" s="220" t="s">
        <v>44</v>
      </c>
      <c r="O1608" s="84"/>
      <c r="P1608" s="221">
        <f>O1608*H1608</f>
        <v>0</v>
      </c>
      <c r="Q1608" s="221">
        <v>0.014999999999999999</v>
      </c>
      <c r="R1608" s="221">
        <f>Q1608*H1608</f>
        <v>2.9249999999999998</v>
      </c>
      <c r="S1608" s="221">
        <v>0</v>
      </c>
      <c r="T1608" s="222">
        <f>S1608*H1608</f>
        <v>0</v>
      </c>
      <c r="AR1608" s="223" t="s">
        <v>167</v>
      </c>
      <c r="AT1608" s="223" t="s">
        <v>163</v>
      </c>
      <c r="AU1608" s="223" t="s">
        <v>83</v>
      </c>
      <c r="AY1608" s="18" t="s">
        <v>161</v>
      </c>
      <c r="BE1608" s="224">
        <f>IF(N1608="základní",J1608,0)</f>
        <v>0</v>
      </c>
      <c r="BF1608" s="224">
        <f>IF(N1608="snížená",J1608,0)</f>
        <v>0</v>
      </c>
      <c r="BG1608" s="224">
        <f>IF(N1608="zákl. přenesená",J1608,0)</f>
        <v>0</v>
      </c>
      <c r="BH1608" s="224">
        <f>IF(N1608="sníž. přenesená",J1608,0)</f>
        <v>0</v>
      </c>
      <c r="BI1608" s="224">
        <f>IF(N1608="nulová",J1608,0)</f>
        <v>0</v>
      </c>
      <c r="BJ1608" s="18" t="s">
        <v>81</v>
      </c>
      <c r="BK1608" s="224">
        <f>ROUND(I1608*H1608,2)</f>
        <v>0</v>
      </c>
      <c r="BL1608" s="18" t="s">
        <v>167</v>
      </c>
      <c r="BM1608" s="223" t="s">
        <v>1661</v>
      </c>
    </row>
    <row r="1609" s="12" customFormat="1">
      <c r="B1609" s="228"/>
      <c r="C1609" s="229"/>
      <c r="D1609" s="225" t="s">
        <v>176</v>
      </c>
      <c r="E1609" s="230" t="s">
        <v>19</v>
      </c>
      <c r="F1609" s="231" t="s">
        <v>1654</v>
      </c>
      <c r="G1609" s="229"/>
      <c r="H1609" s="230" t="s">
        <v>19</v>
      </c>
      <c r="I1609" s="232"/>
      <c r="J1609" s="229"/>
      <c r="K1609" s="229"/>
      <c r="L1609" s="233"/>
      <c r="M1609" s="234"/>
      <c r="N1609" s="235"/>
      <c r="O1609" s="235"/>
      <c r="P1609" s="235"/>
      <c r="Q1609" s="235"/>
      <c r="R1609" s="235"/>
      <c r="S1609" s="235"/>
      <c r="T1609" s="236"/>
      <c r="AT1609" s="237" t="s">
        <v>176</v>
      </c>
      <c r="AU1609" s="237" t="s">
        <v>83</v>
      </c>
      <c r="AV1609" s="12" t="s">
        <v>81</v>
      </c>
      <c r="AW1609" s="12" t="s">
        <v>34</v>
      </c>
      <c r="AX1609" s="12" t="s">
        <v>73</v>
      </c>
      <c r="AY1609" s="237" t="s">
        <v>161</v>
      </c>
    </row>
    <row r="1610" s="13" customFormat="1">
      <c r="B1610" s="238"/>
      <c r="C1610" s="239"/>
      <c r="D1610" s="225" t="s">
        <v>176</v>
      </c>
      <c r="E1610" s="240" t="s">
        <v>19</v>
      </c>
      <c r="F1610" s="241" t="s">
        <v>1657</v>
      </c>
      <c r="G1610" s="239"/>
      <c r="H1610" s="242">
        <v>195</v>
      </c>
      <c r="I1610" s="243"/>
      <c r="J1610" s="239"/>
      <c r="K1610" s="239"/>
      <c r="L1610" s="244"/>
      <c r="M1610" s="245"/>
      <c r="N1610" s="246"/>
      <c r="O1610" s="246"/>
      <c r="P1610" s="246"/>
      <c r="Q1610" s="246"/>
      <c r="R1610" s="246"/>
      <c r="S1610" s="246"/>
      <c r="T1610" s="247"/>
      <c r="AT1610" s="248" t="s">
        <v>176</v>
      </c>
      <c r="AU1610" s="248" t="s">
        <v>83</v>
      </c>
      <c r="AV1610" s="13" t="s">
        <v>83</v>
      </c>
      <c r="AW1610" s="13" t="s">
        <v>34</v>
      </c>
      <c r="AX1610" s="13" t="s">
        <v>81</v>
      </c>
      <c r="AY1610" s="248" t="s">
        <v>161</v>
      </c>
    </row>
    <row r="1611" s="1" customFormat="1" ht="16.5" customHeight="1">
      <c r="B1611" s="39"/>
      <c r="C1611" s="212" t="s">
        <v>1662</v>
      </c>
      <c r="D1611" s="212" t="s">
        <v>163</v>
      </c>
      <c r="E1611" s="213" t="s">
        <v>1663</v>
      </c>
      <c r="F1611" s="214" t="s">
        <v>1664</v>
      </c>
      <c r="G1611" s="215" t="s">
        <v>210</v>
      </c>
      <c r="H1611" s="216">
        <v>195</v>
      </c>
      <c r="I1611" s="217"/>
      <c r="J1611" s="218">
        <f>ROUND(I1611*H1611,2)</f>
        <v>0</v>
      </c>
      <c r="K1611" s="214" t="s">
        <v>19</v>
      </c>
      <c r="L1611" s="44"/>
      <c r="M1611" s="219" t="s">
        <v>19</v>
      </c>
      <c r="N1611" s="220" t="s">
        <v>44</v>
      </c>
      <c r="O1611" s="84"/>
      <c r="P1611" s="221">
        <f>O1611*H1611</f>
        <v>0</v>
      </c>
      <c r="Q1611" s="221">
        <v>0.0011000000000000001</v>
      </c>
      <c r="R1611" s="221">
        <f>Q1611*H1611</f>
        <v>0.21450000000000002</v>
      </c>
      <c r="S1611" s="221">
        <v>0</v>
      </c>
      <c r="T1611" s="222">
        <f>S1611*H1611</f>
        <v>0</v>
      </c>
      <c r="AR1611" s="223" t="s">
        <v>167</v>
      </c>
      <c r="AT1611" s="223" t="s">
        <v>163</v>
      </c>
      <c r="AU1611" s="223" t="s">
        <v>83</v>
      </c>
      <c r="AY1611" s="18" t="s">
        <v>161</v>
      </c>
      <c r="BE1611" s="224">
        <f>IF(N1611="základní",J1611,0)</f>
        <v>0</v>
      </c>
      <c r="BF1611" s="224">
        <f>IF(N1611="snížená",J1611,0)</f>
        <v>0</v>
      </c>
      <c r="BG1611" s="224">
        <f>IF(N1611="zákl. přenesená",J1611,0)</f>
        <v>0</v>
      </c>
      <c r="BH1611" s="224">
        <f>IF(N1611="sníž. přenesená",J1611,0)</f>
        <v>0</v>
      </c>
      <c r="BI1611" s="224">
        <f>IF(N1611="nulová",J1611,0)</f>
        <v>0</v>
      </c>
      <c r="BJ1611" s="18" t="s">
        <v>81</v>
      </c>
      <c r="BK1611" s="224">
        <f>ROUND(I1611*H1611,2)</f>
        <v>0</v>
      </c>
      <c r="BL1611" s="18" t="s">
        <v>167</v>
      </c>
      <c r="BM1611" s="223" t="s">
        <v>1665</v>
      </c>
    </row>
    <row r="1612" s="12" customFormat="1">
      <c r="B1612" s="228"/>
      <c r="C1612" s="229"/>
      <c r="D1612" s="225" t="s">
        <v>176</v>
      </c>
      <c r="E1612" s="230" t="s">
        <v>19</v>
      </c>
      <c r="F1612" s="231" t="s">
        <v>1654</v>
      </c>
      <c r="G1612" s="229"/>
      <c r="H1612" s="230" t="s">
        <v>19</v>
      </c>
      <c r="I1612" s="232"/>
      <c r="J1612" s="229"/>
      <c r="K1612" s="229"/>
      <c r="L1612" s="233"/>
      <c r="M1612" s="234"/>
      <c r="N1612" s="235"/>
      <c r="O1612" s="235"/>
      <c r="P1612" s="235"/>
      <c r="Q1612" s="235"/>
      <c r="R1612" s="235"/>
      <c r="S1612" s="235"/>
      <c r="T1612" s="236"/>
      <c r="AT1612" s="237" t="s">
        <v>176</v>
      </c>
      <c r="AU1612" s="237" t="s">
        <v>83</v>
      </c>
      <c r="AV1612" s="12" t="s">
        <v>81</v>
      </c>
      <c r="AW1612" s="12" t="s">
        <v>34</v>
      </c>
      <c r="AX1612" s="12" t="s">
        <v>73</v>
      </c>
      <c r="AY1612" s="237" t="s">
        <v>161</v>
      </c>
    </row>
    <row r="1613" s="13" customFormat="1">
      <c r="B1613" s="238"/>
      <c r="C1613" s="239"/>
      <c r="D1613" s="225" t="s">
        <v>176</v>
      </c>
      <c r="E1613" s="240" t="s">
        <v>19</v>
      </c>
      <c r="F1613" s="241" t="s">
        <v>1657</v>
      </c>
      <c r="G1613" s="239"/>
      <c r="H1613" s="242">
        <v>195</v>
      </c>
      <c r="I1613" s="243"/>
      <c r="J1613" s="239"/>
      <c r="K1613" s="239"/>
      <c r="L1613" s="244"/>
      <c r="M1613" s="245"/>
      <c r="N1613" s="246"/>
      <c r="O1613" s="246"/>
      <c r="P1613" s="246"/>
      <c r="Q1613" s="246"/>
      <c r="R1613" s="246"/>
      <c r="S1613" s="246"/>
      <c r="T1613" s="247"/>
      <c r="AT1613" s="248" t="s">
        <v>176</v>
      </c>
      <c r="AU1613" s="248" t="s">
        <v>83</v>
      </c>
      <c r="AV1613" s="13" t="s">
        <v>83</v>
      </c>
      <c r="AW1613" s="13" t="s">
        <v>34</v>
      </c>
      <c r="AX1613" s="13" t="s">
        <v>81</v>
      </c>
      <c r="AY1613" s="248" t="s">
        <v>161</v>
      </c>
    </row>
    <row r="1614" s="1" customFormat="1" ht="16.5" customHeight="1">
      <c r="B1614" s="39"/>
      <c r="C1614" s="212" t="s">
        <v>1666</v>
      </c>
      <c r="D1614" s="212" t="s">
        <v>163</v>
      </c>
      <c r="E1614" s="213" t="s">
        <v>1667</v>
      </c>
      <c r="F1614" s="214" t="s">
        <v>1668</v>
      </c>
      <c r="G1614" s="215" t="s">
        <v>210</v>
      </c>
      <c r="H1614" s="216">
        <v>195</v>
      </c>
      <c r="I1614" s="217"/>
      <c r="J1614" s="218">
        <f>ROUND(I1614*H1614,2)</f>
        <v>0</v>
      </c>
      <c r="K1614" s="214" t="s">
        <v>19</v>
      </c>
      <c r="L1614" s="44"/>
      <c r="M1614" s="219" t="s">
        <v>19</v>
      </c>
      <c r="N1614" s="220" t="s">
        <v>44</v>
      </c>
      <c r="O1614" s="84"/>
      <c r="P1614" s="221">
        <f>O1614*H1614</f>
        <v>0</v>
      </c>
      <c r="Q1614" s="221">
        <v>0.0012999999999999999</v>
      </c>
      <c r="R1614" s="221">
        <f>Q1614*H1614</f>
        <v>0.2535</v>
      </c>
      <c r="S1614" s="221">
        <v>0</v>
      </c>
      <c r="T1614" s="222">
        <f>S1614*H1614</f>
        <v>0</v>
      </c>
      <c r="AR1614" s="223" t="s">
        <v>167</v>
      </c>
      <c r="AT1614" s="223" t="s">
        <v>163</v>
      </c>
      <c r="AU1614" s="223" t="s">
        <v>83</v>
      </c>
      <c r="AY1614" s="18" t="s">
        <v>161</v>
      </c>
      <c r="BE1614" s="224">
        <f>IF(N1614="základní",J1614,0)</f>
        <v>0</v>
      </c>
      <c r="BF1614" s="224">
        <f>IF(N1614="snížená",J1614,0)</f>
        <v>0</v>
      </c>
      <c r="BG1614" s="224">
        <f>IF(N1614="zákl. přenesená",J1614,0)</f>
        <v>0</v>
      </c>
      <c r="BH1614" s="224">
        <f>IF(N1614="sníž. přenesená",J1614,0)</f>
        <v>0</v>
      </c>
      <c r="BI1614" s="224">
        <f>IF(N1614="nulová",J1614,0)</f>
        <v>0</v>
      </c>
      <c r="BJ1614" s="18" t="s">
        <v>81</v>
      </c>
      <c r="BK1614" s="224">
        <f>ROUND(I1614*H1614,2)</f>
        <v>0</v>
      </c>
      <c r="BL1614" s="18" t="s">
        <v>167</v>
      </c>
      <c r="BM1614" s="223" t="s">
        <v>1669</v>
      </c>
    </row>
    <row r="1615" s="12" customFormat="1">
      <c r="B1615" s="228"/>
      <c r="C1615" s="229"/>
      <c r="D1615" s="225" t="s">
        <v>176</v>
      </c>
      <c r="E1615" s="230" t="s">
        <v>19</v>
      </c>
      <c r="F1615" s="231" t="s">
        <v>1654</v>
      </c>
      <c r="G1615" s="229"/>
      <c r="H1615" s="230" t="s">
        <v>19</v>
      </c>
      <c r="I1615" s="232"/>
      <c r="J1615" s="229"/>
      <c r="K1615" s="229"/>
      <c r="L1615" s="233"/>
      <c r="M1615" s="234"/>
      <c r="N1615" s="235"/>
      <c r="O1615" s="235"/>
      <c r="P1615" s="235"/>
      <c r="Q1615" s="235"/>
      <c r="R1615" s="235"/>
      <c r="S1615" s="235"/>
      <c r="T1615" s="236"/>
      <c r="AT1615" s="237" t="s">
        <v>176</v>
      </c>
      <c r="AU1615" s="237" t="s">
        <v>83</v>
      </c>
      <c r="AV1615" s="12" t="s">
        <v>81</v>
      </c>
      <c r="AW1615" s="12" t="s">
        <v>34</v>
      </c>
      <c r="AX1615" s="12" t="s">
        <v>73</v>
      </c>
      <c r="AY1615" s="237" t="s">
        <v>161</v>
      </c>
    </row>
    <row r="1616" s="13" customFormat="1">
      <c r="B1616" s="238"/>
      <c r="C1616" s="239"/>
      <c r="D1616" s="225" t="s">
        <v>176</v>
      </c>
      <c r="E1616" s="240" t="s">
        <v>19</v>
      </c>
      <c r="F1616" s="241" t="s">
        <v>1657</v>
      </c>
      <c r="G1616" s="239"/>
      <c r="H1616" s="242">
        <v>195</v>
      </c>
      <c r="I1616" s="243"/>
      <c r="J1616" s="239"/>
      <c r="K1616" s="239"/>
      <c r="L1616" s="244"/>
      <c r="M1616" s="245"/>
      <c r="N1616" s="246"/>
      <c r="O1616" s="246"/>
      <c r="P1616" s="246"/>
      <c r="Q1616" s="246"/>
      <c r="R1616" s="246"/>
      <c r="S1616" s="246"/>
      <c r="T1616" s="247"/>
      <c r="AT1616" s="248" t="s">
        <v>176</v>
      </c>
      <c r="AU1616" s="248" t="s">
        <v>83</v>
      </c>
      <c r="AV1616" s="13" t="s">
        <v>83</v>
      </c>
      <c r="AW1616" s="13" t="s">
        <v>34</v>
      </c>
      <c r="AX1616" s="13" t="s">
        <v>81</v>
      </c>
      <c r="AY1616" s="248" t="s">
        <v>161</v>
      </c>
    </row>
    <row r="1617" s="1" customFormat="1" ht="24" customHeight="1">
      <c r="B1617" s="39"/>
      <c r="C1617" s="212" t="s">
        <v>1670</v>
      </c>
      <c r="D1617" s="212" t="s">
        <v>163</v>
      </c>
      <c r="E1617" s="213" t="s">
        <v>1505</v>
      </c>
      <c r="F1617" s="214" t="s">
        <v>1506</v>
      </c>
      <c r="G1617" s="215" t="s">
        <v>210</v>
      </c>
      <c r="H1617" s="216">
        <v>195</v>
      </c>
      <c r="I1617" s="217"/>
      <c r="J1617" s="218">
        <f>ROUND(I1617*H1617,2)</f>
        <v>0</v>
      </c>
      <c r="K1617" s="214" t="s">
        <v>19</v>
      </c>
      <c r="L1617" s="44"/>
      <c r="M1617" s="219" t="s">
        <v>19</v>
      </c>
      <c r="N1617" s="220" t="s">
        <v>44</v>
      </c>
      <c r="O1617" s="84"/>
      <c r="P1617" s="221">
        <f>O1617*H1617</f>
        <v>0</v>
      </c>
      <c r="Q1617" s="221">
        <v>0.00040000000000000002</v>
      </c>
      <c r="R1617" s="221">
        <f>Q1617*H1617</f>
        <v>0.078</v>
      </c>
      <c r="S1617" s="221">
        <v>0</v>
      </c>
      <c r="T1617" s="222">
        <f>S1617*H1617</f>
        <v>0</v>
      </c>
      <c r="AR1617" s="223" t="s">
        <v>167</v>
      </c>
      <c r="AT1617" s="223" t="s">
        <v>163</v>
      </c>
      <c r="AU1617" s="223" t="s">
        <v>83</v>
      </c>
      <c r="AY1617" s="18" t="s">
        <v>161</v>
      </c>
      <c r="BE1617" s="224">
        <f>IF(N1617="základní",J1617,0)</f>
        <v>0</v>
      </c>
      <c r="BF1617" s="224">
        <f>IF(N1617="snížená",J1617,0)</f>
        <v>0</v>
      </c>
      <c r="BG1617" s="224">
        <f>IF(N1617="zákl. přenesená",J1617,0)</f>
        <v>0</v>
      </c>
      <c r="BH1617" s="224">
        <f>IF(N1617="sníž. přenesená",J1617,0)</f>
        <v>0</v>
      </c>
      <c r="BI1617" s="224">
        <f>IF(N1617="nulová",J1617,0)</f>
        <v>0</v>
      </c>
      <c r="BJ1617" s="18" t="s">
        <v>81</v>
      </c>
      <c r="BK1617" s="224">
        <f>ROUND(I1617*H1617,2)</f>
        <v>0</v>
      </c>
      <c r="BL1617" s="18" t="s">
        <v>167</v>
      </c>
      <c r="BM1617" s="223" t="s">
        <v>1671</v>
      </c>
    </row>
    <row r="1618" s="12" customFormat="1">
      <c r="B1618" s="228"/>
      <c r="C1618" s="229"/>
      <c r="D1618" s="225" t="s">
        <v>176</v>
      </c>
      <c r="E1618" s="230" t="s">
        <v>19</v>
      </c>
      <c r="F1618" s="231" t="s">
        <v>1654</v>
      </c>
      <c r="G1618" s="229"/>
      <c r="H1618" s="230" t="s">
        <v>19</v>
      </c>
      <c r="I1618" s="232"/>
      <c r="J1618" s="229"/>
      <c r="K1618" s="229"/>
      <c r="L1618" s="233"/>
      <c r="M1618" s="234"/>
      <c r="N1618" s="235"/>
      <c r="O1618" s="235"/>
      <c r="P1618" s="235"/>
      <c r="Q1618" s="235"/>
      <c r="R1618" s="235"/>
      <c r="S1618" s="235"/>
      <c r="T1618" s="236"/>
      <c r="AT1618" s="237" t="s">
        <v>176</v>
      </c>
      <c r="AU1618" s="237" t="s">
        <v>83</v>
      </c>
      <c r="AV1618" s="12" t="s">
        <v>81</v>
      </c>
      <c r="AW1618" s="12" t="s">
        <v>34</v>
      </c>
      <c r="AX1618" s="12" t="s">
        <v>73</v>
      </c>
      <c r="AY1618" s="237" t="s">
        <v>161</v>
      </c>
    </row>
    <row r="1619" s="13" customFormat="1">
      <c r="B1619" s="238"/>
      <c r="C1619" s="239"/>
      <c r="D1619" s="225" t="s">
        <v>176</v>
      </c>
      <c r="E1619" s="240" t="s">
        <v>19</v>
      </c>
      <c r="F1619" s="241" t="s">
        <v>1657</v>
      </c>
      <c r="G1619" s="239"/>
      <c r="H1619" s="242">
        <v>195</v>
      </c>
      <c r="I1619" s="243"/>
      <c r="J1619" s="239"/>
      <c r="K1619" s="239"/>
      <c r="L1619" s="244"/>
      <c r="M1619" s="245"/>
      <c r="N1619" s="246"/>
      <c r="O1619" s="246"/>
      <c r="P1619" s="246"/>
      <c r="Q1619" s="246"/>
      <c r="R1619" s="246"/>
      <c r="S1619" s="246"/>
      <c r="T1619" s="247"/>
      <c r="AT1619" s="248" t="s">
        <v>176</v>
      </c>
      <c r="AU1619" s="248" t="s">
        <v>83</v>
      </c>
      <c r="AV1619" s="13" t="s">
        <v>83</v>
      </c>
      <c r="AW1619" s="13" t="s">
        <v>34</v>
      </c>
      <c r="AX1619" s="13" t="s">
        <v>81</v>
      </c>
      <c r="AY1619" s="248" t="s">
        <v>161</v>
      </c>
    </row>
    <row r="1620" s="11" customFormat="1" ht="22.8" customHeight="1">
      <c r="B1620" s="196"/>
      <c r="C1620" s="197"/>
      <c r="D1620" s="198" t="s">
        <v>72</v>
      </c>
      <c r="E1620" s="210" t="s">
        <v>1672</v>
      </c>
      <c r="F1620" s="210" t="s">
        <v>1673</v>
      </c>
      <c r="G1620" s="197"/>
      <c r="H1620" s="197"/>
      <c r="I1620" s="200"/>
      <c r="J1620" s="211">
        <f>BK1620</f>
        <v>0</v>
      </c>
      <c r="K1620" s="197"/>
      <c r="L1620" s="202"/>
      <c r="M1620" s="203"/>
      <c r="N1620" s="204"/>
      <c r="O1620" s="204"/>
      <c r="P1620" s="205">
        <f>SUM(P1621:P1631)</f>
        <v>0</v>
      </c>
      <c r="Q1620" s="204"/>
      <c r="R1620" s="205">
        <f>SUM(R1621:R1631)</f>
        <v>0.16320000000000001</v>
      </c>
      <c r="S1620" s="204"/>
      <c r="T1620" s="206">
        <f>SUM(T1621:T1631)</f>
        <v>0</v>
      </c>
      <c r="AR1620" s="207" t="s">
        <v>81</v>
      </c>
      <c r="AT1620" s="208" t="s">
        <v>72</v>
      </c>
      <c r="AU1620" s="208" t="s">
        <v>81</v>
      </c>
      <c r="AY1620" s="207" t="s">
        <v>161</v>
      </c>
      <c r="BK1620" s="209">
        <f>SUM(BK1621:BK1631)</f>
        <v>0</v>
      </c>
    </row>
    <row r="1621" s="1" customFormat="1" ht="16.5" customHeight="1">
      <c r="B1621" s="39"/>
      <c r="C1621" s="212" t="s">
        <v>1674</v>
      </c>
      <c r="D1621" s="212" t="s">
        <v>163</v>
      </c>
      <c r="E1621" s="213" t="s">
        <v>1675</v>
      </c>
      <c r="F1621" s="214" t="s">
        <v>1676</v>
      </c>
      <c r="G1621" s="215" t="s">
        <v>210</v>
      </c>
      <c r="H1621" s="216">
        <v>8</v>
      </c>
      <c r="I1621" s="217"/>
      <c r="J1621" s="218">
        <f>ROUND(I1621*H1621,2)</f>
        <v>0</v>
      </c>
      <c r="K1621" s="214" t="s">
        <v>19</v>
      </c>
      <c r="L1621" s="44"/>
      <c r="M1621" s="219" t="s">
        <v>19</v>
      </c>
      <c r="N1621" s="220" t="s">
        <v>44</v>
      </c>
      <c r="O1621" s="84"/>
      <c r="P1621" s="221">
        <f>O1621*H1621</f>
        <v>0</v>
      </c>
      <c r="Q1621" s="221">
        <v>0.02</v>
      </c>
      <c r="R1621" s="221">
        <f>Q1621*H1621</f>
        <v>0.16</v>
      </c>
      <c r="S1621" s="221">
        <v>0</v>
      </c>
      <c r="T1621" s="222">
        <f>S1621*H1621</f>
        <v>0</v>
      </c>
      <c r="AR1621" s="223" t="s">
        <v>167</v>
      </c>
      <c r="AT1621" s="223" t="s">
        <v>163</v>
      </c>
      <c r="AU1621" s="223" t="s">
        <v>83</v>
      </c>
      <c r="AY1621" s="18" t="s">
        <v>161</v>
      </c>
      <c r="BE1621" s="224">
        <f>IF(N1621="základní",J1621,0)</f>
        <v>0</v>
      </c>
      <c r="BF1621" s="224">
        <f>IF(N1621="snížená",J1621,0)</f>
        <v>0</v>
      </c>
      <c r="BG1621" s="224">
        <f>IF(N1621="zákl. přenesená",J1621,0)</f>
        <v>0</v>
      </c>
      <c r="BH1621" s="224">
        <f>IF(N1621="sníž. přenesená",J1621,0)</f>
        <v>0</v>
      </c>
      <c r="BI1621" s="224">
        <f>IF(N1621="nulová",J1621,0)</f>
        <v>0</v>
      </c>
      <c r="BJ1621" s="18" t="s">
        <v>81</v>
      </c>
      <c r="BK1621" s="224">
        <f>ROUND(I1621*H1621,2)</f>
        <v>0</v>
      </c>
      <c r="BL1621" s="18" t="s">
        <v>167</v>
      </c>
      <c r="BM1621" s="223" t="s">
        <v>1677</v>
      </c>
    </row>
    <row r="1622" s="12" customFormat="1">
      <c r="B1622" s="228"/>
      <c r="C1622" s="229"/>
      <c r="D1622" s="225" t="s">
        <v>176</v>
      </c>
      <c r="E1622" s="230" t="s">
        <v>19</v>
      </c>
      <c r="F1622" s="231" t="s">
        <v>1678</v>
      </c>
      <c r="G1622" s="229"/>
      <c r="H1622" s="230" t="s">
        <v>19</v>
      </c>
      <c r="I1622" s="232"/>
      <c r="J1622" s="229"/>
      <c r="K1622" s="229"/>
      <c r="L1622" s="233"/>
      <c r="M1622" s="234"/>
      <c r="N1622" s="235"/>
      <c r="O1622" s="235"/>
      <c r="P1622" s="235"/>
      <c r="Q1622" s="235"/>
      <c r="R1622" s="235"/>
      <c r="S1622" s="235"/>
      <c r="T1622" s="236"/>
      <c r="AT1622" s="237" t="s">
        <v>176</v>
      </c>
      <c r="AU1622" s="237" t="s">
        <v>83</v>
      </c>
      <c r="AV1622" s="12" t="s">
        <v>81</v>
      </c>
      <c r="AW1622" s="12" t="s">
        <v>34</v>
      </c>
      <c r="AX1622" s="12" t="s">
        <v>73</v>
      </c>
      <c r="AY1622" s="237" t="s">
        <v>161</v>
      </c>
    </row>
    <row r="1623" s="12" customFormat="1">
      <c r="B1623" s="228"/>
      <c r="C1623" s="229"/>
      <c r="D1623" s="225" t="s">
        <v>176</v>
      </c>
      <c r="E1623" s="230" t="s">
        <v>19</v>
      </c>
      <c r="F1623" s="231" t="s">
        <v>1679</v>
      </c>
      <c r="G1623" s="229"/>
      <c r="H1623" s="230" t="s">
        <v>19</v>
      </c>
      <c r="I1623" s="232"/>
      <c r="J1623" s="229"/>
      <c r="K1623" s="229"/>
      <c r="L1623" s="233"/>
      <c r="M1623" s="234"/>
      <c r="N1623" s="235"/>
      <c r="O1623" s="235"/>
      <c r="P1623" s="235"/>
      <c r="Q1623" s="235"/>
      <c r="R1623" s="235"/>
      <c r="S1623" s="235"/>
      <c r="T1623" s="236"/>
      <c r="AT1623" s="237" t="s">
        <v>176</v>
      </c>
      <c r="AU1623" s="237" t="s">
        <v>83</v>
      </c>
      <c r="AV1623" s="12" t="s">
        <v>81</v>
      </c>
      <c r="AW1623" s="12" t="s">
        <v>34</v>
      </c>
      <c r="AX1623" s="12" t="s">
        <v>73</v>
      </c>
      <c r="AY1623" s="237" t="s">
        <v>161</v>
      </c>
    </row>
    <row r="1624" s="12" customFormat="1">
      <c r="B1624" s="228"/>
      <c r="C1624" s="229"/>
      <c r="D1624" s="225" t="s">
        <v>176</v>
      </c>
      <c r="E1624" s="230" t="s">
        <v>19</v>
      </c>
      <c r="F1624" s="231" t="s">
        <v>1680</v>
      </c>
      <c r="G1624" s="229"/>
      <c r="H1624" s="230" t="s">
        <v>19</v>
      </c>
      <c r="I1624" s="232"/>
      <c r="J1624" s="229"/>
      <c r="K1624" s="229"/>
      <c r="L1624" s="233"/>
      <c r="M1624" s="234"/>
      <c r="N1624" s="235"/>
      <c r="O1624" s="235"/>
      <c r="P1624" s="235"/>
      <c r="Q1624" s="235"/>
      <c r="R1624" s="235"/>
      <c r="S1624" s="235"/>
      <c r="T1624" s="236"/>
      <c r="AT1624" s="237" t="s">
        <v>176</v>
      </c>
      <c r="AU1624" s="237" t="s">
        <v>83</v>
      </c>
      <c r="AV1624" s="12" t="s">
        <v>81</v>
      </c>
      <c r="AW1624" s="12" t="s">
        <v>34</v>
      </c>
      <c r="AX1624" s="12" t="s">
        <v>73</v>
      </c>
      <c r="AY1624" s="237" t="s">
        <v>161</v>
      </c>
    </row>
    <row r="1625" s="12" customFormat="1">
      <c r="B1625" s="228"/>
      <c r="C1625" s="229"/>
      <c r="D1625" s="225" t="s">
        <v>176</v>
      </c>
      <c r="E1625" s="230" t="s">
        <v>19</v>
      </c>
      <c r="F1625" s="231" t="s">
        <v>1681</v>
      </c>
      <c r="G1625" s="229"/>
      <c r="H1625" s="230" t="s">
        <v>19</v>
      </c>
      <c r="I1625" s="232"/>
      <c r="J1625" s="229"/>
      <c r="K1625" s="229"/>
      <c r="L1625" s="233"/>
      <c r="M1625" s="234"/>
      <c r="N1625" s="235"/>
      <c r="O1625" s="235"/>
      <c r="P1625" s="235"/>
      <c r="Q1625" s="235"/>
      <c r="R1625" s="235"/>
      <c r="S1625" s="235"/>
      <c r="T1625" s="236"/>
      <c r="AT1625" s="237" t="s">
        <v>176</v>
      </c>
      <c r="AU1625" s="237" t="s">
        <v>83</v>
      </c>
      <c r="AV1625" s="12" t="s">
        <v>81</v>
      </c>
      <c r="AW1625" s="12" t="s">
        <v>34</v>
      </c>
      <c r="AX1625" s="12" t="s">
        <v>73</v>
      </c>
      <c r="AY1625" s="237" t="s">
        <v>161</v>
      </c>
    </row>
    <row r="1626" s="12" customFormat="1">
      <c r="B1626" s="228"/>
      <c r="C1626" s="229"/>
      <c r="D1626" s="225" t="s">
        <v>176</v>
      </c>
      <c r="E1626" s="230" t="s">
        <v>19</v>
      </c>
      <c r="F1626" s="231" t="s">
        <v>1682</v>
      </c>
      <c r="G1626" s="229"/>
      <c r="H1626" s="230" t="s">
        <v>19</v>
      </c>
      <c r="I1626" s="232"/>
      <c r="J1626" s="229"/>
      <c r="K1626" s="229"/>
      <c r="L1626" s="233"/>
      <c r="M1626" s="234"/>
      <c r="N1626" s="235"/>
      <c r="O1626" s="235"/>
      <c r="P1626" s="235"/>
      <c r="Q1626" s="235"/>
      <c r="R1626" s="235"/>
      <c r="S1626" s="235"/>
      <c r="T1626" s="236"/>
      <c r="AT1626" s="237" t="s">
        <v>176</v>
      </c>
      <c r="AU1626" s="237" t="s">
        <v>83</v>
      </c>
      <c r="AV1626" s="12" t="s">
        <v>81</v>
      </c>
      <c r="AW1626" s="12" t="s">
        <v>34</v>
      </c>
      <c r="AX1626" s="12" t="s">
        <v>73</v>
      </c>
      <c r="AY1626" s="237" t="s">
        <v>161</v>
      </c>
    </row>
    <row r="1627" s="12" customFormat="1">
      <c r="B1627" s="228"/>
      <c r="C1627" s="229"/>
      <c r="D1627" s="225" t="s">
        <v>176</v>
      </c>
      <c r="E1627" s="230" t="s">
        <v>19</v>
      </c>
      <c r="F1627" s="231" t="s">
        <v>1683</v>
      </c>
      <c r="G1627" s="229"/>
      <c r="H1627" s="230" t="s">
        <v>19</v>
      </c>
      <c r="I1627" s="232"/>
      <c r="J1627" s="229"/>
      <c r="K1627" s="229"/>
      <c r="L1627" s="233"/>
      <c r="M1627" s="234"/>
      <c r="N1627" s="235"/>
      <c r="O1627" s="235"/>
      <c r="P1627" s="235"/>
      <c r="Q1627" s="235"/>
      <c r="R1627" s="235"/>
      <c r="S1627" s="235"/>
      <c r="T1627" s="236"/>
      <c r="AT1627" s="237" t="s">
        <v>176</v>
      </c>
      <c r="AU1627" s="237" t="s">
        <v>83</v>
      </c>
      <c r="AV1627" s="12" t="s">
        <v>81</v>
      </c>
      <c r="AW1627" s="12" t="s">
        <v>34</v>
      </c>
      <c r="AX1627" s="12" t="s">
        <v>73</v>
      </c>
      <c r="AY1627" s="237" t="s">
        <v>161</v>
      </c>
    </row>
    <row r="1628" s="13" customFormat="1">
      <c r="B1628" s="238"/>
      <c r="C1628" s="239"/>
      <c r="D1628" s="225" t="s">
        <v>176</v>
      </c>
      <c r="E1628" s="240" t="s">
        <v>19</v>
      </c>
      <c r="F1628" s="241" t="s">
        <v>1684</v>
      </c>
      <c r="G1628" s="239"/>
      <c r="H1628" s="242">
        <v>8</v>
      </c>
      <c r="I1628" s="243"/>
      <c r="J1628" s="239"/>
      <c r="K1628" s="239"/>
      <c r="L1628" s="244"/>
      <c r="M1628" s="245"/>
      <c r="N1628" s="246"/>
      <c r="O1628" s="246"/>
      <c r="P1628" s="246"/>
      <c r="Q1628" s="246"/>
      <c r="R1628" s="246"/>
      <c r="S1628" s="246"/>
      <c r="T1628" s="247"/>
      <c r="AT1628" s="248" t="s">
        <v>176</v>
      </c>
      <c r="AU1628" s="248" t="s">
        <v>83</v>
      </c>
      <c r="AV1628" s="13" t="s">
        <v>83</v>
      </c>
      <c r="AW1628" s="13" t="s">
        <v>34</v>
      </c>
      <c r="AX1628" s="13" t="s">
        <v>81</v>
      </c>
      <c r="AY1628" s="248" t="s">
        <v>161</v>
      </c>
    </row>
    <row r="1629" s="1" customFormat="1" ht="24" customHeight="1">
      <c r="B1629" s="39"/>
      <c r="C1629" s="212" t="s">
        <v>1685</v>
      </c>
      <c r="D1629" s="212" t="s">
        <v>163</v>
      </c>
      <c r="E1629" s="213" t="s">
        <v>1505</v>
      </c>
      <c r="F1629" s="214" t="s">
        <v>1506</v>
      </c>
      <c r="G1629" s="215" t="s">
        <v>210</v>
      </c>
      <c r="H1629" s="216">
        <v>8</v>
      </c>
      <c r="I1629" s="217"/>
      <c r="J1629" s="218">
        <f>ROUND(I1629*H1629,2)</f>
        <v>0</v>
      </c>
      <c r="K1629" s="214" t="s">
        <v>19</v>
      </c>
      <c r="L1629" s="44"/>
      <c r="M1629" s="219" t="s">
        <v>19</v>
      </c>
      <c r="N1629" s="220" t="s">
        <v>44</v>
      </c>
      <c r="O1629" s="84"/>
      <c r="P1629" s="221">
        <f>O1629*H1629</f>
        <v>0</v>
      </c>
      <c r="Q1629" s="221">
        <v>0.00040000000000000002</v>
      </c>
      <c r="R1629" s="221">
        <f>Q1629*H1629</f>
        <v>0.0032000000000000002</v>
      </c>
      <c r="S1629" s="221">
        <v>0</v>
      </c>
      <c r="T1629" s="222">
        <f>S1629*H1629</f>
        <v>0</v>
      </c>
      <c r="AR1629" s="223" t="s">
        <v>167</v>
      </c>
      <c r="AT1629" s="223" t="s">
        <v>163</v>
      </c>
      <c r="AU1629" s="223" t="s">
        <v>83</v>
      </c>
      <c r="AY1629" s="18" t="s">
        <v>161</v>
      </c>
      <c r="BE1629" s="224">
        <f>IF(N1629="základní",J1629,0)</f>
        <v>0</v>
      </c>
      <c r="BF1629" s="224">
        <f>IF(N1629="snížená",J1629,0)</f>
        <v>0</v>
      </c>
      <c r="BG1629" s="224">
        <f>IF(N1629="zákl. přenesená",J1629,0)</f>
        <v>0</v>
      </c>
      <c r="BH1629" s="224">
        <f>IF(N1629="sníž. přenesená",J1629,0)</f>
        <v>0</v>
      </c>
      <c r="BI1629" s="224">
        <f>IF(N1629="nulová",J1629,0)</f>
        <v>0</v>
      </c>
      <c r="BJ1629" s="18" t="s">
        <v>81</v>
      </c>
      <c r="BK1629" s="224">
        <f>ROUND(I1629*H1629,2)</f>
        <v>0</v>
      </c>
      <c r="BL1629" s="18" t="s">
        <v>167</v>
      </c>
      <c r="BM1629" s="223" t="s">
        <v>1686</v>
      </c>
    </row>
    <row r="1630" s="12" customFormat="1">
      <c r="B1630" s="228"/>
      <c r="C1630" s="229"/>
      <c r="D1630" s="225" t="s">
        <v>176</v>
      </c>
      <c r="E1630" s="230" t="s">
        <v>19</v>
      </c>
      <c r="F1630" s="231" t="s">
        <v>1678</v>
      </c>
      <c r="G1630" s="229"/>
      <c r="H1630" s="230" t="s">
        <v>19</v>
      </c>
      <c r="I1630" s="232"/>
      <c r="J1630" s="229"/>
      <c r="K1630" s="229"/>
      <c r="L1630" s="233"/>
      <c r="M1630" s="234"/>
      <c r="N1630" s="235"/>
      <c r="O1630" s="235"/>
      <c r="P1630" s="235"/>
      <c r="Q1630" s="235"/>
      <c r="R1630" s="235"/>
      <c r="S1630" s="235"/>
      <c r="T1630" s="236"/>
      <c r="AT1630" s="237" t="s">
        <v>176</v>
      </c>
      <c r="AU1630" s="237" t="s">
        <v>83</v>
      </c>
      <c r="AV1630" s="12" t="s">
        <v>81</v>
      </c>
      <c r="AW1630" s="12" t="s">
        <v>34</v>
      </c>
      <c r="AX1630" s="12" t="s">
        <v>73</v>
      </c>
      <c r="AY1630" s="237" t="s">
        <v>161</v>
      </c>
    </row>
    <row r="1631" s="13" customFormat="1">
      <c r="B1631" s="238"/>
      <c r="C1631" s="239"/>
      <c r="D1631" s="225" t="s">
        <v>176</v>
      </c>
      <c r="E1631" s="240" t="s">
        <v>19</v>
      </c>
      <c r="F1631" s="241" t="s">
        <v>1684</v>
      </c>
      <c r="G1631" s="239"/>
      <c r="H1631" s="242">
        <v>8</v>
      </c>
      <c r="I1631" s="243"/>
      <c r="J1631" s="239"/>
      <c r="K1631" s="239"/>
      <c r="L1631" s="244"/>
      <c r="M1631" s="245"/>
      <c r="N1631" s="246"/>
      <c r="O1631" s="246"/>
      <c r="P1631" s="246"/>
      <c r="Q1631" s="246"/>
      <c r="R1631" s="246"/>
      <c r="S1631" s="246"/>
      <c r="T1631" s="247"/>
      <c r="AT1631" s="248" t="s">
        <v>176</v>
      </c>
      <c r="AU1631" s="248" t="s">
        <v>83</v>
      </c>
      <c r="AV1631" s="13" t="s">
        <v>83</v>
      </c>
      <c r="AW1631" s="13" t="s">
        <v>34</v>
      </c>
      <c r="AX1631" s="13" t="s">
        <v>81</v>
      </c>
      <c r="AY1631" s="248" t="s">
        <v>161</v>
      </c>
    </row>
    <row r="1632" s="11" customFormat="1" ht="22.8" customHeight="1">
      <c r="B1632" s="196"/>
      <c r="C1632" s="197"/>
      <c r="D1632" s="198" t="s">
        <v>72</v>
      </c>
      <c r="E1632" s="210" t="s">
        <v>1687</v>
      </c>
      <c r="F1632" s="210" t="s">
        <v>1688</v>
      </c>
      <c r="G1632" s="197"/>
      <c r="H1632" s="197"/>
      <c r="I1632" s="200"/>
      <c r="J1632" s="211">
        <f>BK1632</f>
        <v>0</v>
      </c>
      <c r="K1632" s="197"/>
      <c r="L1632" s="202"/>
      <c r="M1632" s="203"/>
      <c r="N1632" s="204"/>
      <c r="O1632" s="204"/>
      <c r="P1632" s="205">
        <f>SUM(P1633:P1640)</f>
        <v>0</v>
      </c>
      <c r="Q1632" s="204"/>
      <c r="R1632" s="205">
        <f>SUM(R1633:R1640)</f>
        <v>0.040000000000000001</v>
      </c>
      <c r="S1632" s="204"/>
      <c r="T1632" s="206">
        <f>SUM(T1633:T1640)</f>
        <v>0</v>
      </c>
      <c r="AR1632" s="207" t="s">
        <v>81</v>
      </c>
      <c r="AT1632" s="208" t="s">
        <v>72</v>
      </c>
      <c r="AU1632" s="208" t="s">
        <v>81</v>
      </c>
      <c r="AY1632" s="207" t="s">
        <v>161</v>
      </c>
      <c r="BK1632" s="209">
        <f>SUM(BK1633:BK1640)</f>
        <v>0</v>
      </c>
    </row>
    <row r="1633" s="1" customFormat="1" ht="16.5" customHeight="1">
      <c r="B1633" s="39"/>
      <c r="C1633" s="212" t="s">
        <v>1689</v>
      </c>
      <c r="D1633" s="212" t="s">
        <v>163</v>
      </c>
      <c r="E1633" s="213" t="s">
        <v>1690</v>
      </c>
      <c r="F1633" s="214" t="s">
        <v>1691</v>
      </c>
      <c r="G1633" s="215" t="s">
        <v>1390</v>
      </c>
      <c r="H1633" s="216">
        <v>1</v>
      </c>
      <c r="I1633" s="217"/>
      <c r="J1633" s="218">
        <f>ROUND(I1633*H1633,2)</f>
        <v>0</v>
      </c>
      <c r="K1633" s="214" t="s">
        <v>19</v>
      </c>
      <c r="L1633" s="44"/>
      <c r="M1633" s="219" t="s">
        <v>19</v>
      </c>
      <c r="N1633" s="220" t="s">
        <v>44</v>
      </c>
      <c r="O1633" s="84"/>
      <c r="P1633" s="221">
        <f>O1633*H1633</f>
        <v>0</v>
      </c>
      <c r="Q1633" s="221">
        <v>0.001</v>
      </c>
      <c r="R1633" s="221">
        <f>Q1633*H1633</f>
        <v>0.001</v>
      </c>
      <c r="S1633" s="221">
        <v>0</v>
      </c>
      <c r="T1633" s="222">
        <f>S1633*H1633</f>
        <v>0</v>
      </c>
      <c r="AR1633" s="223" t="s">
        <v>167</v>
      </c>
      <c r="AT1633" s="223" t="s">
        <v>163</v>
      </c>
      <c r="AU1633" s="223" t="s">
        <v>83</v>
      </c>
      <c r="AY1633" s="18" t="s">
        <v>161</v>
      </c>
      <c r="BE1633" s="224">
        <f>IF(N1633="základní",J1633,0)</f>
        <v>0</v>
      </c>
      <c r="BF1633" s="224">
        <f>IF(N1633="snížená",J1633,0)</f>
        <v>0</v>
      </c>
      <c r="BG1633" s="224">
        <f>IF(N1633="zákl. přenesená",J1633,0)</f>
        <v>0</v>
      </c>
      <c r="BH1633" s="224">
        <f>IF(N1633="sníž. přenesená",J1633,0)</f>
        <v>0</v>
      </c>
      <c r="BI1633" s="224">
        <f>IF(N1633="nulová",J1633,0)</f>
        <v>0</v>
      </c>
      <c r="BJ1633" s="18" t="s">
        <v>81</v>
      </c>
      <c r="BK1633" s="224">
        <f>ROUND(I1633*H1633,2)</f>
        <v>0</v>
      </c>
      <c r="BL1633" s="18" t="s">
        <v>167</v>
      </c>
      <c r="BM1633" s="223" t="s">
        <v>1692</v>
      </c>
    </row>
    <row r="1634" s="1" customFormat="1" ht="16.5" customHeight="1">
      <c r="B1634" s="39"/>
      <c r="C1634" s="212" t="s">
        <v>1693</v>
      </c>
      <c r="D1634" s="212" t="s">
        <v>163</v>
      </c>
      <c r="E1634" s="213" t="s">
        <v>1694</v>
      </c>
      <c r="F1634" s="214" t="s">
        <v>1695</v>
      </c>
      <c r="G1634" s="215" t="s">
        <v>1390</v>
      </c>
      <c r="H1634" s="216">
        <v>1</v>
      </c>
      <c r="I1634" s="217"/>
      <c r="J1634" s="218">
        <f>ROUND(I1634*H1634,2)</f>
        <v>0</v>
      </c>
      <c r="K1634" s="214" t="s">
        <v>19</v>
      </c>
      <c r="L1634" s="44"/>
      <c r="M1634" s="219" t="s">
        <v>19</v>
      </c>
      <c r="N1634" s="220" t="s">
        <v>44</v>
      </c>
      <c r="O1634" s="84"/>
      <c r="P1634" s="221">
        <f>O1634*H1634</f>
        <v>0</v>
      </c>
      <c r="Q1634" s="221">
        <v>0.001</v>
      </c>
      <c r="R1634" s="221">
        <f>Q1634*H1634</f>
        <v>0.001</v>
      </c>
      <c r="S1634" s="221">
        <v>0</v>
      </c>
      <c r="T1634" s="222">
        <f>S1634*H1634</f>
        <v>0</v>
      </c>
      <c r="AR1634" s="223" t="s">
        <v>167</v>
      </c>
      <c r="AT1634" s="223" t="s">
        <v>163</v>
      </c>
      <c r="AU1634" s="223" t="s">
        <v>83</v>
      </c>
      <c r="AY1634" s="18" t="s">
        <v>161</v>
      </c>
      <c r="BE1634" s="224">
        <f>IF(N1634="základní",J1634,0)</f>
        <v>0</v>
      </c>
      <c r="BF1634" s="224">
        <f>IF(N1634="snížená",J1634,0)</f>
        <v>0</v>
      </c>
      <c r="BG1634" s="224">
        <f>IF(N1634="zákl. přenesená",J1634,0)</f>
        <v>0</v>
      </c>
      <c r="BH1634" s="224">
        <f>IF(N1634="sníž. přenesená",J1634,0)</f>
        <v>0</v>
      </c>
      <c r="BI1634" s="224">
        <f>IF(N1634="nulová",J1634,0)</f>
        <v>0</v>
      </c>
      <c r="BJ1634" s="18" t="s">
        <v>81</v>
      </c>
      <c r="BK1634" s="224">
        <f>ROUND(I1634*H1634,2)</f>
        <v>0</v>
      </c>
      <c r="BL1634" s="18" t="s">
        <v>167</v>
      </c>
      <c r="BM1634" s="223" t="s">
        <v>1696</v>
      </c>
    </row>
    <row r="1635" s="1" customFormat="1" ht="16.5" customHeight="1">
      <c r="B1635" s="39"/>
      <c r="C1635" s="260" t="s">
        <v>1697</v>
      </c>
      <c r="D1635" s="260" t="s">
        <v>252</v>
      </c>
      <c r="E1635" s="261" t="s">
        <v>1698</v>
      </c>
      <c r="F1635" s="262" t="s">
        <v>1699</v>
      </c>
      <c r="G1635" s="263" t="s">
        <v>1390</v>
      </c>
      <c r="H1635" s="264">
        <v>12</v>
      </c>
      <c r="I1635" s="265"/>
      <c r="J1635" s="266">
        <f>ROUND(I1635*H1635,2)</f>
        <v>0</v>
      </c>
      <c r="K1635" s="262" t="s">
        <v>19</v>
      </c>
      <c r="L1635" s="267"/>
      <c r="M1635" s="268" t="s">
        <v>19</v>
      </c>
      <c r="N1635" s="269" t="s">
        <v>44</v>
      </c>
      <c r="O1635" s="84"/>
      <c r="P1635" s="221">
        <f>O1635*H1635</f>
        <v>0</v>
      </c>
      <c r="Q1635" s="221">
        <v>0.002</v>
      </c>
      <c r="R1635" s="221">
        <f>Q1635*H1635</f>
        <v>0.024</v>
      </c>
      <c r="S1635" s="221">
        <v>0</v>
      </c>
      <c r="T1635" s="222">
        <f>S1635*H1635</f>
        <v>0</v>
      </c>
      <c r="AR1635" s="223" t="s">
        <v>207</v>
      </c>
      <c r="AT1635" s="223" t="s">
        <v>252</v>
      </c>
      <c r="AU1635" s="223" t="s">
        <v>83</v>
      </c>
      <c r="AY1635" s="18" t="s">
        <v>161</v>
      </c>
      <c r="BE1635" s="224">
        <f>IF(N1635="základní",J1635,0)</f>
        <v>0</v>
      </c>
      <c r="BF1635" s="224">
        <f>IF(N1635="snížená",J1635,0)</f>
        <v>0</v>
      </c>
      <c r="BG1635" s="224">
        <f>IF(N1635="zákl. přenesená",J1635,0)</f>
        <v>0</v>
      </c>
      <c r="BH1635" s="224">
        <f>IF(N1635="sníž. přenesená",J1635,0)</f>
        <v>0</v>
      </c>
      <c r="BI1635" s="224">
        <f>IF(N1635="nulová",J1635,0)</f>
        <v>0</v>
      </c>
      <c r="BJ1635" s="18" t="s">
        <v>81</v>
      </c>
      <c r="BK1635" s="224">
        <f>ROUND(I1635*H1635,2)</f>
        <v>0</v>
      </c>
      <c r="BL1635" s="18" t="s">
        <v>167</v>
      </c>
      <c r="BM1635" s="223" t="s">
        <v>1700</v>
      </c>
    </row>
    <row r="1636" s="12" customFormat="1">
      <c r="B1636" s="228"/>
      <c r="C1636" s="229"/>
      <c r="D1636" s="225" t="s">
        <v>176</v>
      </c>
      <c r="E1636" s="230" t="s">
        <v>19</v>
      </c>
      <c r="F1636" s="231" t="s">
        <v>1701</v>
      </c>
      <c r="G1636" s="229"/>
      <c r="H1636" s="230" t="s">
        <v>19</v>
      </c>
      <c r="I1636" s="232"/>
      <c r="J1636" s="229"/>
      <c r="K1636" s="229"/>
      <c r="L1636" s="233"/>
      <c r="M1636" s="234"/>
      <c r="N1636" s="235"/>
      <c r="O1636" s="235"/>
      <c r="P1636" s="235"/>
      <c r="Q1636" s="235"/>
      <c r="R1636" s="235"/>
      <c r="S1636" s="235"/>
      <c r="T1636" s="236"/>
      <c r="AT1636" s="237" t="s">
        <v>176</v>
      </c>
      <c r="AU1636" s="237" t="s">
        <v>83</v>
      </c>
      <c r="AV1636" s="12" t="s">
        <v>81</v>
      </c>
      <c r="AW1636" s="12" t="s">
        <v>34</v>
      </c>
      <c r="AX1636" s="12" t="s">
        <v>73</v>
      </c>
      <c r="AY1636" s="237" t="s">
        <v>161</v>
      </c>
    </row>
    <row r="1637" s="13" customFormat="1">
      <c r="B1637" s="238"/>
      <c r="C1637" s="239"/>
      <c r="D1637" s="225" t="s">
        <v>176</v>
      </c>
      <c r="E1637" s="240" t="s">
        <v>19</v>
      </c>
      <c r="F1637" s="241" t="s">
        <v>230</v>
      </c>
      <c r="G1637" s="239"/>
      <c r="H1637" s="242">
        <v>12</v>
      </c>
      <c r="I1637" s="243"/>
      <c r="J1637" s="239"/>
      <c r="K1637" s="239"/>
      <c r="L1637" s="244"/>
      <c r="M1637" s="245"/>
      <c r="N1637" s="246"/>
      <c r="O1637" s="246"/>
      <c r="P1637" s="246"/>
      <c r="Q1637" s="246"/>
      <c r="R1637" s="246"/>
      <c r="S1637" s="246"/>
      <c r="T1637" s="247"/>
      <c r="AT1637" s="248" t="s">
        <v>176</v>
      </c>
      <c r="AU1637" s="248" t="s">
        <v>83</v>
      </c>
      <c r="AV1637" s="13" t="s">
        <v>83</v>
      </c>
      <c r="AW1637" s="13" t="s">
        <v>34</v>
      </c>
      <c r="AX1637" s="13" t="s">
        <v>81</v>
      </c>
      <c r="AY1637" s="248" t="s">
        <v>161</v>
      </c>
    </row>
    <row r="1638" s="1" customFormat="1" ht="16.5" customHeight="1">
      <c r="B1638" s="39"/>
      <c r="C1638" s="260" t="s">
        <v>1702</v>
      </c>
      <c r="D1638" s="260" t="s">
        <v>252</v>
      </c>
      <c r="E1638" s="261" t="s">
        <v>1703</v>
      </c>
      <c r="F1638" s="262" t="s">
        <v>1704</v>
      </c>
      <c r="G1638" s="263" t="s">
        <v>1390</v>
      </c>
      <c r="H1638" s="264">
        <v>7</v>
      </c>
      <c r="I1638" s="265"/>
      <c r="J1638" s="266">
        <f>ROUND(I1638*H1638,2)</f>
        <v>0</v>
      </c>
      <c r="K1638" s="262" t="s">
        <v>19</v>
      </c>
      <c r="L1638" s="267"/>
      <c r="M1638" s="268" t="s">
        <v>19</v>
      </c>
      <c r="N1638" s="269" t="s">
        <v>44</v>
      </c>
      <c r="O1638" s="84"/>
      <c r="P1638" s="221">
        <f>O1638*H1638</f>
        <v>0</v>
      </c>
      <c r="Q1638" s="221">
        <v>0.002</v>
      </c>
      <c r="R1638" s="221">
        <f>Q1638*H1638</f>
        <v>0.014</v>
      </c>
      <c r="S1638" s="221">
        <v>0</v>
      </c>
      <c r="T1638" s="222">
        <f>S1638*H1638</f>
        <v>0</v>
      </c>
      <c r="AR1638" s="223" t="s">
        <v>207</v>
      </c>
      <c r="AT1638" s="223" t="s">
        <v>252</v>
      </c>
      <c r="AU1638" s="223" t="s">
        <v>83</v>
      </c>
      <c r="AY1638" s="18" t="s">
        <v>161</v>
      </c>
      <c r="BE1638" s="224">
        <f>IF(N1638="základní",J1638,0)</f>
        <v>0</v>
      </c>
      <c r="BF1638" s="224">
        <f>IF(N1638="snížená",J1638,0)</f>
        <v>0</v>
      </c>
      <c r="BG1638" s="224">
        <f>IF(N1638="zákl. přenesená",J1638,0)</f>
        <v>0</v>
      </c>
      <c r="BH1638" s="224">
        <f>IF(N1638="sníž. přenesená",J1638,0)</f>
        <v>0</v>
      </c>
      <c r="BI1638" s="224">
        <f>IF(N1638="nulová",J1638,0)</f>
        <v>0</v>
      </c>
      <c r="BJ1638" s="18" t="s">
        <v>81</v>
      </c>
      <c r="BK1638" s="224">
        <f>ROUND(I1638*H1638,2)</f>
        <v>0</v>
      </c>
      <c r="BL1638" s="18" t="s">
        <v>167</v>
      </c>
      <c r="BM1638" s="223" t="s">
        <v>1705</v>
      </c>
    </row>
    <row r="1639" s="12" customFormat="1">
      <c r="B1639" s="228"/>
      <c r="C1639" s="229"/>
      <c r="D1639" s="225" t="s">
        <v>176</v>
      </c>
      <c r="E1639" s="230" t="s">
        <v>19</v>
      </c>
      <c r="F1639" s="231" t="s">
        <v>1706</v>
      </c>
      <c r="G1639" s="229"/>
      <c r="H1639" s="230" t="s">
        <v>19</v>
      </c>
      <c r="I1639" s="232"/>
      <c r="J1639" s="229"/>
      <c r="K1639" s="229"/>
      <c r="L1639" s="233"/>
      <c r="M1639" s="234"/>
      <c r="N1639" s="235"/>
      <c r="O1639" s="235"/>
      <c r="P1639" s="235"/>
      <c r="Q1639" s="235"/>
      <c r="R1639" s="235"/>
      <c r="S1639" s="235"/>
      <c r="T1639" s="236"/>
      <c r="AT1639" s="237" t="s">
        <v>176</v>
      </c>
      <c r="AU1639" s="237" t="s">
        <v>83</v>
      </c>
      <c r="AV1639" s="12" t="s">
        <v>81</v>
      </c>
      <c r="AW1639" s="12" t="s">
        <v>34</v>
      </c>
      <c r="AX1639" s="12" t="s">
        <v>73</v>
      </c>
      <c r="AY1639" s="237" t="s">
        <v>161</v>
      </c>
    </row>
    <row r="1640" s="13" customFormat="1">
      <c r="B1640" s="238"/>
      <c r="C1640" s="239"/>
      <c r="D1640" s="225" t="s">
        <v>176</v>
      </c>
      <c r="E1640" s="240" t="s">
        <v>19</v>
      </c>
      <c r="F1640" s="241" t="s">
        <v>202</v>
      </c>
      <c r="G1640" s="239"/>
      <c r="H1640" s="242">
        <v>7</v>
      </c>
      <c r="I1640" s="243"/>
      <c r="J1640" s="239"/>
      <c r="K1640" s="239"/>
      <c r="L1640" s="244"/>
      <c r="M1640" s="245"/>
      <c r="N1640" s="246"/>
      <c r="O1640" s="246"/>
      <c r="P1640" s="246"/>
      <c r="Q1640" s="246"/>
      <c r="R1640" s="246"/>
      <c r="S1640" s="246"/>
      <c r="T1640" s="247"/>
      <c r="AT1640" s="248" t="s">
        <v>176</v>
      </c>
      <c r="AU1640" s="248" t="s">
        <v>83</v>
      </c>
      <c r="AV1640" s="13" t="s">
        <v>83</v>
      </c>
      <c r="AW1640" s="13" t="s">
        <v>34</v>
      </c>
      <c r="AX1640" s="13" t="s">
        <v>81</v>
      </c>
      <c r="AY1640" s="248" t="s">
        <v>161</v>
      </c>
    </row>
    <row r="1641" s="11" customFormat="1" ht="22.8" customHeight="1">
      <c r="B1641" s="196"/>
      <c r="C1641" s="197"/>
      <c r="D1641" s="198" t="s">
        <v>72</v>
      </c>
      <c r="E1641" s="210" t="s">
        <v>852</v>
      </c>
      <c r="F1641" s="210" t="s">
        <v>1707</v>
      </c>
      <c r="G1641" s="197"/>
      <c r="H1641" s="197"/>
      <c r="I1641" s="200"/>
      <c r="J1641" s="211">
        <f>BK1641</f>
        <v>0</v>
      </c>
      <c r="K1641" s="197"/>
      <c r="L1641" s="202"/>
      <c r="M1641" s="203"/>
      <c r="N1641" s="204"/>
      <c r="O1641" s="204"/>
      <c r="P1641" s="205">
        <f>SUM(P1642:P1859)</f>
        <v>0</v>
      </c>
      <c r="Q1641" s="204"/>
      <c r="R1641" s="205">
        <f>SUM(R1642:R1859)</f>
        <v>0.54318</v>
      </c>
      <c r="S1641" s="204"/>
      <c r="T1641" s="206">
        <f>SUM(T1642:T1859)</f>
        <v>388.15989999999999</v>
      </c>
      <c r="AR1641" s="207" t="s">
        <v>81</v>
      </c>
      <c r="AT1641" s="208" t="s">
        <v>72</v>
      </c>
      <c r="AU1641" s="208" t="s">
        <v>81</v>
      </c>
      <c r="AY1641" s="207" t="s">
        <v>161</v>
      </c>
      <c r="BK1641" s="209">
        <f>SUM(BK1642:BK1859)</f>
        <v>0</v>
      </c>
    </row>
    <row r="1642" s="1" customFormat="1" ht="16.5" customHeight="1">
      <c r="B1642" s="39"/>
      <c r="C1642" s="212" t="s">
        <v>1708</v>
      </c>
      <c r="D1642" s="212" t="s">
        <v>163</v>
      </c>
      <c r="E1642" s="213" t="s">
        <v>1709</v>
      </c>
      <c r="F1642" s="214" t="s">
        <v>1710</v>
      </c>
      <c r="G1642" s="215" t="s">
        <v>172</v>
      </c>
      <c r="H1642" s="216">
        <v>20</v>
      </c>
      <c r="I1642" s="217"/>
      <c r="J1642" s="218">
        <f>ROUND(I1642*H1642,2)</f>
        <v>0</v>
      </c>
      <c r="K1642" s="214" t="s">
        <v>173</v>
      </c>
      <c r="L1642" s="44"/>
      <c r="M1642" s="219" t="s">
        <v>19</v>
      </c>
      <c r="N1642" s="220" t="s">
        <v>44</v>
      </c>
      <c r="O1642" s="84"/>
      <c r="P1642" s="221">
        <f>O1642*H1642</f>
        <v>0</v>
      </c>
      <c r="Q1642" s="221">
        <v>0</v>
      </c>
      <c r="R1642" s="221">
        <f>Q1642*H1642</f>
        <v>0</v>
      </c>
      <c r="S1642" s="221">
        <v>2</v>
      </c>
      <c r="T1642" s="222">
        <f>S1642*H1642</f>
        <v>40</v>
      </c>
      <c r="AR1642" s="223" t="s">
        <v>167</v>
      </c>
      <c r="AT1642" s="223" t="s">
        <v>163</v>
      </c>
      <c r="AU1642" s="223" t="s">
        <v>83</v>
      </c>
      <c r="AY1642" s="18" t="s">
        <v>161</v>
      </c>
      <c r="BE1642" s="224">
        <f>IF(N1642="základní",J1642,0)</f>
        <v>0</v>
      </c>
      <c r="BF1642" s="224">
        <f>IF(N1642="snížená",J1642,0)</f>
        <v>0</v>
      </c>
      <c r="BG1642" s="224">
        <f>IF(N1642="zákl. přenesená",J1642,0)</f>
        <v>0</v>
      </c>
      <c r="BH1642" s="224">
        <f>IF(N1642="sníž. přenesená",J1642,0)</f>
        <v>0</v>
      </c>
      <c r="BI1642" s="224">
        <f>IF(N1642="nulová",J1642,0)</f>
        <v>0</v>
      </c>
      <c r="BJ1642" s="18" t="s">
        <v>81</v>
      </c>
      <c r="BK1642" s="224">
        <f>ROUND(I1642*H1642,2)</f>
        <v>0</v>
      </c>
      <c r="BL1642" s="18" t="s">
        <v>167</v>
      </c>
      <c r="BM1642" s="223" t="s">
        <v>1711</v>
      </c>
    </row>
    <row r="1643" s="1" customFormat="1">
      <c r="B1643" s="39"/>
      <c r="C1643" s="40"/>
      <c r="D1643" s="225" t="s">
        <v>169</v>
      </c>
      <c r="E1643" s="40"/>
      <c r="F1643" s="226" t="s">
        <v>1712</v>
      </c>
      <c r="G1643" s="40"/>
      <c r="H1643" s="40"/>
      <c r="I1643" s="136"/>
      <c r="J1643" s="40"/>
      <c r="K1643" s="40"/>
      <c r="L1643" s="44"/>
      <c r="M1643" s="227"/>
      <c r="N1643" s="84"/>
      <c r="O1643" s="84"/>
      <c r="P1643" s="84"/>
      <c r="Q1643" s="84"/>
      <c r="R1643" s="84"/>
      <c r="S1643" s="84"/>
      <c r="T1643" s="85"/>
      <c r="AT1643" s="18" t="s">
        <v>169</v>
      </c>
      <c r="AU1643" s="18" t="s">
        <v>83</v>
      </c>
    </row>
    <row r="1644" s="13" customFormat="1">
      <c r="B1644" s="238"/>
      <c r="C1644" s="239"/>
      <c r="D1644" s="225" t="s">
        <v>176</v>
      </c>
      <c r="E1644" s="240" t="s">
        <v>19</v>
      </c>
      <c r="F1644" s="241" t="s">
        <v>1713</v>
      </c>
      <c r="G1644" s="239"/>
      <c r="H1644" s="242">
        <v>20</v>
      </c>
      <c r="I1644" s="243"/>
      <c r="J1644" s="239"/>
      <c r="K1644" s="239"/>
      <c r="L1644" s="244"/>
      <c r="M1644" s="245"/>
      <c r="N1644" s="246"/>
      <c r="O1644" s="246"/>
      <c r="P1644" s="246"/>
      <c r="Q1644" s="246"/>
      <c r="R1644" s="246"/>
      <c r="S1644" s="246"/>
      <c r="T1644" s="247"/>
      <c r="AT1644" s="248" t="s">
        <v>176</v>
      </c>
      <c r="AU1644" s="248" t="s">
        <v>83</v>
      </c>
      <c r="AV1644" s="13" t="s">
        <v>83</v>
      </c>
      <c r="AW1644" s="13" t="s">
        <v>34</v>
      </c>
      <c r="AX1644" s="13" t="s">
        <v>81</v>
      </c>
      <c r="AY1644" s="248" t="s">
        <v>161</v>
      </c>
    </row>
    <row r="1645" s="1" customFormat="1" ht="16.5" customHeight="1">
      <c r="B1645" s="39"/>
      <c r="C1645" s="212" t="s">
        <v>1714</v>
      </c>
      <c r="D1645" s="212" t="s">
        <v>163</v>
      </c>
      <c r="E1645" s="213" t="s">
        <v>1715</v>
      </c>
      <c r="F1645" s="214" t="s">
        <v>1716</v>
      </c>
      <c r="G1645" s="215" t="s">
        <v>172</v>
      </c>
      <c r="H1645" s="216">
        <v>20</v>
      </c>
      <c r="I1645" s="217"/>
      <c r="J1645" s="218">
        <f>ROUND(I1645*H1645,2)</f>
        <v>0</v>
      </c>
      <c r="K1645" s="214" t="s">
        <v>173</v>
      </c>
      <c r="L1645" s="44"/>
      <c r="M1645" s="219" t="s">
        <v>19</v>
      </c>
      <c r="N1645" s="220" t="s">
        <v>44</v>
      </c>
      <c r="O1645" s="84"/>
      <c r="P1645" s="221">
        <f>O1645*H1645</f>
        <v>0</v>
      </c>
      <c r="Q1645" s="221">
        <v>0</v>
      </c>
      <c r="R1645" s="221">
        <f>Q1645*H1645</f>
        <v>0</v>
      </c>
      <c r="S1645" s="221">
        <v>1.8</v>
      </c>
      <c r="T1645" s="222">
        <f>S1645*H1645</f>
        <v>36</v>
      </c>
      <c r="AR1645" s="223" t="s">
        <v>167</v>
      </c>
      <c r="AT1645" s="223" t="s">
        <v>163</v>
      </c>
      <c r="AU1645" s="223" t="s">
        <v>83</v>
      </c>
      <c r="AY1645" s="18" t="s">
        <v>161</v>
      </c>
      <c r="BE1645" s="224">
        <f>IF(N1645="základní",J1645,0)</f>
        <v>0</v>
      </c>
      <c r="BF1645" s="224">
        <f>IF(N1645="snížená",J1645,0)</f>
        <v>0</v>
      </c>
      <c r="BG1645" s="224">
        <f>IF(N1645="zákl. přenesená",J1645,0)</f>
        <v>0</v>
      </c>
      <c r="BH1645" s="224">
        <f>IF(N1645="sníž. přenesená",J1645,0)</f>
        <v>0</v>
      </c>
      <c r="BI1645" s="224">
        <f>IF(N1645="nulová",J1645,0)</f>
        <v>0</v>
      </c>
      <c r="BJ1645" s="18" t="s">
        <v>81</v>
      </c>
      <c r="BK1645" s="224">
        <f>ROUND(I1645*H1645,2)</f>
        <v>0</v>
      </c>
      <c r="BL1645" s="18" t="s">
        <v>167</v>
      </c>
      <c r="BM1645" s="223" t="s">
        <v>1717</v>
      </c>
    </row>
    <row r="1646" s="1" customFormat="1">
      <c r="B1646" s="39"/>
      <c r="C1646" s="40"/>
      <c r="D1646" s="225" t="s">
        <v>169</v>
      </c>
      <c r="E1646" s="40"/>
      <c r="F1646" s="226" t="s">
        <v>1718</v>
      </c>
      <c r="G1646" s="40"/>
      <c r="H1646" s="40"/>
      <c r="I1646" s="136"/>
      <c r="J1646" s="40"/>
      <c r="K1646" s="40"/>
      <c r="L1646" s="44"/>
      <c r="M1646" s="227"/>
      <c r="N1646" s="84"/>
      <c r="O1646" s="84"/>
      <c r="P1646" s="84"/>
      <c r="Q1646" s="84"/>
      <c r="R1646" s="84"/>
      <c r="S1646" s="84"/>
      <c r="T1646" s="85"/>
      <c r="AT1646" s="18" t="s">
        <v>169</v>
      </c>
      <c r="AU1646" s="18" t="s">
        <v>83</v>
      </c>
    </row>
    <row r="1647" s="13" customFormat="1">
      <c r="B1647" s="238"/>
      <c r="C1647" s="239"/>
      <c r="D1647" s="225" t="s">
        <v>176</v>
      </c>
      <c r="E1647" s="240" t="s">
        <v>19</v>
      </c>
      <c r="F1647" s="241" t="s">
        <v>1713</v>
      </c>
      <c r="G1647" s="239"/>
      <c r="H1647" s="242">
        <v>20</v>
      </c>
      <c r="I1647" s="243"/>
      <c r="J1647" s="239"/>
      <c r="K1647" s="239"/>
      <c r="L1647" s="244"/>
      <c r="M1647" s="245"/>
      <c r="N1647" s="246"/>
      <c r="O1647" s="246"/>
      <c r="P1647" s="246"/>
      <c r="Q1647" s="246"/>
      <c r="R1647" s="246"/>
      <c r="S1647" s="246"/>
      <c r="T1647" s="247"/>
      <c r="AT1647" s="248" t="s">
        <v>176</v>
      </c>
      <c r="AU1647" s="248" t="s">
        <v>83</v>
      </c>
      <c r="AV1647" s="13" t="s">
        <v>83</v>
      </c>
      <c r="AW1647" s="13" t="s">
        <v>34</v>
      </c>
      <c r="AX1647" s="13" t="s">
        <v>81</v>
      </c>
      <c r="AY1647" s="248" t="s">
        <v>161</v>
      </c>
    </row>
    <row r="1648" s="1" customFormat="1" ht="16.5" customHeight="1">
      <c r="B1648" s="39"/>
      <c r="C1648" s="212" t="s">
        <v>1719</v>
      </c>
      <c r="D1648" s="212" t="s">
        <v>163</v>
      </c>
      <c r="E1648" s="213" t="s">
        <v>1720</v>
      </c>
      <c r="F1648" s="214" t="s">
        <v>1721</v>
      </c>
      <c r="G1648" s="215" t="s">
        <v>172</v>
      </c>
      <c r="H1648" s="216">
        <v>10</v>
      </c>
      <c r="I1648" s="217"/>
      <c r="J1648" s="218">
        <f>ROUND(I1648*H1648,2)</f>
        <v>0</v>
      </c>
      <c r="K1648" s="214" t="s">
        <v>173</v>
      </c>
      <c r="L1648" s="44"/>
      <c r="M1648" s="219" t="s">
        <v>19</v>
      </c>
      <c r="N1648" s="220" t="s">
        <v>44</v>
      </c>
      <c r="O1648" s="84"/>
      <c r="P1648" s="221">
        <f>O1648*H1648</f>
        <v>0</v>
      </c>
      <c r="Q1648" s="221">
        <v>0</v>
      </c>
      <c r="R1648" s="221">
        <f>Q1648*H1648</f>
        <v>0</v>
      </c>
      <c r="S1648" s="221">
        <v>2.3999999999999999</v>
      </c>
      <c r="T1648" s="222">
        <f>S1648*H1648</f>
        <v>24</v>
      </c>
      <c r="AR1648" s="223" t="s">
        <v>167</v>
      </c>
      <c r="AT1648" s="223" t="s">
        <v>163</v>
      </c>
      <c r="AU1648" s="223" t="s">
        <v>83</v>
      </c>
      <c r="AY1648" s="18" t="s">
        <v>161</v>
      </c>
      <c r="BE1648" s="224">
        <f>IF(N1648="základní",J1648,0)</f>
        <v>0</v>
      </c>
      <c r="BF1648" s="224">
        <f>IF(N1648="snížená",J1648,0)</f>
        <v>0</v>
      </c>
      <c r="BG1648" s="224">
        <f>IF(N1648="zákl. přenesená",J1648,0)</f>
        <v>0</v>
      </c>
      <c r="BH1648" s="224">
        <f>IF(N1648="sníž. přenesená",J1648,0)</f>
        <v>0</v>
      </c>
      <c r="BI1648" s="224">
        <f>IF(N1648="nulová",J1648,0)</f>
        <v>0</v>
      </c>
      <c r="BJ1648" s="18" t="s">
        <v>81</v>
      </c>
      <c r="BK1648" s="224">
        <f>ROUND(I1648*H1648,2)</f>
        <v>0</v>
      </c>
      <c r="BL1648" s="18" t="s">
        <v>167</v>
      </c>
      <c r="BM1648" s="223" t="s">
        <v>1722</v>
      </c>
    </row>
    <row r="1649" s="1" customFormat="1">
      <c r="B1649" s="39"/>
      <c r="C1649" s="40"/>
      <c r="D1649" s="225" t="s">
        <v>169</v>
      </c>
      <c r="E1649" s="40"/>
      <c r="F1649" s="226" t="s">
        <v>1723</v>
      </c>
      <c r="G1649" s="40"/>
      <c r="H1649" s="40"/>
      <c r="I1649" s="136"/>
      <c r="J1649" s="40"/>
      <c r="K1649" s="40"/>
      <c r="L1649" s="44"/>
      <c r="M1649" s="227"/>
      <c r="N1649" s="84"/>
      <c r="O1649" s="84"/>
      <c r="P1649" s="84"/>
      <c r="Q1649" s="84"/>
      <c r="R1649" s="84"/>
      <c r="S1649" s="84"/>
      <c r="T1649" s="85"/>
      <c r="AT1649" s="18" t="s">
        <v>169</v>
      </c>
      <c r="AU1649" s="18" t="s">
        <v>83</v>
      </c>
    </row>
    <row r="1650" s="12" customFormat="1">
      <c r="B1650" s="228"/>
      <c r="C1650" s="229"/>
      <c r="D1650" s="225" t="s">
        <v>176</v>
      </c>
      <c r="E1650" s="230" t="s">
        <v>19</v>
      </c>
      <c r="F1650" s="231" t="s">
        <v>328</v>
      </c>
      <c r="G1650" s="229"/>
      <c r="H1650" s="230" t="s">
        <v>19</v>
      </c>
      <c r="I1650" s="232"/>
      <c r="J1650" s="229"/>
      <c r="K1650" s="229"/>
      <c r="L1650" s="233"/>
      <c r="M1650" s="234"/>
      <c r="N1650" s="235"/>
      <c r="O1650" s="235"/>
      <c r="P1650" s="235"/>
      <c r="Q1650" s="235"/>
      <c r="R1650" s="235"/>
      <c r="S1650" s="235"/>
      <c r="T1650" s="236"/>
      <c r="AT1650" s="237" t="s">
        <v>176</v>
      </c>
      <c r="AU1650" s="237" t="s">
        <v>83</v>
      </c>
      <c r="AV1650" s="12" t="s">
        <v>81</v>
      </c>
      <c r="AW1650" s="12" t="s">
        <v>34</v>
      </c>
      <c r="AX1650" s="12" t="s">
        <v>73</v>
      </c>
      <c r="AY1650" s="237" t="s">
        <v>161</v>
      </c>
    </row>
    <row r="1651" s="13" customFormat="1">
      <c r="B1651" s="238"/>
      <c r="C1651" s="239"/>
      <c r="D1651" s="225" t="s">
        <v>176</v>
      </c>
      <c r="E1651" s="240" t="s">
        <v>19</v>
      </c>
      <c r="F1651" s="241" t="s">
        <v>1724</v>
      </c>
      <c r="G1651" s="239"/>
      <c r="H1651" s="242">
        <v>10</v>
      </c>
      <c r="I1651" s="243"/>
      <c r="J1651" s="239"/>
      <c r="K1651" s="239"/>
      <c r="L1651" s="244"/>
      <c r="M1651" s="245"/>
      <c r="N1651" s="246"/>
      <c r="O1651" s="246"/>
      <c r="P1651" s="246"/>
      <c r="Q1651" s="246"/>
      <c r="R1651" s="246"/>
      <c r="S1651" s="246"/>
      <c r="T1651" s="247"/>
      <c r="AT1651" s="248" t="s">
        <v>176</v>
      </c>
      <c r="AU1651" s="248" t="s">
        <v>83</v>
      </c>
      <c r="AV1651" s="13" t="s">
        <v>83</v>
      </c>
      <c r="AW1651" s="13" t="s">
        <v>34</v>
      </c>
      <c r="AX1651" s="13" t="s">
        <v>81</v>
      </c>
      <c r="AY1651" s="248" t="s">
        <v>161</v>
      </c>
    </row>
    <row r="1652" s="1" customFormat="1" ht="16.5" customHeight="1">
      <c r="B1652" s="39"/>
      <c r="C1652" s="212" t="s">
        <v>1725</v>
      </c>
      <c r="D1652" s="212" t="s">
        <v>163</v>
      </c>
      <c r="E1652" s="213" t="s">
        <v>1726</v>
      </c>
      <c r="F1652" s="214" t="s">
        <v>1727</v>
      </c>
      <c r="G1652" s="215" t="s">
        <v>267</v>
      </c>
      <c r="H1652" s="216">
        <v>2</v>
      </c>
      <c r="I1652" s="217"/>
      <c r="J1652" s="218">
        <f>ROUND(I1652*H1652,2)</f>
        <v>0</v>
      </c>
      <c r="K1652" s="214" t="s">
        <v>173</v>
      </c>
      <c r="L1652" s="44"/>
      <c r="M1652" s="219" t="s">
        <v>19</v>
      </c>
      <c r="N1652" s="220" t="s">
        <v>44</v>
      </c>
      <c r="O1652" s="84"/>
      <c r="P1652" s="221">
        <f>O1652*H1652</f>
        <v>0</v>
      </c>
      <c r="Q1652" s="221">
        <v>0</v>
      </c>
      <c r="R1652" s="221">
        <f>Q1652*H1652</f>
        <v>0</v>
      </c>
      <c r="S1652" s="221">
        <v>0.082000000000000003</v>
      </c>
      <c r="T1652" s="222">
        <f>S1652*H1652</f>
        <v>0.16400000000000001</v>
      </c>
      <c r="AR1652" s="223" t="s">
        <v>167</v>
      </c>
      <c r="AT1652" s="223" t="s">
        <v>163</v>
      </c>
      <c r="AU1652" s="223" t="s">
        <v>83</v>
      </c>
      <c r="AY1652" s="18" t="s">
        <v>161</v>
      </c>
      <c r="BE1652" s="224">
        <f>IF(N1652="základní",J1652,0)</f>
        <v>0</v>
      </c>
      <c r="BF1652" s="224">
        <f>IF(N1652="snížená",J1652,0)</f>
        <v>0</v>
      </c>
      <c r="BG1652" s="224">
        <f>IF(N1652="zákl. přenesená",J1652,0)</f>
        <v>0</v>
      </c>
      <c r="BH1652" s="224">
        <f>IF(N1652="sníž. přenesená",J1652,0)</f>
        <v>0</v>
      </c>
      <c r="BI1652" s="224">
        <f>IF(N1652="nulová",J1652,0)</f>
        <v>0</v>
      </c>
      <c r="BJ1652" s="18" t="s">
        <v>81</v>
      </c>
      <c r="BK1652" s="224">
        <f>ROUND(I1652*H1652,2)</f>
        <v>0</v>
      </c>
      <c r="BL1652" s="18" t="s">
        <v>167</v>
      </c>
      <c r="BM1652" s="223" t="s">
        <v>1728</v>
      </c>
    </row>
    <row r="1653" s="1" customFormat="1">
      <c r="B1653" s="39"/>
      <c r="C1653" s="40"/>
      <c r="D1653" s="225" t="s">
        <v>169</v>
      </c>
      <c r="E1653" s="40"/>
      <c r="F1653" s="226" t="s">
        <v>1729</v>
      </c>
      <c r="G1653" s="40"/>
      <c r="H1653" s="40"/>
      <c r="I1653" s="136"/>
      <c r="J1653" s="40"/>
      <c r="K1653" s="40"/>
      <c r="L1653" s="44"/>
      <c r="M1653" s="227"/>
      <c r="N1653" s="84"/>
      <c r="O1653" s="84"/>
      <c r="P1653" s="84"/>
      <c r="Q1653" s="84"/>
      <c r="R1653" s="84"/>
      <c r="S1653" s="84"/>
      <c r="T1653" s="85"/>
      <c r="AT1653" s="18" t="s">
        <v>169</v>
      </c>
      <c r="AU1653" s="18" t="s">
        <v>83</v>
      </c>
    </row>
    <row r="1654" s="13" customFormat="1">
      <c r="B1654" s="238"/>
      <c r="C1654" s="239"/>
      <c r="D1654" s="225" t="s">
        <v>176</v>
      </c>
      <c r="E1654" s="240" t="s">
        <v>19</v>
      </c>
      <c r="F1654" s="241" t="s">
        <v>465</v>
      </c>
      <c r="G1654" s="239"/>
      <c r="H1654" s="242">
        <v>1.1000000000000001</v>
      </c>
      <c r="I1654" s="243"/>
      <c r="J1654" s="239"/>
      <c r="K1654" s="239"/>
      <c r="L1654" s="244"/>
      <c r="M1654" s="245"/>
      <c r="N1654" s="246"/>
      <c r="O1654" s="246"/>
      <c r="P1654" s="246"/>
      <c r="Q1654" s="246"/>
      <c r="R1654" s="246"/>
      <c r="S1654" s="246"/>
      <c r="T1654" s="247"/>
      <c r="AT1654" s="248" t="s">
        <v>176</v>
      </c>
      <c r="AU1654" s="248" t="s">
        <v>83</v>
      </c>
      <c r="AV1654" s="13" t="s">
        <v>83</v>
      </c>
      <c r="AW1654" s="13" t="s">
        <v>34</v>
      </c>
      <c r="AX1654" s="13" t="s">
        <v>73</v>
      </c>
      <c r="AY1654" s="248" t="s">
        <v>161</v>
      </c>
    </row>
    <row r="1655" s="13" customFormat="1">
      <c r="B1655" s="238"/>
      <c r="C1655" s="239"/>
      <c r="D1655" s="225" t="s">
        <v>176</v>
      </c>
      <c r="E1655" s="240" t="s">
        <v>19</v>
      </c>
      <c r="F1655" s="241" t="s">
        <v>466</v>
      </c>
      <c r="G1655" s="239"/>
      <c r="H1655" s="242">
        <v>0.90000000000000002</v>
      </c>
      <c r="I1655" s="243"/>
      <c r="J1655" s="239"/>
      <c r="K1655" s="239"/>
      <c r="L1655" s="244"/>
      <c r="M1655" s="245"/>
      <c r="N1655" s="246"/>
      <c r="O1655" s="246"/>
      <c r="P1655" s="246"/>
      <c r="Q1655" s="246"/>
      <c r="R1655" s="246"/>
      <c r="S1655" s="246"/>
      <c r="T1655" s="247"/>
      <c r="AT1655" s="248" t="s">
        <v>176</v>
      </c>
      <c r="AU1655" s="248" t="s">
        <v>83</v>
      </c>
      <c r="AV1655" s="13" t="s">
        <v>83</v>
      </c>
      <c r="AW1655" s="13" t="s">
        <v>34</v>
      </c>
      <c r="AX1655" s="13" t="s">
        <v>73</v>
      </c>
      <c r="AY1655" s="248" t="s">
        <v>161</v>
      </c>
    </row>
    <row r="1656" s="14" customFormat="1">
      <c r="B1656" s="249"/>
      <c r="C1656" s="250"/>
      <c r="D1656" s="225" t="s">
        <v>176</v>
      </c>
      <c r="E1656" s="251" t="s">
        <v>19</v>
      </c>
      <c r="F1656" s="252" t="s">
        <v>201</v>
      </c>
      <c r="G1656" s="250"/>
      <c r="H1656" s="253">
        <v>2</v>
      </c>
      <c r="I1656" s="254"/>
      <c r="J1656" s="250"/>
      <c r="K1656" s="250"/>
      <c r="L1656" s="255"/>
      <c r="M1656" s="256"/>
      <c r="N1656" s="257"/>
      <c r="O1656" s="257"/>
      <c r="P1656" s="257"/>
      <c r="Q1656" s="257"/>
      <c r="R1656" s="257"/>
      <c r="S1656" s="257"/>
      <c r="T1656" s="258"/>
      <c r="AT1656" s="259" t="s">
        <v>176</v>
      </c>
      <c r="AU1656" s="259" t="s">
        <v>83</v>
      </c>
      <c r="AV1656" s="14" t="s">
        <v>167</v>
      </c>
      <c r="AW1656" s="14" t="s">
        <v>34</v>
      </c>
      <c r="AX1656" s="14" t="s">
        <v>81</v>
      </c>
      <c r="AY1656" s="259" t="s">
        <v>161</v>
      </c>
    </row>
    <row r="1657" s="1" customFormat="1" ht="16.5" customHeight="1">
      <c r="B1657" s="39"/>
      <c r="C1657" s="212" t="s">
        <v>1730</v>
      </c>
      <c r="D1657" s="212" t="s">
        <v>163</v>
      </c>
      <c r="E1657" s="213" t="s">
        <v>1731</v>
      </c>
      <c r="F1657" s="214" t="s">
        <v>1732</v>
      </c>
      <c r="G1657" s="215" t="s">
        <v>172</v>
      </c>
      <c r="H1657" s="216">
        <v>11.643000000000001</v>
      </c>
      <c r="I1657" s="217"/>
      <c r="J1657" s="218">
        <f>ROUND(I1657*H1657,2)</f>
        <v>0</v>
      </c>
      <c r="K1657" s="214" t="s">
        <v>173</v>
      </c>
      <c r="L1657" s="44"/>
      <c r="M1657" s="219" t="s">
        <v>19</v>
      </c>
      <c r="N1657" s="220" t="s">
        <v>44</v>
      </c>
      <c r="O1657" s="84"/>
      <c r="P1657" s="221">
        <f>O1657*H1657</f>
        <v>0</v>
      </c>
      <c r="Q1657" s="221">
        <v>0</v>
      </c>
      <c r="R1657" s="221">
        <f>Q1657*H1657</f>
        <v>0</v>
      </c>
      <c r="S1657" s="221">
        <v>1.8</v>
      </c>
      <c r="T1657" s="222">
        <f>S1657*H1657</f>
        <v>20.957400000000003</v>
      </c>
      <c r="AR1657" s="223" t="s">
        <v>167</v>
      </c>
      <c r="AT1657" s="223" t="s">
        <v>163</v>
      </c>
      <c r="AU1657" s="223" t="s">
        <v>83</v>
      </c>
      <c r="AY1657" s="18" t="s">
        <v>161</v>
      </c>
      <c r="BE1657" s="224">
        <f>IF(N1657="základní",J1657,0)</f>
        <v>0</v>
      </c>
      <c r="BF1657" s="224">
        <f>IF(N1657="snížená",J1657,0)</f>
        <v>0</v>
      </c>
      <c r="BG1657" s="224">
        <f>IF(N1657="zákl. přenesená",J1657,0)</f>
        <v>0</v>
      </c>
      <c r="BH1657" s="224">
        <f>IF(N1657="sníž. přenesená",J1657,0)</f>
        <v>0</v>
      </c>
      <c r="BI1657" s="224">
        <f>IF(N1657="nulová",J1657,0)</f>
        <v>0</v>
      </c>
      <c r="BJ1657" s="18" t="s">
        <v>81</v>
      </c>
      <c r="BK1657" s="224">
        <f>ROUND(I1657*H1657,2)</f>
        <v>0</v>
      </c>
      <c r="BL1657" s="18" t="s">
        <v>167</v>
      </c>
      <c r="BM1657" s="223" t="s">
        <v>1733</v>
      </c>
    </row>
    <row r="1658" s="1" customFormat="1">
      <c r="B1658" s="39"/>
      <c r="C1658" s="40"/>
      <c r="D1658" s="225" t="s">
        <v>169</v>
      </c>
      <c r="E1658" s="40"/>
      <c r="F1658" s="226" t="s">
        <v>1734</v>
      </c>
      <c r="G1658" s="40"/>
      <c r="H1658" s="40"/>
      <c r="I1658" s="136"/>
      <c r="J1658" s="40"/>
      <c r="K1658" s="40"/>
      <c r="L1658" s="44"/>
      <c r="M1658" s="227"/>
      <c r="N1658" s="84"/>
      <c r="O1658" s="84"/>
      <c r="P1658" s="84"/>
      <c r="Q1658" s="84"/>
      <c r="R1658" s="84"/>
      <c r="S1658" s="84"/>
      <c r="T1658" s="85"/>
      <c r="AT1658" s="18" t="s">
        <v>169</v>
      </c>
      <c r="AU1658" s="18" t="s">
        <v>83</v>
      </c>
    </row>
    <row r="1659" s="12" customFormat="1">
      <c r="B1659" s="228"/>
      <c r="C1659" s="229"/>
      <c r="D1659" s="225" t="s">
        <v>176</v>
      </c>
      <c r="E1659" s="230" t="s">
        <v>19</v>
      </c>
      <c r="F1659" s="231" t="s">
        <v>394</v>
      </c>
      <c r="G1659" s="229"/>
      <c r="H1659" s="230" t="s">
        <v>19</v>
      </c>
      <c r="I1659" s="232"/>
      <c r="J1659" s="229"/>
      <c r="K1659" s="229"/>
      <c r="L1659" s="233"/>
      <c r="M1659" s="234"/>
      <c r="N1659" s="235"/>
      <c r="O1659" s="235"/>
      <c r="P1659" s="235"/>
      <c r="Q1659" s="235"/>
      <c r="R1659" s="235"/>
      <c r="S1659" s="235"/>
      <c r="T1659" s="236"/>
      <c r="AT1659" s="237" t="s">
        <v>176</v>
      </c>
      <c r="AU1659" s="237" t="s">
        <v>83</v>
      </c>
      <c r="AV1659" s="12" t="s">
        <v>81</v>
      </c>
      <c r="AW1659" s="12" t="s">
        <v>34</v>
      </c>
      <c r="AX1659" s="12" t="s">
        <v>73</v>
      </c>
      <c r="AY1659" s="237" t="s">
        <v>161</v>
      </c>
    </row>
    <row r="1660" s="13" customFormat="1">
      <c r="B1660" s="238"/>
      <c r="C1660" s="239"/>
      <c r="D1660" s="225" t="s">
        <v>176</v>
      </c>
      <c r="E1660" s="240" t="s">
        <v>19</v>
      </c>
      <c r="F1660" s="241" t="s">
        <v>1735</v>
      </c>
      <c r="G1660" s="239"/>
      <c r="H1660" s="242">
        <v>4.2629999999999999</v>
      </c>
      <c r="I1660" s="243"/>
      <c r="J1660" s="239"/>
      <c r="K1660" s="239"/>
      <c r="L1660" s="244"/>
      <c r="M1660" s="245"/>
      <c r="N1660" s="246"/>
      <c r="O1660" s="246"/>
      <c r="P1660" s="246"/>
      <c r="Q1660" s="246"/>
      <c r="R1660" s="246"/>
      <c r="S1660" s="246"/>
      <c r="T1660" s="247"/>
      <c r="AT1660" s="248" t="s">
        <v>176</v>
      </c>
      <c r="AU1660" s="248" t="s">
        <v>83</v>
      </c>
      <c r="AV1660" s="13" t="s">
        <v>83</v>
      </c>
      <c r="AW1660" s="13" t="s">
        <v>34</v>
      </c>
      <c r="AX1660" s="13" t="s">
        <v>73</v>
      </c>
      <c r="AY1660" s="248" t="s">
        <v>161</v>
      </c>
    </row>
    <row r="1661" s="12" customFormat="1">
      <c r="B1661" s="228"/>
      <c r="C1661" s="229"/>
      <c r="D1661" s="225" t="s">
        <v>176</v>
      </c>
      <c r="E1661" s="230" t="s">
        <v>19</v>
      </c>
      <c r="F1661" s="231" t="s">
        <v>1736</v>
      </c>
      <c r="G1661" s="229"/>
      <c r="H1661" s="230" t="s">
        <v>19</v>
      </c>
      <c r="I1661" s="232"/>
      <c r="J1661" s="229"/>
      <c r="K1661" s="229"/>
      <c r="L1661" s="233"/>
      <c r="M1661" s="234"/>
      <c r="N1661" s="235"/>
      <c r="O1661" s="235"/>
      <c r="P1661" s="235"/>
      <c r="Q1661" s="235"/>
      <c r="R1661" s="235"/>
      <c r="S1661" s="235"/>
      <c r="T1661" s="236"/>
      <c r="AT1661" s="237" t="s">
        <v>176</v>
      </c>
      <c r="AU1661" s="237" t="s">
        <v>83</v>
      </c>
      <c r="AV1661" s="12" t="s">
        <v>81</v>
      </c>
      <c r="AW1661" s="12" t="s">
        <v>34</v>
      </c>
      <c r="AX1661" s="12" t="s">
        <v>73</v>
      </c>
      <c r="AY1661" s="237" t="s">
        <v>161</v>
      </c>
    </row>
    <row r="1662" s="13" customFormat="1">
      <c r="B1662" s="238"/>
      <c r="C1662" s="239"/>
      <c r="D1662" s="225" t="s">
        <v>176</v>
      </c>
      <c r="E1662" s="240" t="s">
        <v>19</v>
      </c>
      <c r="F1662" s="241" t="s">
        <v>1737</v>
      </c>
      <c r="G1662" s="239"/>
      <c r="H1662" s="242">
        <v>0.47999999999999998</v>
      </c>
      <c r="I1662" s="243"/>
      <c r="J1662" s="239"/>
      <c r="K1662" s="239"/>
      <c r="L1662" s="244"/>
      <c r="M1662" s="245"/>
      <c r="N1662" s="246"/>
      <c r="O1662" s="246"/>
      <c r="P1662" s="246"/>
      <c r="Q1662" s="246"/>
      <c r="R1662" s="246"/>
      <c r="S1662" s="246"/>
      <c r="T1662" s="247"/>
      <c r="AT1662" s="248" t="s">
        <v>176</v>
      </c>
      <c r="AU1662" s="248" t="s">
        <v>83</v>
      </c>
      <c r="AV1662" s="13" t="s">
        <v>83</v>
      </c>
      <c r="AW1662" s="13" t="s">
        <v>34</v>
      </c>
      <c r="AX1662" s="13" t="s">
        <v>73</v>
      </c>
      <c r="AY1662" s="248" t="s">
        <v>161</v>
      </c>
    </row>
    <row r="1663" s="13" customFormat="1">
      <c r="B1663" s="238"/>
      <c r="C1663" s="239"/>
      <c r="D1663" s="225" t="s">
        <v>176</v>
      </c>
      <c r="E1663" s="240" t="s">
        <v>19</v>
      </c>
      <c r="F1663" s="241" t="s">
        <v>1738</v>
      </c>
      <c r="G1663" s="239"/>
      <c r="H1663" s="242">
        <v>0.52800000000000002</v>
      </c>
      <c r="I1663" s="243"/>
      <c r="J1663" s="239"/>
      <c r="K1663" s="239"/>
      <c r="L1663" s="244"/>
      <c r="M1663" s="245"/>
      <c r="N1663" s="246"/>
      <c r="O1663" s="246"/>
      <c r="P1663" s="246"/>
      <c r="Q1663" s="246"/>
      <c r="R1663" s="246"/>
      <c r="S1663" s="246"/>
      <c r="T1663" s="247"/>
      <c r="AT1663" s="248" t="s">
        <v>176</v>
      </c>
      <c r="AU1663" s="248" t="s">
        <v>83</v>
      </c>
      <c r="AV1663" s="13" t="s">
        <v>83</v>
      </c>
      <c r="AW1663" s="13" t="s">
        <v>34</v>
      </c>
      <c r="AX1663" s="13" t="s">
        <v>73</v>
      </c>
      <c r="AY1663" s="248" t="s">
        <v>161</v>
      </c>
    </row>
    <row r="1664" s="12" customFormat="1">
      <c r="B1664" s="228"/>
      <c r="C1664" s="229"/>
      <c r="D1664" s="225" t="s">
        <v>176</v>
      </c>
      <c r="E1664" s="230" t="s">
        <v>19</v>
      </c>
      <c r="F1664" s="231" t="s">
        <v>398</v>
      </c>
      <c r="G1664" s="229"/>
      <c r="H1664" s="230" t="s">
        <v>19</v>
      </c>
      <c r="I1664" s="232"/>
      <c r="J1664" s="229"/>
      <c r="K1664" s="229"/>
      <c r="L1664" s="233"/>
      <c r="M1664" s="234"/>
      <c r="N1664" s="235"/>
      <c r="O1664" s="235"/>
      <c r="P1664" s="235"/>
      <c r="Q1664" s="235"/>
      <c r="R1664" s="235"/>
      <c r="S1664" s="235"/>
      <c r="T1664" s="236"/>
      <c r="AT1664" s="237" t="s">
        <v>176</v>
      </c>
      <c r="AU1664" s="237" t="s">
        <v>83</v>
      </c>
      <c r="AV1664" s="12" t="s">
        <v>81</v>
      </c>
      <c r="AW1664" s="12" t="s">
        <v>34</v>
      </c>
      <c r="AX1664" s="12" t="s">
        <v>73</v>
      </c>
      <c r="AY1664" s="237" t="s">
        <v>161</v>
      </c>
    </row>
    <row r="1665" s="13" customFormat="1">
      <c r="B1665" s="238"/>
      <c r="C1665" s="239"/>
      <c r="D1665" s="225" t="s">
        <v>176</v>
      </c>
      <c r="E1665" s="240" t="s">
        <v>19</v>
      </c>
      <c r="F1665" s="241" t="s">
        <v>1739</v>
      </c>
      <c r="G1665" s="239"/>
      <c r="H1665" s="242">
        <v>6.3719999999999999</v>
      </c>
      <c r="I1665" s="243"/>
      <c r="J1665" s="239"/>
      <c r="K1665" s="239"/>
      <c r="L1665" s="244"/>
      <c r="M1665" s="245"/>
      <c r="N1665" s="246"/>
      <c r="O1665" s="246"/>
      <c r="P1665" s="246"/>
      <c r="Q1665" s="246"/>
      <c r="R1665" s="246"/>
      <c r="S1665" s="246"/>
      <c r="T1665" s="247"/>
      <c r="AT1665" s="248" t="s">
        <v>176</v>
      </c>
      <c r="AU1665" s="248" t="s">
        <v>83</v>
      </c>
      <c r="AV1665" s="13" t="s">
        <v>83</v>
      </c>
      <c r="AW1665" s="13" t="s">
        <v>34</v>
      </c>
      <c r="AX1665" s="13" t="s">
        <v>73</v>
      </c>
      <c r="AY1665" s="248" t="s">
        <v>161</v>
      </c>
    </row>
    <row r="1666" s="14" customFormat="1">
      <c r="B1666" s="249"/>
      <c r="C1666" s="250"/>
      <c r="D1666" s="225" t="s">
        <v>176</v>
      </c>
      <c r="E1666" s="251" t="s">
        <v>19</v>
      </c>
      <c r="F1666" s="252" t="s">
        <v>201</v>
      </c>
      <c r="G1666" s="250"/>
      <c r="H1666" s="253">
        <v>11.643000000000001</v>
      </c>
      <c r="I1666" s="254"/>
      <c r="J1666" s="250"/>
      <c r="K1666" s="250"/>
      <c r="L1666" s="255"/>
      <c r="M1666" s="256"/>
      <c r="N1666" s="257"/>
      <c r="O1666" s="257"/>
      <c r="P1666" s="257"/>
      <c r="Q1666" s="257"/>
      <c r="R1666" s="257"/>
      <c r="S1666" s="257"/>
      <c r="T1666" s="258"/>
      <c r="AT1666" s="259" t="s">
        <v>176</v>
      </c>
      <c r="AU1666" s="259" t="s">
        <v>83</v>
      </c>
      <c r="AV1666" s="14" t="s">
        <v>167</v>
      </c>
      <c r="AW1666" s="14" t="s">
        <v>34</v>
      </c>
      <c r="AX1666" s="14" t="s">
        <v>81</v>
      </c>
      <c r="AY1666" s="259" t="s">
        <v>161</v>
      </c>
    </row>
    <row r="1667" s="1" customFormat="1" ht="16.5" customHeight="1">
      <c r="B1667" s="39"/>
      <c r="C1667" s="212" t="s">
        <v>1740</v>
      </c>
      <c r="D1667" s="212" t="s">
        <v>163</v>
      </c>
      <c r="E1667" s="213" t="s">
        <v>1741</v>
      </c>
      <c r="F1667" s="214" t="s">
        <v>1742</v>
      </c>
      <c r="G1667" s="215" t="s">
        <v>172</v>
      </c>
      <c r="H1667" s="216">
        <v>2.5</v>
      </c>
      <c r="I1667" s="217"/>
      <c r="J1667" s="218">
        <f>ROUND(I1667*H1667,2)</f>
        <v>0</v>
      </c>
      <c r="K1667" s="214" t="s">
        <v>173</v>
      </c>
      <c r="L1667" s="44"/>
      <c r="M1667" s="219" t="s">
        <v>19</v>
      </c>
      <c r="N1667" s="220" t="s">
        <v>44</v>
      </c>
      <c r="O1667" s="84"/>
      <c r="P1667" s="221">
        <f>O1667*H1667</f>
        <v>0</v>
      </c>
      <c r="Q1667" s="221">
        <v>0</v>
      </c>
      <c r="R1667" s="221">
        <f>Q1667*H1667</f>
        <v>0</v>
      </c>
      <c r="S1667" s="221">
        <v>1.5940000000000001</v>
      </c>
      <c r="T1667" s="222">
        <f>S1667*H1667</f>
        <v>3.9850000000000003</v>
      </c>
      <c r="AR1667" s="223" t="s">
        <v>167</v>
      </c>
      <c r="AT1667" s="223" t="s">
        <v>163</v>
      </c>
      <c r="AU1667" s="223" t="s">
        <v>83</v>
      </c>
      <c r="AY1667" s="18" t="s">
        <v>161</v>
      </c>
      <c r="BE1667" s="224">
        <f>IF(N1667="základní",J1667,0)</f>
        <v>0</v>
      </c>
      <c r="BF1667" s="224">
        <f>IF(N1667="snížená",J1667,0)</f>
        <v>0</v>
      </c>
      <c r="BG1667" s="224">
        <f>IF(N1667="zákl. přenesená",J1667,0)</f>
        <v>0</v>
      </c>
      <c r="BH1667" s="224">
        <f>IF(N1667="sníž. přenesená",J1667,0)</f>
        <v>0</v>
      </c>
      <c r="BI1667" s="224">
        <f>IF(N1667="nulová",J1667,0)</f>
        <v>0</v>
      </c>
      <c r="BJ1667" s="18" t="s">
        <v>81</v>
      </c>
      <c r="BK1667" s="224">
        <f>ROUND(I1667*H1667,2)</f>
        <v>0</v>
      </c>
      <c r="BL1667" s="18" t="s">
        <v>167</v>
      </c>
      <c r="BM1667" s="223" t="s">
        <v>1743</v>
      </c>
    </row>
    <row r="1668" s="1" customFormat="1">
      <c r="B1668" s="39"/>
      <c r="C1668" s="40"/>
      <c r="D1668" s="225" t="s">
        <v>169</v>
      </c>
      <c r="E1668" s="40"/>
      <c r="F1668" s="226" t="s">
        <v>1744</v>
      </c>
      <c r="G1668" s="40"/>
      <c r="H1668" s="40"/>
      <c r="I1668" s="136"/>
      <c r="J1668" s="40"/>
      <c r="K1668" s="40"/>
      <c r="L1668" s="44"/>
      <c r="M1668" s="227"/>
      <c r="N1668" s="84"/>
      <c r="O1668" s="84"/>
      <c r="P1668" s="84"/>
      <c r="Q1668" s="84"/>
      <c r="R1668" s="84"/>
      <c r="S1668" s="84"/>
      <c r="T1668" s="85"/>
      <c r="AT1668" s="18" t="s">
        <v>169</v>
      </c>
      <c r="AU1668" s="18" t="s">
        <v>83</v>
      </c>
    </row>
    <row r="1669" s="13" customFormat="1">
      <c r="B1669" s="238"/>
      <c r="C1669" s="239"/>
      <c r="D1669" s="225" t="s">
        <v>176</v>
      </c>
      <c r="E1669" s="240" t="s">
        <v>19</v>
      </c>
      <c r="F1669" s="241" t="s">
        <v>1745</v>
      </c>
      <c r="G1669" s="239"/>
      <c r="H1669" s="242">
        <v>2.5</v>
      </c>
      <c r="I1669" s="243"/>
      <c r="J1669" s="239"/>
      <c r="K1669" s="239"/>
      <c r="L1669" s="244"/>
      <c r="M1669" s="245"/>
      <c r="N1669" s="246"/>
      <c r="O1669" s="246"/>
      <c r="P1669" s="246"/>
      <c r="Q1669" s="246"/>
      <c r="R1669" s="246"/>
      <c r="S1669" s="246"/>
      <c r="T1669" s="247"/>
      <c r="AT1669" s="248" t="s">
        <v>176</v>
      </c>
      <c r="AU1669" s="248" t="s">
        <v>83</v>
      </c>
      <c r="AV1669" s="13" t="s">
        <v>83</v>
      </c>
      <c r="AW1669" s="13" t="s">
        <v>34</v>
      </c>
      <c r="AX1669" s="13" t="s">
        <v>81</v>
      </c>
      <c r="AY1669" s="248" t="s">
        <v>161</v>
      </c>
    </row>
    <row r="1670" s="1" customFormat="1" ht="16.5" customHeight="1">
      <c r="B1670" s="39"/>
      <c r="C1670" s="212" t="s">
        <v>1746</v>
      </c>
      <c r="D1670" s="212" t="s">
        <v>163</v>
      </c>
      <c r="E1670" s="213" t="s">
        <v>1747</v>
      </c>
      <c r="F1670" s="214" t="s">
        <v>1748</v>
      </c>
      <c r="G1670" s="215" t="s">
        <v>172</v>
      </c>
      <c r="H1670" s="216">
        <v>4.9009999999999998</v>
      </c>
      <c r="I1670" s="217"/>
      <c r="J1670" s="218">
        <f>ROUND(I1670*H1670,2)</f>
        <v>0</v>
      </c>
      <c r="K1670" s="214" t="s">
        <v>173</v>
      </c>
      <c r="L1670" s="44"/>
      <c r="M1670" s="219" t="s">
        <v>19</v>
      </c>
      <c r="N1670" s="220" t="s">
        <v>44</v>
      </c>
      <c r="O1670" s="84"/>
      <c r="P1670" s="221">
        <f>O1670*H1670</f>
        <v>0</v>
      </c>
      <c r="Q1670" s="221">
        <v>0</v>
      </c>
      <c r="R1670" s="221">
        <f>Q1670*H1670</f>
        <v>0</v>
      </c>
      <c r="S1670" s="221">
        <v>1.8</v>
      </c>
      <c r="T1670" s="222">
        <f>S1670*H1670</f>
        <v>8.8217999999999996</v>
      </c>
      <c r="AR1670" s="223" t="s">
        <v>167</v>
      </c>
      <c r="AT1670" s="223" t="s">
        <v>163</v>
      </c>
      <c r="AU1670" s="223" t="s">
        <v>83</v>
      </c>
      <c r="AY1670" s="18" t="s">
        <v>161</v>
      </c>
      <c r="BE1670" s="224">
        <f>IF(N1670="základní",J1670,0)</f>
        <v>0</v>
      </c>
      <c r="BF1670" s="224">
        <f>IF(N1670="snížená",J1670,0)</f>
        <v>0</v>
      </c>
      <c r="BG1670" s="224">
        <f>IF(N1670="zákl. přenesená",J1670,0)</f>
        <v>0</v>
      </c>
      <c r="BH1670" s="224">
        <f>IF(N1670="sníž. přenesená",J1670,0)</f>
        <v>0</v>
      </c>
      <c r="BI1670" s="224">
        <f>IF(N1670="nulová",J1670,0)</f>
        <v>0</v>
      </c>
      <c r="BJ1670" s="18" t="s">
        <v>81</v>
      </c>
      <c r="BK1670" s="224">
        <f>ROUND(I1670*H1670,2)</f>
        <v>0</v>
      </c>
      <c r="BL1670" s="18" t="s">
        <v>167</v>
      </c>
      <c r="BM1670" s="223" t="s">
        <v>1749</v>
      </c>
    </row>
    <row r="1671" s="1" customFormat="1">
      <c r="B1671" s="39"/>
      <c r="C1671" s="40"/>
      <c r="D1671" s="225" t="s">
        <v>169</v>
      </c>
      <c r="E1671" s="40"/>
      <c r="F1671" s="226" t="s">
        <v>1750</v>
      </c>
      <c r="G1671" s="40"/>
      <c r="H1671" s="40"/>
      <c r="I1671" s="136"/>
      <c r="J1671" s="40"/>
      <c r="K1671" s="40"/>
      <c r="L1671" s="44"/>
      <c r="M1671" s="227"/>
      <c r="N1671" s="84"/>
      <c r="O1671" s="84"/>
      <c r="P1671" s="84"/>
      <c r="Q1671" s="84"/>
      <c r="R1671" s="84"/>
      <c r="S1671" s="84"/>
      <c r="T1671" s="85"/>
      <c r="AT1671" s="18" t="s">
        <v>169</v>
      </c>
      <c r="AU1671" s="18" t="s">
        <v>83</v>
      </c>
    </row>
    <row r="1672" s="12" customFormat="1">
      <c r="B1672" s="228"/>
      <c r="C1672" s="229"/>
      <c r="D1672" s="225" t="s">
        <v>176</v>
      </c>
      <c r="E1672" s="230" t="s">
        <v>19</v>
      </c>
      <c r="F1672" s="231" t="s">
        <v>328</v>
      </c>
      <c r="G1672" s="229"/>
      <c r="H1672" s="230" t="s">
        <v>19</v>
      </c>
      <c r="I1672" s="232"/>
      <c r="J1672" s="229"/>
      <c r="K1672" s="229"/>
      <c r="L1672" s="233"/>
      <c r="M1672" s="234"/>
      <c r="N1672" s="235"/>
      <c r="O1672" s="235"/>
      <c r="P1672" s="235"/>
      <c r="Q1672" s="235"/>
      <c r="R1672" s="235"/>
      <c r="S1672" s="235"/>
      <c r="T1672" s="236"/>
      <c r="AT1672" s="237" t="s">
        <v>176</v>
      </c>
      <c r="AU1672" s="237" t="s">
        <v>83</v>
      </c>
      <c r="AV1672" s="12" t="s">
        <v>81</v>
      </c>
      <c r="AW1672" s="12" t="s">
        <v>34</v>
      </c>
      <c r="AX1672" s="12" t="s">
        <v>73</v>
      </c>
      <c r="AY1672" s="237" t="s">
        <v>161</v>
      </c>
    </row>
    <row r="1673" s="12" customFormat="1">
      <c r="B1673" s="228"/>
      <c r="C1673" s="229"/>
      <c r="D1673" s="225" t="s">
        <v>176</v>
      </c>
      <c r="E1673" s="230" t="s">
        <v>19</v>
      </c>
      <c r="F1673" s="231" t="s">
        <v>394</v>
      </c>
      <c r="G1673" s="229"/>
      <c r="H1673" s="230" t="s">
        <v>19</v>
      </c>
      <c r="I1673" s="232"/>
      <c r="J1673" s="229"/>
      <c r="K1673" s="229"/>
      <c r="L1673" s="233"/>
      <c r="M1673" s="234"/>
      <c r="N1673" s="235"/>
      <c r="O1673" s="235"/>
      <c r="P1673" s="235"/>
      <c r="Q1673" s="235"/>
      <c r="R1673" s="235"/>
      <c r="S1673" s="235"/>
      <c r="T1673" s="236"/>
      <c r="AT1673" s="237" t="s">
        <v>176</v>
      </c>
      <c r="AU1673" s="237" t="s">
        <v>83</v>
      </c>
      <c r="AV1673" s="12" t="s">
        <v>81</v>
      </c>
      <c r="AW1673" s="12" t="s">
        <v>34</v>
      </c>
      <c r="AX1673" s="12" t="s">
        <v>73</v>
      </c>
      <c r="AY1673" s="237" t="s">
        <v>161</v>
      </c>
    </row>
    <row r="1674" s="13" customFormat="1">
      <c r="B1674" s="238"/>
      <c r="C1674" s="239"/>
      <c r="D1674" s="225" t="s">
        <v>176</v>
      </c>
      <c r="E1674" s="240" t="s">
        <v>19</v>
      </c>
      <c r="F1674" s="241" t="s">
        <v>1751</v>
      </c>
      <c r="G1674" s="239"/>
      <c r="H1674" s="242">
        <v>2.2200000000000002</v>
      </c>
      <c r="I1674" s="243"/>
      <c r="J1674" s="239"/>
      <c r="K1674" s="239"/>
      <c r="L1674" s="244"/>
      <c r="M1674" s="245"/>
      <c r="N1674" s="246"/>
      <c r="O1674" s="246"/>
      <c r="P1674" s="246"/>
      <c r="Q1674" s="246"/>
      <c r="R1674" s="246"/>
      <c r="S1674" s="246"/>
      <c r="T1674" s="247"/>
      <c r="AT1674" s="248" t="s">
        <v>176</v>
      </c>
      <c r="AU1674" s="248" t="s">
        <v>83</v>
      </c>
      <c r="AV1674" s="13" t="s">
        <v>83</v>
      </c>
      <c r="AW1674" s="13" t="s">
        <v>34</v>
      </c>
      <c r="AX1674" s="13" t="s">
        <v>73</v>
      </c>
      <c r="AY1674" s="248" t="s">
        <v>161</v>
      </c>
    </row>
    <row r="1675" s="13" customFormat="1">
      <c r="B1675" s="238"/>
      <c r="C1675" s="239"/>
      <c r="D1675" s="225" t="s">
        <v>176</v>
      </c>
      <c r="E1675" s="240" t="s">
        <v>19</v>
      </c>
      <c r="F1675" s="241" t="s">
        <v>1752</v>
      </c>
      <c r="G1675" s="239"/>
      <c r="H1675" s="242">
        <v>1.4299999999999999</v>
      </c>
      <c r="I1675" s="243"/>
      <c r="J1675" s="239"/>
      <c r="K1675" s="239"/>
      <c r="L1675" s="244"/>
      <c r="M1675" s="245"/>
      <c r="N1675" s="246"/>
      <c r="O1675" s="246"/>
      <c r="P1675" s="246"/>
      <c r="Q1675" s="246"/>
      <c r="R1675" s="246"/>
      <c r="S1675" s="246"/>
      <c r="T1675" s="247"/>
      <c r="AT1675" s="248" t="s">
        <v>176</v>
      </c>
      <c r="AU1675" s="248" t="s">
        <v>83</v>
      </c>
      <c r="AV1675" s="13" t="s">
        <v>83</v>
      </c>
      <c r="AW1675" s="13" t="s">
        <v>34</v>
      </c>
      <c r="AX1675" s="13" t="s">
        <v>73</v>
      </c>
      <c r="AY1675" s="248" t="s">
        <v>161</v>
      </c>
    </row>
    <row r="1676" s="13" customFormat="1">
      <c r="B1676" s="238"/>
      <c r="C1676" s="239"/>
      <c r="D1676" s="225" t="s">
        <v>176</v>
      </c>
      <c r="E1676" s="240" t="s">
        <v>19</v>
      </c>
      <c r="F1676" s="241" t="s">
        <v>1753</v>
      </c>
      <c r="G1676" s="239"/>
      <c r="H1676" s="242">
        <v>0.70599999999999996</v>
      </c>
      <c r="I1676" s="243"/>
      <c r="J1676" s="239"/>
      <c r="K1676" s="239"/>
      <c r="L1676" s="244"/>
      <c r="M1676" s="245"/>
      <c r="N1676" s="246"/>
      <c r="O1676" s="246"/>
      <c r="P1676" s="246"/>
      <c r="Q1676" s="246"/>
      <c r="R1676" s="246"/>
      <c r="S1676" s="246"/>
      <c r="T1676" s="247"/>
      <c r="AT1676" s="248" t="s">
        <v>176</v>
      </c>
      <c r="AU1676" s="248" t="s">
        <v>83</v>
      </c>
      <c r="AV1676" s="13" t="s">
        <v>83</v>
      </c>
      <c r="AW1676" s="13" t="s">
        <v>34</v>
      </c>
      <c r="AX1676" s="13" t="s">
        <v>73</v>
      </c>
      <c r="AY1676" s="248" t="s">
        <v>161</v>
      </c>
    </row>
    <row r="1677" s="12" customFormat="1">
      <c r="B1677" s="228"/>
      <c r="C1677" s="229"/>
      <c r="D1677" s="225" t="s">
        <v>176</v>
      </c>
      <c r="E1677" s="230" t="s">
        <v>19</v>
      </c>
      <c r="F1677" s="231" t="s">
        <v>398</v>
      </c>
      <c r="G1677" s="229"/>
      <c r="H1677" s="230" t="s">
        <v>19</v>
      </c>
      <c r="I1677" s="232"/>
      <c r="J1677" s="229"/>
      <c r="K1677" s="229"/>
      <c r="L1677" s="233"/>
      <c r="M1677" s="234"/>
      <c r="N1677" s="235"/>
      <c r="O1677" s="235"/>
      <c r="P1677" s="235"/>
      <c r="Q1677" s="235"/>
      <c r="R1677" s="235"/>
      <c r="S1677" s="235"/>
      <c r="T1677" s="236"/>
      <c r="AT1677" s="237" t="s">
        <v>176</v>
      </c>
      <c r="AU1677" s="237" t="s">
        <v>83</v>
      </c>
      <c r="AV1677" s="12" t="s">
        <v>81</v>
      </c>
      <c r="AW1677" s="12" t="s">
        <v>34</v>
      </c>
      <c r="AX1677" s="12" t="s">
        <v>73</v>
      </c>
      <c r="AY1677" s="237" t="s">
        <v>161</v>
      </c>
    </row>
    <row r="1678" s="13" customFormat="1">
      <c r="B1678" s="238"/>
      <c r="C1678" s="239"/>
      <c r="D1678" s="225" t="s">
        <v>176</v>
      </c>
      <c r="E1678" s="240" t="s">
        <v>19</v>
      </c>
      <c r="F1678" s="241" t="s">
        <v>1754</v>
      </c>
      <c r="G1678" s="239"/>
      <c r="H1678" s="242">
        <v>0.54500000000000004</v>
      </c>
      <c r="I1678" s="243"/>
      <c r="J1678" s="239"/>
      <c r="K1678" s="239"/>
      <c r="L1678" s="244"/>
      <c r="M1678" s="245"/>
      <c r="N1678" s="246"/>
      <c r="O1678" s="246"/>
      <c r="P1678" s="246"/>
      <c r="Q1678" s="246"/>
      <c r="R1678" s="246"/>
      <c r="S1678" s="246"/>
      <c r="T1678" s="247"/>
      <c r="AT1678" s="248" t="s">
        <v>176</v>
      </c>
      <c r="AU1678" s="248" t="s">
        <v>83</v>
      </c>
      <c r="AV1678" s="13" t="s">
        <v>83</v>
      </c>
      <c r="AW1678" s="13" t="s">
        <v>34</v>
      </c>
      <c r="AX1678" s="13" t="s">
        <v>73</v>
      </c>
      <c r="AY1678" s="248" t="s">
        <v>161</v>
      </c>
    </row>
    <row r="1679" s="14" customFormat="1">
      <c r="B1679" s="249"/>
      <c r="C1679" s="250"/>
      <c r="D1679" s="225" t="s">
        <v>176</v>
      </c>
      <c r="E1679" s="251" t="s">
        <v>19</v>
      </c>
      <c r="F1679" s="252" t="s">
        <v>201</v>
      </c>
      <c r="G1679" s="250"/>
      <c r="H1679" s="253">
        <v>4.9009999999999998</v>
      </c>
      <c r="I1679" s="254"/>
      <c r="J1679" s="250"/>
      <c r="K1679" s="250"/>
      <c r="L1679" s="255"/>
      <c r="M1679" s="256"/>
      <c r="N1679" s="257"/>
      <c r="O1679" s="257"/>
      <c r="P1679" s="257"/>
      <c r="Q1679" s="257"/>
      <c r="R1679" s="257"/>
      <c r="S1679" s="257"/>
      <c r="T1679" s="258"/>
      <c r="AT1679" s="259" t="s">
        <v>176</v>
      </c>
      <c r="AU1679" s="259" t="s">
        <v>83</v>
      </c>
      <c r="AV1679" s="14" t="s">
        <v>167</v>
      </c>
      <c r="AW1679" s="14" t="s">
        <v>34</v>
      </c>
      <c r="AX1679" s="14" t="s">
        <v>81</v>
      </c>
      <c r="AY1679" s="259" t="s">
        <v>161</v>
      </c>
    </row>
    <row r="1680" s="1" customFormat="1" ht="16.5" customHeight="1">
      <c r="B1680" s="39"/>
      <c r="C1680" s="212" t="s">
        <v>1755</v>
      </c>
      <c r="D1680" s="212" t="s">
        <v>163</v>
      </c>
      <c r="E1680" s="213" t="s">
        <v>1756</v>
      </c>
      <c r="F1680" s="214" t="s">
        <v>1757</v>
      </c>
      <c r="G1680" s="215" t="s">
        <v>172</v>
      </c>
      <c r="H1680" s="216">
        <v>18.177</v>
      </c>
      <c r="I1680" s="217"/>
      <c r="J1680" s="218">
        <f>ROUND(I1680*H1680,2)</f>
        <v>0</v>
      </c>
      <c r="K1680" s="214" t="s">
        <v>173</v>
      </c>
      <c r="L1680" s="44"/>
      <c r="M1680" s="219" t="s">
        <v>19</v>
      </c>
      <c r="N1680" s="220" t="s">
        <v>44</v>
      </c>
      <c r="O1680" s="84"/>
      <c r="P1680" s="221">
        <f>O1680*H1680</f>
        <v>0</v>
      </c>
      <c r="Q1680" s="221">
        <v>0</v>
      </c>
      <c r="R1680" s="221">
        <f>Q1680*H1680</f>
        <v>0</v>
      </c>
      <c r="S1680" s="221">
        <v>1.8</v>
      </c>
      <c r="T1680" s="222">
        <f>S1680*H1680</f>
        <v>32.718600000000002</v>
      </c>
      <c r="AR1680" s="223" t="s">
        <v>167</v>
      </c>
      <c r="AT1680" s="223" t="s">
        <v>163</v>
      </c>
      <c r="AU1680" s="223" t="s">
        <v>83</v>
      </c>
      <c r="AY1680" s="18" t="s">
        <v>161</v>
      </c>
      <c r="BE1680" s="224">
        <f>IF(N1680="základní",J1680,0)</f>
        <v>0</v>
      </c>
      <c r="BF1680" s="224">
        <f>IF(N1680="snížená",J1680,0)</f>
        <v>0</v>
      </c>
      <c r="BG1680" s="224">
        <f>IF(N1680="zákl. přenesená",J1680,0)</f>
        <v>0</v>
      </c>
      <c r="BH1680" s="224">
        <f>IF(N1680="sníž. přenesená",J1680,0)</f>
        <v>0</v>
      </c>
      <c r="BI1680" s="224">
        <f>IF(N1680="nulová",J1680,0)</f>
        <v>0</v>
      </c>
      <c r="BJ1680" s="18" t="s">
        <v>81</v>
      </c>
      <c r="BK1680" s="224">
        <f>ROUND(I1680*H1680,2)</f>
        <v>0</v>
      </c>
      <c r="BL1680" s="18" t="s">
        <v>167</v>
      </c>
      <c r="BM1680" s="223" t="s">
        <v>1758</v>
      </c>
    </row>
    <row r="1681" s="1" customFormat="1">
      <c r="B1681" s="39"/>
      <c r="C1681" s="40"/>
      <c r="D1681" s="225" t="s">
        <v>169</v>
      </c>
      <c r="E1681" s="40"/>
      <c r="F1681" s="226" t="s">
        <v>1759</v>
      </c>
      <c r="G1681" s="40"/>
      <c r="H1681" s="40"/>
      <c r="I1681" s="136"/>
      <c r="J1681" s="40"/>
      <c r="K1681" s="40"/>
      <c r="L1681" s="44"/>
      <c r="M1681" s="227"/>
      <c r="N1681" s="84"/>
      <c r="O1681" s="84"/>
      <c r="P1681" s="84"/>
      <c r="Q1681" s="84"/>
      <c r="R1681" s="84"/>
      <c r="S1681" s="84"/>
      <c r="T1681" s="85"/>
      <c r="AT1681" s="18" t="s">
        <v>169</v>
      </c>
      <c r="AU1681" s="18" t="s">
        <v>83</v>
      </c>
    </row>
    <row r="1682" s="12" customFormat="1">
      <c r="B1682" s="228"/>
      <c r="C1682" s="229"/>
      <c r="D1682" s="225" t="s">
        <v>176</v>
      </c>
      <c r="E1682" s="230" t="s">
        <v>19</v>
      </c>
      <c r="F1682" s="231" t="s">
        <v>328</v>
      </c>
      <c r="G1682" s="229"/>
      <c r="H1682" s="230" t="s">
        <v>19</v>
      </c>
      <c r="I1682" s="232"/>
      <c r="J1682" s="229"/>
      <c r="K1682" s="229"/>
      <c r="L1682" s="233"/>
      <c r="M1682" s="234"/>
      <c r="N1682" s="235"/>
      <c r="O1682" s="235"/>
      <c r="P1682" s="235"/>
      <c r="Q1682" s="235"/>
      <c r="R1682" s="235"/>
      <c r="S1682" s="235"/>
      <c r="T1682" s="236"/>
      <c r="AT1682" s="237" t="s">
        <v>176</v>
      </c>
      <c r="AU1682" s="237" t="s">
        <v>83</v>
      </c>
      <c r="AV1682" s="12" t="s">
        <v>81</v>
      </c>
      <c r="AW1682" s="12" t="s">
        <v>34</v>
      </c>
      <c r="AX1682" s="12" t="s">
        <v>73</v>
      </c>
      <c r="AY1682" s="237" t="s">
        <v>161</v>
      </c>
    </row>
    <row r="1683" s="12" customFormat="1">
      <c r="B1683" s="228"/>
      <c r="C1683" s="229"/>
      <c r="D1683" s="225" t="s">
        <v>176</v>
      </c>
      <c r="E1683" s="230" t="s">
        <v>19</v>
      </c>
      <c r="F1683" s="231" t="s">
        <v>394</v>
      </c>
      <c r="G1683" s="229"/>
      <c r="H1683" s="230" t="s">
        <v>19</v>
      </c>
      <c r="I1683" s="232"/>
      <c r="J1683" s="229"/>
      <c r="K1683" s="229"/>
      <c r="L1683" s="233"/>
      <c r="M1683" s="234"/>
      <c r="N1683" s="235"/>
      <c r="O1683" s="235"/>
      <c r="P1683" s="235"/>
      <c r="Q1683" s="235"/>
      <c r="R1683" s="235"/>
      <c r="S1683" s="235"/>
      <c r="T1683" s="236"/>
      <c r="AT1683" s="237" t="s">
        <v>176</v>
      </c>
      <c r="AU1683" s="237" t="s">
        <v>83</v>
      </c>
      <c r="AV1683" s="12" t="s">
        <v>81</v>
      </c>
      <c r="AW1683" s="12" t="s">
        <v>34</v>
      </c>
      <c r="AX1683" s="12" t="s">
        <v>73</v>
      </c>
      <c r="AY1683" s="237" t="s">
        <v>161</v>
      </c>
    </row>
    <row r="1684" s="13" customFormat="1">
      <c r="B1684" s="238"/>
      <c r="C1684" s="239"/>
      <c r="D1684" s="225" t="s">
        <v>176</v>
      </c>
      <c r="E1684" s="240" t="s">
        <v>19</v>
      </c>
      <c r="F1684" s="241" t="s">
        <v>1760</v>
      </c>
      <c r="G1684" s="239"/>
      <c r="H1684" s="242">
        <v>1.619</v>
      </c>
      <c r="I1684" s="243"/>
      <c r="J1684" s="239"/>
      <c r="K1684" s="239"/>
      <c r="L1684" s="244"/>
      <c r="M1684" s="245"/>
      <c r="N1684" s="246"/>
      <c r="O1684" s="246"/>
      <c r="P1684" s="246"/>
      <c r="Q1684" s="246"/>
      <c r="R1684" s="246"/>
      <c r="S1684" s="246"/>
      <c r="T1684" s="247"/>
      <c r="AT1684" s="248" t="s">
        <v>176</v>
      </c>
      <c r="AU1684" s="248" t="s">
        <v>83</v>
      </c>
      <c r="AV1684" s="13" t="s">
        <v>83</v>
      </c>
      <c r="AW1684" s="13" t="s">
        <v>34</v>
      </c>
      <c r="AX1684" s="13" t="s">
        <v>73</v>
      </c>
      <c r="AY1684" s="248" t="s">
        <v>161</v>
      </c>
    </row>
    <row r="1685" s="13" customFormat="1">
      <c r="B1685" s="238"/>
      <c r="C1685" s="239"/>
      <c r="D1685" s="225" t="s">
        <v>176</v>
      </c>
      <c r="E1685" s="240" t="s">
        <v>19</v>
      </c>
      <c r="F1685" s="241" t="s">
        <v>1761</v>
      </c>
      <c r="G1685" s="239"/>
      <c r="H1685" s="242">
        <v>1.2170000000000001</v>
      </c>
      <c r="I1685" s="243"/>
      <c r="J1685" s="239"/>
      <c r="K1685" s="239"/>
      <c r="L1685" s="244"/>
      <c r="M1685" s="245"/>
      <c r="N1685" s="246"/>
      <c r="O1685" s="246"/>
      <c r="P1685" s="246"/>
      <c r="Q1685" s="246"/>
      <c r="R1685" s="246"/>
      <c r="S1685" s="246"/>
      <c r="T1685" s="247"/>
      <c r="AT1685" s="248" t="s">
        <v>176</v>
      </c>
      <c r="AU1685" s="248" t="s">
        <v>83</v>
      </c>
      <c r="AV1685" s="13" t="s">
        <v>83</v>
      </c>
      <c r="AW1685" s="13" t="s">
        <v>34</v>
      </c>
      <c r="AX1685" s="13" t="s">
        <v>73</v>
      </c>
      <c r="AY1685" s="248" t="s">
        <v>161</v>
      </c>
    </row>
    <row r="1686" s="13" customFormat="1">
      <c r="B1686" s="238"/>
      <c r="C1686" s="239"/>
      <c r="D1686" s="225" t="s">
        <v>176</v>
      </c>
      <c r="E1686" s="240" t="s">
        <v>19</v>
      </c>
      <c r="F1686" s="241" t="s">
        <v>1762</v>
      </c>
      <c r="G1686" s="239"/>
      <c r="H1686" s="242">
        <v>0.85299999999999998</v>
      </c>
      <c r="I1686" s="243"/>
      <c r="J1686" s="239"/>
      <c r="K1686" s="239"/>
      <c r="L1686" s="244"/>
      <c r="M1686" s="245"/>
      <c r="N1686" s="246"/>
      <c r="O1686" s="246"/>
      <c r="P1686" s="246"/>
      <c r="Q1686" s="246"/>
      <c r="R1686" s="246"/>
      <c r="S1686" s="246"/>
      <c r="T1686" s="247"/>
      <c r="AT1686" s="248" t="s">
        <v>176</v>
      </c>
      <c r="AU1686" s="248" t="s">
        <v>83</v>
      </c>
      <c r="AV1686" s="13" t="s">
        <v>83</v>
      </c>
      <c r="AW1686" s="13" t="s">
        <v>34</v>
      </c>
      <c r="AX1686" s="13" t="s">
        <v>73</v>
      </c>
      <c r="AY1686" s="248" t="s">
        <v>161</v>
      </c>
    </row>
    <row r="1687" s="13" customFormat="1">
      <c r="B1687" s="238"/>
      <c r="C1687" s="239"/>
      <c r="D1687" s="225" t="s">
        <v>176</v>
      </c>
      <c r="E1687" s="240" t="s">
        <v>19</v>
      </c>
      <c r="F1687" s="241" t="s">
        <v>1763</v>
      </c>
      <c r="G1687" s="239"/>
      <c r="H1687" s="242">
        <v>4.3890000000000002</v>
      </c>
      <c r="I1687" s="243"/>
      <c r="J1687" s="239"/>
      <c r="K1687" s="239"/>
      <c r="L1687" s="244"/>
      <c r="M1687" s="245"/>
      <c r="N1687" s="246"/>
      <c r="O1687" s="246"/>
      <c r="P1687" s="246"/>
      <c r="Q1687" s="246"/>
      <c r="R1687" s="246"/>
      <c r="S1687" s="246"/>
      <c r="T1687" s="247"/>
      <c r="AT1687" s="248" t="s">
        <v>176</v>
      </c>
      <c r="AU1687" s="248" t="s">
        <v>83</v>
      </c>
      <c r="AV1687" s="13" t="s">
        <v>83</v>
      </c>
      <c r="AW1687" s="13" t="s">
        <v>34</v>
      </c>
      <c r="AX1687" s="13" t="s">
        <v>73</v>
      </c>
      <c r="AY1687" s="248" t="s">
        <v>161</v>
      </c>
    </row>
    <row r="1688" s="13" customFormat="1">
      <c r="B1688" s="238"/>
      <c r="C1688" s="239"/>
      <c r="D1688" s="225" t="s">
        <v>176</v>
      </c>
      <c r="E1688" s="240" t="s">
        <v>19</v>
      </c>
      <c r="F1688" s="241" t="s">
        <v>1764</v>
      </c>
      <c r="G1688" s="239"/>
      <c r="H1688" s="242">
        <v>0.29999999999999999</v>
      </c>
      <c r="I1688" s="243"/>
      <c r="J1688" s="239"/>
      <c r="K1688" s="239"/>
      <c r="L1688" s="244"/>
      <c r="M1688" s="245"/>
      <c r="N1688" s="246"/>
      <c r="O1688" s="246"/>
      <c r="P1688" s="246"/>
      <c r="Q1688" s="246"/>
      <c r="R1688" s="246"/>
      <c r="S1688" s="246"/>
      <c r="T1688" s="247"/>
      <c r="AT1688" s="248" t="s">
        <v>176</v>
      </c>
      <c r="AU1688" s="248" t="s">
        <v>83</v>
      </c>
      <c r="AV1688" s="13" t="s">
        <v>83</v>
      </c>
      <c r="AW1688" s="13" t="s">
        <v>34</v>
      </c>
      <c r="AX1688" s="13" t="s">
        <v>73</v>
      </c>
      <c r="AY1688" s="248" t="s">
        <v>161</v>
      </c>
    </row>
    <row r="1689" s="12" customFormat="1">
      <c r="B1689" s="228"/>
      <c r="C1689" s="229"/>
      <c r="D1689" s="225" t="s">
        <v>176</v>
      </c>
      <c r="E1689" s="230" t="s">
        <v>19</v>
      </c>
      <c r="F1689" s="231" t="s">
        <v>398</v>
      </c>
      <c r="G1689" s="229"/>
      <c r="H1689" s="230" t="s">
        <v>19</v>
      </c>
      <c r="I1689" s="232"/>
      <c r="J1689" s="229"/>
      <c r="K1689" s="229"/>
      <c r="L1689" s="233"/>
      <c r="M1689" s="234"/>
      <c r="N1689" s="235"/>
      <c r="O1689" s="235"/>
      <c r="P1689" s="235"/>
      <c r="Q1689" s="235"/>
      <c r="R1689" s="235"/>
      <c r="S1689" s="235"/>
      <c r="T1689" s="236"/>
      <c r="AT1689" s="237" t="s">
        <v>176</v>
      </c>
      <c r="AU1689" s="237" t="s">
        <v>83</v>
      </c>
      <c r="AV1689" s="12" t="s">
        <v>81</v>
      </c>
      <c r="AW1689" s="12" t="s">
        <v>34</v>
      </c>
      <c r="AX1689" s="12" t="s">
        <v>73</v>
      </c>
      <c r="AY1689" s="237" t="s">
        <v>161</v>
      </c>
    </row>
    <row r="1690" s="13" customFormat="1">
      <c r="B1690" s="238"/>
      <c r="C1690" s="239"/>
      <c r="D1690" s="225" t="s">
        <v>176</v>
      </c>
      <c r="E1690" s="240" t="s">
        <v>19</v>
      </c>
      <c r="F1690" s="241" t="s">
        <v>1765</v>
      </c>
      <c r="G1690" s="239"/>
      <c r="H1690" s="242">
        <v>7.3799999999999999</v>
      </c>
      <c r="I1690" s="243"/>
      <c r="J1690" s="239"/>
      <c r="K1690" s="239"/>
      <c r="L1690" s="244"/>
      <c r="M1690" s="245"/>
      <c r="N1690" s="246"/>
      <c r="O1690" s="246"/>
      <c r="P1690" s="246"/>
      <c r="Q1690" s="246"/>
      <c r="R1690" s="246"/>
      <c r="S1690" s="246"/>
      <c r="T1690" s="247"/>
      <c r="AT1690" s="248" t="s">
        <v>176</v>
      </c>
      <c r="AU1690" s="248" t="s">
        <v>83</v>
      </c>
      <c r="AV1690" s="13" t="s">
        <v>83</v>
      </c>
      <c r="AW1690" s="13" t="s">
        <v>34</v>
      </c>
      <c r="AX1690" s="13" t="s">
        <v>73</v>
      </c>
      <c r="AY1690" s="248" t="s">
        <v>161</v>
      </c>
    </row>
    <row r="1691" s="13" customFormat="1">
      <c r="B1691" s="238"/>
      <c r="C1691" s="239"/>
      <c r="D1691" s="225" t="s">
        <v>176</v>
      </c>
      <c r="E1691" s="240" t="s">
        <v>19</v>
      </c>
      <c r="F1691" s="241" t="s">
        <v>1766</v>
      </c>
      <c r="G1691" s="239"/>
      <c r="H1691" s="242">
        <v>1.7190000000000001</v>
      </c>
      <c r="I1691" s="243"/>
      <c r="J1691" s="239"/>
      <c r="K1691" s="239"/>
      <c r="L1691" s="244"/>
      <c r="M1691" s="245"/>
      <c r="N1691" s="246"/>
      <c r="O1691" s="246"/>
      <c r="P1691" s="246"/>
      <c r="Q1691" s="246"/>
      <c r="R1691" s="246"/>
      <c r="S1691" s="246"/>
      <c r="T1691" s="247"/>
      <c r="AT1691" s="248" t="s">
        <v>176</v>
      </c>
      <c r="AU1691" s="248" t="s">
        <v>83</v>
      </c>
      <c r="AV1691" s="13" t="s">
        <v>83</v>
      </c>
      <c r="AW1691" s="13" t="s">
        <v>34</v>
      </c>
      <c r="AX1691" s="13" t="s">
        <v>73</v>
      </c>
      <c r="AY1691" s="248" t="s">
        <v>161</v>
      </c>
    </row>
    <row r="1692" s="12" customFormat="1">
      <c r="B1692" s="228"/>
      <c r="C1692" s="229"/>
      <c r="D1692" s="225" t="s">
        <v>176</v>
      </c>
      <c r="E1692" s="230" t="s">
        <v>19</v>
      </c>
      <c r="F1692" s="231" t="s">
        <v>410</v>
      </c>
      <c r="G1692" s="229"/>
      <c r="H1692" s="230" t="s">
        <v>19</v>
      </c>
      <c r="I1692" s="232"/>
      <c r="J1692" s="229"/>
      <c r="K1692" s="229"/>
      <c r="L1692" s="233"/>
      <c r="M1692" s="234"/>
      <c r="N1692" s="235"/>
      <c r="O1692" s="235"/>
      <c r="P1692" s="235"/>
      <c r="Q1692" s="235"/>
      <c r="R1692" s="235"/>
      <c r="S1692" s="235"/>
      <c r="T1692" s="236"/>
      <c r="AT1692" s="237" t="s">
        <v>176</v>
      </c>
      <c r="AU1692" s="237" t="s">
        <v>83</v>
      </c>
      <c r="AV1692" s="12" t="s">
        <v>81</v>
      </c>
      <c r="AW1692" s="12" t="s">
        <v>34</v>
      </c>
      <c r="AX1692" s="12" t="s">
        <v>73</v>
      </c>
      <c r="AY1692" s="237" t="s">
        <v>161</v>
      </c>
    </row>
    <row r="1693" s="13" customFormat="1">
      <c r="B1693" s="238"/>
      <c r="C1693" s="239"/>
      <c r="D1693" s="225" t="s">
        <v>176</v>
      </c>
      <c r="E1693" s="240" t="s">
        <v>19</v>
      </c>
      <c r="F1693" s="241" t="s">
        <v>1767</v>
      </c>
      <c r="G1693" s="239"/>
      <c r="H1693" s="242">
        <v>0.69999999999999996</v>
      </c>
      <c r="I1693" s="243"/>
      <c r="J1693" s="239"/>
      <c r="K1693" s="239"/>
      <c r="L1693" s="244"/>
      <c r="M1693" s="245"/>
      <c r="N1693" s="246"/>
      <c r="O1693" s="246"/>
      <c r="P1693" s="246"/>
      <c r="Q1693" s="246"/>
      <c r="R1693" s="246"/>
      <c r="S1693" s="246"/>
      <c r="T1693" s="247"/>
      <c r="AT1693" s="248" t="s">
        <v>176</v>
      </c>
      <c r="AU1693" s="248" t="s">
        <v>83</v>
      </c>
      <c r="AV1693" s="13" t="s">
        <v>83</v>
      </c>
      <c r="AW1693" s="13" t="s">
        <v>34</v>
      </c>
      <c r="AX1693" s="13" t="s">
        <v>73</v>
      </c>
      <c r="AY1693" s="248" t="s">
        <v>161</v>
      </c>
    </row>
    <row r="1694" s="14" customFormat="1">
      <c r="B1694" s="249"/>
      <c r="C1694" s="250"/>
      <c r="D1694" s="225" t="s">
        <v>176</v>
      </c>
      <c r="E1694" s="251" t="s">
        <v>19</v>
      </c>
      <c r="F1694" s="252" t="s">
        <v>201</v>
      </c>
      <c r="G1694" s="250"/>
      <c r="H1694" s="253">
        <v>18.177</v>
      </c>
      <c r="I1694" s="254"/>
      <c r="J1694" s="250"/>
      <c r="K1694" s="250"/>
      <c r="L1694" s="255"/>
      <c r="M1694" s="256"/>
      <c r="N1694" s="257"/>
      <c r="O1694" s="257"/>
      <c r="P1694" s="257"/>
      <c r="Q1694" s="257"/>
      <c r="R1694" s="257"/>
      <c r="S1694" s="257"/>
      <c r="T1694" s="258"/>
      <c r="AT1694" s="259" t="s">
        <v>176</v>
      </c>
      <c r="AU1694" s="259" t="s">
        <v>83</v>
      </c>
      <c r="AV1694" s="14" t="s">
        <v>167</v>
      </c>
      <c r="AW1694" s="14" t="s">
        <v>34</v>
      </c>
      <c r="AX1694" s="14" t="s">
        <v>81</v>
      </c>
      <c r="AY1694" s="259" t="s">
        <v>161</v>
      </c>
    </row>
    <row r="1695" s="1" customFormat="1" ht="16.5" customHeight="1">
      <c r="B1695" s="39"/>
      <c r="C1695" s="212" t="s">
        <v>1768</v>
      </c>
      <c r="D1695" s="212" t="s">
        <v>163</v>
      </c>
      <c r="E1695" s="213" t="s">
        <v>1769</v>
      </c>
      <c r="F1695" s="214" t="s">
        <v>1770</v>
      </c>
      <c r="G1695" s="215" t="s">
        <v>172</v>
      </c>
      <c r="H1695" s="216">
        <v>1.4430000000000001</v>
      </c>
      <c r="I1695" s="217"/>
      <c r="J1695" s="218">
        <f>ROUND(I1695*H1695,2)</f>
        <v>0</v>
      </c>
      <c r="K1695" s="214" t="s">
        <v>173</v>
      </c>
      <c r="L1695" s="44"/>
      <c r="M1695" s="219" t="s">
        <v>19</v>
      </c>
      <c r="N1695" s="220" t="s">
        <v>44</v>
      </c>
      <c r="O1695" s="84"/>
      <c r="P1695" s="221">
        <f>O1695*H1695</f>
        <v>0</v>
      </c>
      <c r="Q1695" s="221">
        <v>0</v>
      </c>
      <c r="R1695" s="221">
        <f>Q1695*H1695</f>
        <v>0</v>
      </c>
      <c r="S1695" s="221">
        <v>1.8</v>
      </c>
      <c r="T1695" s="222">
        <f>S1695*H1695</f>
        <v>2.5974000000000004</v>
      </c>
      <c r="AR1695" s="223" t="s">
        <v>167</v>
      </c>
      <c r="AT1695" s="223" t="s">
        <v>163</v>
      </c>
      <c r="AU1695" s="223" t="s">
        <v>83</v>
      </c>
      <c r="AY1695" s="18" t="s">
        <v>161</v>
      </c>
      <c r="BE1695" s="224">
        <f>IF(N1695="základní",J1695,0)</f>
        <v>0</v>
      </c>
      <c r="BF1695" s="224">
        <f>IF(N1695="snížená",J1695,0)</f>
        <v>0</v>
      </c>
      <c r="BG1695" s="224">
        <f>IF(N1695="zákl. přenesená",J1695,0)</f>
        <v>0</v>
      </c>
      <c r="BH1695" s="224">
        <f>IF(N1695="sníž. přenesená",J1695,0)</f>
        <v>0</v>
      </c>
      <c r="BI1695" s="224">
        <f>IF(N1695="nulová",J1695,0)</f>
        <v>0</v>
      </c>
      <c r="BJ1695" s="18" t="s">
        <v>81</v>
      </c>
      <c r="BK1695" s="224">
        <f>ROUND(I1695*H1695,2)</f>
        <v>0</v>
      </c>
      <c r="BL1695" s="18" t="s">
        <v>167</v>
      </c>
      <c r="BM1695" s="223" t="s">
        <v>1771</v>
      </c>
    </row>
    <row r="1696" s="1" customFormat="1">
      <c r="B1696" s="39"/>
      <c r="C1696" s="40"/>
      <c r="D1696" s="225" t="s">
        <v>169</v>
      </c>
      <c r="E1696" s="40"/>
      <c r="F1696" s="226" t="s">
        <v>1772</v>
      </c>
      <c r="G1696" s="40"/>
      <c r="H1696" s="40"/>
      <c r="I1696" s="136"/>
      <c r="J1696" s="40"/>
      <c r="K1696" s="40"/>
      <c r="L1696" s="44"/>
      <c r="M1696" s="227"/>
      <c r="N1696" s="84"/>
      <c r="O1696" s="84"/>
      <c r="P1696" s="84"/>
      <c r="Q1696" s="84"/>
      <c r="R1696" s="84"/>
      <c r="S1696" s="84"/>
      <c r="T1696" s="85"/>
      <c r="AT1696" s="18" t="s">
        <v>169</v>
      </c>
      <c r="AU1696" s="18" t="s">
        <v>83</v>
      </c>
    </row>
    <row r="1697" s="12" customFormat="1">
      <c r="B1697" s="228"/>
      <c r="C1697" s="229"/>
      <c r="D1697" s="225" t="s">
        <v>176</v>
      </c>
      <c r="E1697" s="230" t="s">
        <v>19</v>
      </c>
      <c r="F1697" s="231" t="s">
        <v>328</v>
      </c>
      <c r="G1697" s="229"/>
      <c r="H1697" s="230" t="s">
        <v>19</v>
      </c>
      <c r="I1697" s="232"/>
      <c r="J1697" s="229"/>
      <c r="K1697" s="229"/>
      <c r="L1697" s="233"/>
      <c r="M1697" s="234"/>
      <c r="N1697" s="235"/>
      <c r="O1697" s="235"/>
      <c r="P1697" s="235"/>
      <c r="Q1697" s="235"/>
      <c r="R1697" s="235"/>
      <c r="S1697" s="235"/>
      <c r="T1697" s="236"/>
      <c r="AT1697" s="237" t="s">
        <v>176</v>
      </c>
      <c r="AU1697" s="237" t="s">
        <v>83</v>
      </c>
      <c r="AV1697" s="12" t="s">
        <v>81</v>
      </c>
      <c r="AW1697" s="12" t="s">
        <v>34</v>
      </c>
      <c r="AX1697" s="12" t="s">
        <v>73</v>
      </c>
      <c r="AY1697" s="237" t="s">
        <v>161</v>
      </c>
    </row>
    <row r="1698" s="12" customFormat="1">
      <c r="B1698" s="228"/>
      <c r="C1698" s="229"/>
      <c r="D1698" s="225" t="s">
        <v>176</v>
      </c>
      <c r="E1698" s="230" t="s">
        <v>19</v>
      </c>
      <c r="F1698" s="231" t="s">
        <v>394</v>
      </c>
      <c r="G1698" s="229"/>
      <c r="H1698" s="230" t="s">
        <v>19</v>
      </c>
      <c r="I1698" s="232"/>
      <c r="J1698" s="229"/>
      <c r="K1698" s="229"/>
      <c r="L1698" s="233"/>
      <c r="M1698" s="234"/>
      <c r="N1698" s="235"/>
      <c r="O1698" s="235"/>
      <c r="P1698" s="235"/>
      <c r="Q1698" s="235"/>
      <c r="R1698" s="235"/>
      <c r="S1698" s="235"/>
      <c r="T1698" s="236"/>
      <c r="AT1698" s="237" t="s">
        <v>176</v>
      </c>
      <c r="AU1698" s="237" t="s">
        <v>83</v>
      </c>
      <c r="AV1698" s="12" t="s">
        <v>81</v>
      </c>
      <c r="AW1698" s="12" t="s">
        <v>34</v>
      </c>
      <c r="AX1698" s="12" t="s">
        <v>73</v>
      </c>
      <c r="AY1698" s="237" t="s">
        <v>161</v>
      </c>
    </row>
    <row r="1699" s="13" customFormat="1">
      <c r="B1699" s="238"/>
      <c r="C1699" s="239"/>
      <c r="D1699" s="225" t="s">
        <v>176</v>
      </c>
      <c r="E1699" s="240" t="s">
        <v>19</v>
      </c>
      <c r="F1699" s="241" t="s">
        <v>1773</v>
      </c>
      <c r="G1699" s="239"/>
      <c r="H1699" s="242">
        <v>1.4430000000000001</v>
      </c>
      <c r="I1699" s="243"/>
      <c r="J1699" s="239"/>
      <c r="K1699" s="239"/>
      <c r="L1699" s="244"/>
      <c r="M1699" s="245"/>
      <c r="N1699" s="246"/>
      <c r="O1699" s="246"/>
      <c r="P1699" s="246"/>
      <c r="Q1699" s="246"/>
      <c r="R1699" s="246"/>
      <c r="S1699" s="246"/>
      <c r="T1699" s="247"/>
      <c r="AT1699" s="248" t="s">
        <v>176</v>
      </c>
      <c r="AU1699" s="248" t="s">
        <v>83</v>
      </c>
      <c r="AV1699" s="13" t="s">
        <v>83</v>
      </c>
      <c r="AW1699" s="13" t="s">
        <v>34</v>
      </c>
      <c r="AX1699" s="13" t="s">
        <v>81</v>
      </c>
      <c r="AY1699" s="248" t="s">
        <v>161</v>
      </c>
    </row>
    <row r="1700" s="1" customFormat="1" ht="16.5" customHeight="1">
      <c r="B1700" s="39"/>
      <c r="C1700" s="212" t="s">
        <v>1774</v>
      </c>
      <c r="D1700" s="212" t="s">
        <v>163</v>
      </c>
      <c r="E1700" s="213" t="s">
        <v>1775</v>
      </c>
      <c r="F1700" s="214" t="s">
        <v>1776</v>
      </c>
      <c r="G1700" s="215" t="s">
        <v>274</v>
      </c>
      <c r="H1700" s="216">
        <v>26</v>
      </c>
      <c r="I1700" s="217"/>
      <c r="J1700" s="218">
        <f>ROUND(I1700*H1700,2)</f>
        <v>0</v>
      </c>
      <c r="K1700" s="214" t="s">
        <v>173</v>
      </c>
      <c r="L1700" s="44"/>
      <c r="M1700" s="219" t="s">
        <v>19</v>
      </c>
      <c r="N1700" s="220" t="s">
        <v>44</v>
      </c>
      <c r="O1700" s="84"/>
      <c r="P1700" s="221">
        <f>O1700*H1700</f>
        <v>0</v>
      </c>
      <c r="Q1700" s="221">
        <v>0</v>
      </c>
      <c r="R1700" s="221">
        <f>Q1700*H1700</f>
        <v>0</v>
      </c>
      <c r="S1700" s="221">
        <v>0.062</v>
      </c>
      <c r="T1700" s="222">
        <f>S1700*H1700</f>
        <v>1.6120000000000001</v>
      </c>
      <c r="AR1700" s="223" t="s">
        <v>167</v>
      </c>
      <c r="AT1700" s="223" t="s">
        <v>163</v>
      </c>
      <c r="AU1700" s="223" t="s">
        <v>83</v>
      </c>
      <c r="AY1700" s="18" t="s">
        <v>161</v>
      </c>
      <c r="BE1700" s="224">
        <f>IF(N1700="základní",J1700,0)</f>
        <v>0</v>
      </c>
      <c r="BF1700" s="224">
        <f>IF(N1700="snížená",J1700,0)</f>
        <v>0</v>
      </c>
      <c r="BG1700" s="224">
        <f>IF(N1700="zákl. přenesená",J1700,0)</f>
        <v>0</v>
      </c>
      <c r="BH1700" s="224">
        <f>IF(N1700="sníž. přenesená",J1700,0)</f>
        <v>0</v>
      </c>
      <c r="BI1700" s="224">
        <f>IF(N1700="nulová",J1700,0)</f>
        <v>0</v>
      </c>
      <c r="BJ1700" s="18" t="s">
        <v>81</v>
      </c>
      <c r="BK1700" s="224">
        <f>ROUND(I1700*H1700,2)</f>
        <v>0</v>
      </c>
      <c r="BL1700" s="18" t="s">
        <v>167</v>
      </c>
      <c r="BM1700" s="223" t="s">
        <v>1777</v>
      </c>
    </row>
    <row r="1701" s="1" customFormat="1">
      <c r="B1701" s="39"/>
      <c r="C1701" s="40"/>
      <c r="D1701" s="225" t="s">
        <v>169</v>
      </c>
      <c r="E1701" s="40"/>
      <c r="F1701" s="226" t="s">
        <v>1778</v>
      </c>
      <c r="G1701" s="40"/>
      <c r="H1701" s="40"/>
      <c r="I1701" s="136"/>
      <c r="J1701" s="40"/>
      <c r="K1701" s="40"/>
      <c r="L1701" s="44"/>
      <c r="M1701" s="227"/>
      <c r="N1701" s="84"/>
      <c r="O1701" s="84"/>
      <c r="P1701" s="84"/>
      <c r="Q1701" s="84"/>
      <c r="R1701" s="84"/>
      <c r="S1701" s="84"/>
      <c r="T1701" s="85"/>
      <c r="AT1701" s="18" t="s">
        <v>169</v>
      </c>
      <c r="AU1701" s="18" t="s">
        <v>83</v>
      </c>
    </row>
    <row r="1702" s="12" customFormat="1">
      <c r="B1702" s="228"/>
      <c r="C1702" s="229"/>
      <c r="D1702" s="225" t="s">
        <v>176</v>
      </c>
      <c r="E1702" s="230" t="s">
        <v>19</v>
      </c>
      <c r="F1702" s="231" t="s">
        <v>328</v>
      </c>
      <c r="G1702" s="229"/>
      <c r="H1702" s="230" t="s">
        <v>19</v>
      </c>
      <c r="I1702" s="232"/>
      <c r="J1702" s="229"/>
      <c r="K1702" s="229"/>
      <c r="L1702" s="233"/>
      <c r="M1702" s="234"/>
      <c r="N1702" s="235"/>
      <c r="O1702" s="235"/>
      <c r="P1702" s="235"/>
      <c r="Q1702" s="235"/>
      <c r="R1702" s="235"/>
      <c r="S1702" s="235"/>
      <c r="T1702" s="236"/>
      <c r="AT1702" s="237" t="s">
        <v>176</v>
      </c>
      <c r="AU1702" s="237" t="s">
        <v>83</v>
      </c>
      <c r="AV1702" s="12" t="s">
        <v>81</v>
      </c>
      <c r="AW1702" s="12" t="s">
        <v>34</v>
      </c>
      <c r="AX1702" s="12" t="s">
        <v>73</v>
      </c>
      <c r="AY1702" s="237" t="s">
        <v>161</v>
      </c>
    </row>
    <row r="1703" s="12" customFormat="1">
      <c r="B1703" s="228"/>
      <c r="C1703" s="229"/>
      <c r="D1703" s="225" t="s">
        <v>176</v>
      </c>
      <c r="E1703" s="230" t="s">
        <v>19</v>
      </c>
      <c r="F1703" s="231" t="s">
        <v>1779</v>
      </c>
      <c r="G1703" s="229"/>
      <c r="H1703" s="230" t="s">
        <v>19</v>
      </c>
      <c r="I1703" s="232"/>
      <c r="J1703" s="229"/>
      <c r="K1703" s="229"/>
      <c r="L1703" s="233"/>
      <c r="M1703" s="234"/>
      <c r="N1703" s="235"/>
      <c r="O1703" s="235"/>
      <c r="P1703" s="235"/>
      <c r="Q1703" s="235"/>
      <c r="R1703" s="235"/>
      <c r="S1703" s="235"/>
      <c r="T1703" s="236"/>
      <c r="AT1703" s="237" t="s">
        <v>176</v>
      </c>
      <c r="AU1703" s="237" t="s">
        <v>83</v>
      </c>
      <c r="AV1703" s="12" t="s">
        <v>81</v>
      </c>
      <c r="AW1703" s="12" t="s">
        <v>34</v>
      </c>
      <c r="AX1703" s="12" t="s">
        <v>73</v>
      </c>
      <c r="AY1703" s="237" t="s">
        <v>161</v>
      </c>
    </row>
    <row r="1704" s="13" customFormat="1">
      <c r="B1704" s="238"/>
      <c r="C1704" s="239"/>
      <c r="D1704" s="225" t="s">
        <v>176</v>
      </c>
      <c r="E1704" s="240" t="s">
        <v>19</v>
      </c>
      <c r="F1704" s="241" t="s">
        <v>786</v>
      </c>
      <c r="G1704" s="239"/>
      <c r="H1704" s="242">
        <v>26</v>
      </c>
      <c r="I1704" s="243"/>
      <c r="J1704" s="239"/>
      <c r="K1704" s="239"/>
      <c r="L1704" s="244"/>
      <c r="M1704" s="245"/>
      <c r="N1704" s="246"/>
      <c r="O1704" s="246"/>
      <c r="P1704" s="246"/>
      <c r="Q1704" s="246"/>
      <c r="R1704" s="246"/>
      <c r="S1704" s="246"/>
      <c r="T1704" s="247"/>
      <c r="AT1704" s="248" t="s">
        <v>176</v>
      </c>
      <c r="AU1704" s="248" t="s">
        <v>83</v>
      </c>
      <c r="AV1704" s="13" t="s">
        <v>83</v>
      </c>
      <c r="AW1704" s="13" t="s">
        <v>34</v>
      </c>
      <c r="AX1704" s="13" t="s">
        <v>81</v>
      </c>
      <c r="AY1704" s="248" t="s">
        <v>161</v>
      </c>
    </row>
    <row r="1705" s="1" customFormat="1" ht="16.5" customHeight="1">
      <c r="B1705" s="39"/>
      <c r="C1705" s="212" t="s">
        <v>1780</v>
      </c>
      <c r="D1705" s="212" t="s">
        <v>163</v>
      </c>
      <c r="E1705" s="213" t="s">
        <v>1781</v>
      </c>
      <c r="F1705" s="214" t="s">
        <v>1782</v>
      </c>
      <c r="G1705" s="215" t="s">
        <v>274</v>
      </c>
      <c r="H1705" s="216">
        <v>20</v>
      </c>
      <c r="I1705" s="217"/>
      <c r="J1705" s="218">
        <f>ROUND(I1705*H1705,2)</f>
        <v>0</v>
      </c>
      <c r="K1705" s="214" t="s">
        <v>173</v>
      </c>
      <c r="L1705" s="44"/>
      <c r="M1705" s="219" t="s">
        <v>19</v>
      </c>
      <c r="N1705" s="220" t="s">
        <v>44</v>
      </c>
      <c r="O1705" s="84"/>
      <c r="P1705" s="221">
        <f>O1705*H1705</f>
        <v>0</v>
      </c>
      <c r="Q1705" s="221">
        <v>0</v>
      </c>
      <c r="R1705" s="221">
        <f>Q1705*H1705</f>
        <v>0</v>
      </c>
      <c r="S1705" s="221">
        <v>0.154</v>
      </c>
      <c r="T1705" s="222">
        <f>S1705*H1705</f>
        <v>3.0800000000000001</v>
      </c>
      <c r="AR1705" s="223" t="s">
        <v>167</v>
      </c>
      <c r="AT1705" s="223" t="s">
        <v>163</v>
      </c>
      <c r="AU1705" s="223" t="s">
        <v>83</v>
      </c>
      <c r="AY1705" s="18" t="s">
        <v>161</v>
      </c>
      <c r="BE1705" s="224">
        <f>IF(N1705="základní",J1705,0)</f>
        <v>0</v>
      </c>
      <c r="BF1705" s="224">
        <f>IF(N1705="snížená",J1705,0)</f>
        <v>0</v>
      </c>
      <c r="BG1705" s="224">
        <f>IF(N1705="zákl. přenesená",J1705,0)</f>
        <v>0</v>
      </c>
      <c r="BH1705" s="224">
        <f>IF(N1705="sníž. přenesená",J1705,0)</f>
        <v>0</v>
      </c>
      <c r="BI1705" s="224">
        <f>IF(N1705="nulová",J1705,0)</f>
        <v>0</v>
      </c>
      <c r="BJ1705" s="18" t="s">
        <v>81</v>
      </c>
      <c r="BK1705" s="224">
        <f>ROUND(I1705*H1705,2)</f>
        <v>0</v>
      </c>
      <c r="BL1705" s="18" t="s">
        <v>167</v>
      </c>
      <c r="BM1705" s="223" t="s">
        <v>1783</v>
      </c>
    </row>
    <row r="1706" s="1" customFormat="1">
      <c r="B1706" s="39"/>
      <c r="C1706" s="40"/>
      <c r="D1706" s="225" t="s">
        <v>169</v>
      </c>
      <c r="E1706" s="40"/>
      <c r="F1706" s="226" t="s">
        <v>1784</v>
      </c>
      <c r="G1706" s="40"/>
      <c r="H1706" s="40"/>
      <c r="I1706" s="136"/>
      <c r="J1706" s="40"/>
      <c r="K1706" s="40"/>
      <c r="L1706" s="44"/>
      <c r="M1706" s="227"/>
      <c r="N1706" s="84"/>
      <c r="O1706" s="84"/>
      <c r="P1706" s="84"/>
      <c r="Q1706" s="84"/>
      <c r="R1706" s="84"/>
      <c r="S1706" s="84"/>
      <c r="T1706" s="85"/>
      <c r="AT1706" s="18" t="s">
        <v>169</v>
      </c>
      <c r="AU1706" s="18" t="s">
        <v>83</v>
      </c>
    </row>
    <row r="1707" s="12" customFormat="1">
      <c r="B1707" s="228"/>
      <c r="C1707" s="229"/>
      <c r="D1707" s="225" t="s">
        <v>176</v>
      </c>
      <c r="E1707" s="230" t="s">
        <v>19</v>
      </c>
      <c r="F1707" s="231" t="s">
        <v>328</v>
      </c>
      <c r="G1707" s="229"/>
      <c r="H1707" s="230" t="s">
        <v>19</v>
      </c>
      <c r="I1707" s="232"/>
      <c r="J1707" s="229"/>
      <c r="K1707" s="229"/>
      <c r="L1707" s="233"/>
      <c r="M1707" s="234"/>
      <c r="N1707" s="235"/>
      <c r="O1707" s="235"/>
      <c r="P1707" s="235"/>
      <c r="Q1707" s="235"/>
      <c r="R1707" s="235"/>
      <c r="S1707" s="235"/>
      <c r="T1707" s="236"/>
      <c r="AT1707" s="237" t="s">
        <v>176</v>
      </c>
      <c r="AU1707" s="237" t="s">
        <v>83</v>
      </c>
      <c r="AV1707" s="12" t="s">
        <v>81</v>
      </c>
      <c r="AW1707" s="12" t="s">
        <v>34</v>
      </c>
      <c r="AX1707" s="12" t="s">
        <v>73</v>
      </c>
      <c r="AY1707" s="237" t="s">
        <v>161</v>
      </c>
    </row>
    <row r="1708" s="13" customFormat="1">
      <c r="B1708" s="238"/>
      <c r="C1708" s="239"/>
      <c r="D1708" s="225" t="s">
        <v>176</v>
      </c>
      <c r="E1708" s="240" t="s">
        <v>19</v>
      </c>
      <c r="F1708" s="241" t="s">
        <v>766</v>
      </c>
      <c r="G1708" s="239"/>
      <c r="H1708" s="242">
        <v>8</v>
      </c>
      <c r="I1708" s="243"/>
      <c r="J1708" s="239"/>
      <c r="K1708" s="239"/>
      <c r="L1708" s="244"/>
      <c r="M1708" s="245"/>
      <c r="N1708" s="246"/>
      <c r="O1708" s="246"/>
      <c r="P1708" s="246"/>
      <c r="Q1708" s="246"/>
      <c r="R1708" s="246"/>
      <c r="S1708" s="246"/>
      <c r="T1708" s="247"/>
      <c r="AT1708" s="248" t="s">
        <v>176</v>
      </c>
      <c r="AU1708" s="248" t="s">
        <v>83</v>
      </c>
      <c r="AV1708" s="13" t="s">
        <v>83</v>
      </c>
      <c r="AW1708" s="13" t="s">
        <v>34</v>
      </c>
      <c r="AX1708" s="13" t="s">
        <v>73</v>
      </c>
      <c r="AY1708" s="248" t="s">
        <v>161</v>
      </c>
    </row>
    <row r="1709" s="13" customFormat="1">
      <c r="B1709" s="238"/>
      <c r="C1709" s="239"/>
      <c r="D1709" s="225" t="s">
        <v>176</v>
      </c>
      <c r="E1709" s="240" t="s">
        <v>19</v>
      </c>
      <c r="F1709" s="241" t="s">
        <v>767</v>
      </c>
      <c r="G1709" s="239"/>
      <c r="H1709" s="242">
        <v>12</v>
      </c>
      <c r="I1709" s="243"/>
      <c r="J1709" s="239"/>
      <c r="K1709" s="239"/>
      <c r="L1709" s="244"/>
      <c r="M1709" s="245"/>
      <c r="N1709" s="246"/>
      <c r="O1709" s="246"/>
      <c r="P1709" s="246"/>
      <c r="Q1709" s="246"/>
      <c r="R1709" s="246"/>
      <c r="S1709" s="246"/>
      <c r="T1709" s="247"/>
      <c r="AT1709" s="248" t="s">
        <v>176</v>
      </c>
      <c r="AU1709" s="248" t="s">
        <v>83</v>
      </c>
      <c r="AV1709" s="13" t="s">
        <v>83</v>
      </c>
      <c r="AW1709" s="13" t="s">
        <v>34</v>
      </c>
      <c r="AX1709" s="13" t="s">
        <v>73</v>
      </c>
      <c r="AY1709" s="248" t="s">
        <v>161</v>
      </c>
    </row>
    <row r="1710" s="14" customFormat="1">
      <c r="B1710" s="249"/>
      <c r="C1710" s="250"/>
      <c r="D1710" s="225" t="s">
        <v>176</v>
      </c>
      <c r="E1710" s="251" t="s">
        <v>19</v>
      </c>
      <c r="F1710" s="252" t="s">
        <v>201</v>
      </c>
      <c r="G1710" s="250"/>
      <c r="H1710" s="253">
        <v>20</v>
      </c>
      <c r="I1710" s="254"/>
      <c r="J1710" s="250"/>
      <c r="K1710" s="250"/>
      <c r="L1710" s="255"/>
      <c r="M1710" s="256"/>
      <c r="N1710" s="257"/>
      <c r="O1710" s="257"/>
      <c r="P1710" s="257"/>
      <c r="Q1710" s="257"/>
      <c r="R1710" s="257"/>
      <c r="S1710" s="257"/>
      <c r="T1710" s="258"/>
      <c r="AT1710" s="259" t="s">
        <v>176</v>
      </c>
      <c r="AU1710" s="259" t="s">
        <v>83</v>
      </c>
      <c r="AV1710" s="14" t="s">
        <v>167</v>
      </c>
      <c r="AW1710" s="14" t="s">
        <v>34</v>
      </c>
      <c r="AX1710" s="14" t="s">
        <v>81</v>
      </c>
      <c r="AY1710" s="259" t="s">
        <v>161</v>
      </c>
    </row>
    <row r="1711" s="1" customFormat="1" ht="16.5" customHeight="1">
      <c r="B1711" s="39"/>
      <c r="C1711" s="212" t="s">
        <v>1785</v>
      </c>
      <c r="D1711" s="212" t="s">
        <v>163</v>
      </c>
      <c r="E1711" s="213" t="s">
        <v>1786</v>
      </c>
      <c r="F1711" s="214" t="s">
        <v>1787</v>
      </c>
      <c r="G1711" s="215" t="s">
        <v>274</v>
      </c>
      <c r="H1711" s="216">
        <v>38</v>
      </c>
      <c r="I1711" s="217"/>
      <c r="J1711" s="218">
        <f>ROUND(I1711*H1711,2)</f>
        <v>0</v>
      </c>
      <c r="K1711" s="214" t="s">
        <v>173</v>
      </c>
      <c r="L1711" s="44"/>
      <c r="M1711" s="219" t="s">
        <v>19</v>
      </c>
      <c r="N1711" s="220" t="s">
        <v>44</v>
      </c>
      <c r="O1711" s="84"/>
      <c r="P1711" s="221">
        <f>O1711*H1711</f>
        <v>0</v>
      </c>
      <c r="Q1711" s="221">
        <v>0</v>
      </c>
      <c r="R1711" s="221">
        <f>Q1711*H1711</f>
        <v>0</v>
      </c>
      <c r="S1711" s="221">
        <v>0.049000000000000002</v>
      </c>
      <c r="T1711" s="222">
        <f>S1711*H1711</f>
        <v>1.8620000000000001</v>
      </c>
      <c r="AR1711" s="223" t="s">
        <v>167</v>
      </c>
      <c r="AT1711" s="223" t="s">
        <v>163</v>
      </c>
      <c r="AU1711" s="223" t="s">
        <v>83</v>
      </c>
      <c r="AY1711" s="18" t="s">
        <v>161</v>
      </c>
      <c r="BE1711" s="224">
        <f>IF(N1711="základní",J1711,0)</f>
        <v>0</v>
      </c>
      <c r="BF1711" s="224">
        <f>IF(N1711="snížená",J1711,0)</f>
        <v>0</v>
      </c>
      <c r="BG1711" s="224">
        <f>IF(N1711="zákl. přenesená",J1711,0)</f>
        <v>0</v>
      </c>
      <c r="BH1711" s="224">
        <f>IF(N1711="sníž. přenesená",J1711,0)</f>
        <v>0</v>
      </c>
      <c r="BI1711" s="224">
        <f>IF(N1711="nulová",J1711,0)</f>
        <v>0</v>
      </c>
      <c r="BJ1711" s="18" t="s">
        <v>81</v>
      </c>
      <c r="BK1711" s="224">
        <f>ROUND(I1711*H1711,2)</f>
        <v>0</v>
      </c>
      <c r="BL1711" s="18" t="s">
        <v>167</v>
      </c>
      <c r="BM1711" s="223" t="s">
        <v>1788</v>
      </c>
    </row>
    <row r="1712" s="1" customFormat="1">
      <c r="B1712" s="39"/>
      <c r="C1712" s="40"/>
      <c r="D1712" s="225" t="s">
        <v>169</v>
      </c>
      <c r="E1712" s="40"/>
      <c r="F1712" s="226" t="s">
        <v>1789</v>
      </c>
      <c r="G1712" s="40"/>
      <c r="H1712" s="40"/>
      <c r="I1712" s="136"/>
      <c r="J1712" s="40"/>
      <c r="K1712" s="40"/>
      <c r="L1712" s="44"/>
      <c r="M1712" s="227"/>
      <c r="N1712" s="84"/>
      <c r="O1712" s="84"/>
      <c r="P1712" s="84"/>
      <c r="Q1712" s="84"/>
      <c r="R1712" s="84"/>
      <c r="S1712" s="84"/>
      <c r="T1712" s="85"/>
      <c r="AT1712" s="18" t="s">
        <v>169</v>
      </c>
      <c r="AU1712" s="18" t="s">
        <v>83</v>
      </c>
    </row>
    <row r="1713" s="12" customFormat="1">
      <c r="B1713" s="228"/>
      <c r="C1713" s="229"/>
      <c r="D1713" s="225" t="s">
        <v>176</v>
      </c>
      <c r="E1713" s="230" t="s">
        <v>19</v>
      </c>
      <c r="F1713" s="231" t="s">
        <v>328</v>
      </c>
      <c r="G1713" s="229"/>
      <c r="H1713" s="230" t="s">
        <v>19</v>
      </c>
      <c r="I1713" s="232"/>
      <c r="J1713" s="229"/>
      <c r="K1713" s="229"/>
      <c r="L1713" s="233"/>
      <c r="M1713" s="234"/>
      <c r="N1713" s="235"/>
      <c r="O1713" s="235"/>
      <c r="P1713" s="235"/>
      <c r="Q1713" s="235"/>
      <c r="R1713" s="235"/>
      <c r="S1713" s="235"/>
      <c r="T1713" s="236"/>
      <c r="AT1713" s="237" t="s">
        <v>176</v>
      </c>
      <c r="AU1713" s="237" t="s">
        <v>83</v>
      </c>
      <c r="AV1713" s="12" t="s">
        <v>81</v>
      </c>
      <c r="AW1713" s="12" t="s">
        <v>34</v>
      </c>
      <c r="AX1713" s="12" t="s">
        <v>73</v>
      </c>
      <c r="AY1713" s="237" t="s">
        <v>161</v>
      </c>
    </row>
    <row r="1714" s="13" customFormat="1">
      <c r="B1714" s="238"/>
      <c r="C1714" s="239"/>
      <c r="D1714" s="225" t="s">
        <v>176</v>
      </c>
      <c r="E1714" s="240" t="s">
        <v>19</v>
      </c>
      <c r="F1714" s="241" t="s">
        <v>1790</v>
      </c>
      <c r="G1714" s="239"/>
      <c r="H1714" s="242">
        <v>20</v>
      </c>
      <c r="I1714" s="243"/>
      <c r="J1714" s="239"/>
      <c r="K1714" s="239"/>
      <c r="L1714" s="244"/>
      <c r="M1714" s="245"/>
      <c r="N1714" s="246"/>
      <c r="O1714" s="246"/>
      <c r="P1714" s="246"/>
      <c r="Q1714" s="246"/>
      <c r="R1714" s="246"/>
      <c r="S1714" s="246"/>
      <c r="T1714" s="247"/>
      <c r="AT1714" s="248" t="s">
        <v>176</v>
      </c>
      <c r="AU1714" s="248" t="s">
        <v>83</v>
      </c>
      <c r="AV1714" s="13" t="s">
        <v>83</v>
      </c>
      <c r="AW1714" s="13" t="s">
        <v>34</v>
      </c>
      <c r="AX1714" s="13" t="s">
        <v>73</v>
      </c>
      <c r="AY1714" s="248" t="s">
        <v>161</v>
      </c>
    </row>
    <row r="1715" s="12" customFormat="1">
      <c r="B1715" s="228"/>
      <c r="C1715" s="229"/>
      <c r="D1715" s="225" t="s">
        <v>176</v>
      </c>
      <c r="E1715" s="230" t="s">
        <v>19</v>
      </c>
      <c r="F1715" s="231" t="s">
        <v>177</v>
      </c>
      <c r="G1715" s="229"/>
      <c r="H1715" s="230" t="s">
        <v>19</v>
      </c>
      <c r="I1715" s="232"/>
      <c r="J1715" s="229"/>
      <c r="K1715" s="229"/>
      <c r="L1715" s="233"/>
      <c r="M1715" s="234"/>
      <c r="N1715" s="235"/>
      <c r="O1715" s="235"/>
      <c r="P1715" s="235"/>
      <c r="Q1715" s="235"/>
      <c r="R1715" s="235"/>
      <c r="S1715" s="235"/>
      <c r="T1715" s="236"/>
      <c r="AT1715" s="237" t="s">
        <v>176</v>
      </c>
      <c r="AU1715" s="237" t="s">
        <v>83</v>
      </c>
      <c r="AV1715" s="12" t="s">
        <v>81</v>
      </c>
      <c r="AW1715" s="12" t="s">
        <v>34</v>
      </c>
      <c r="AX1715" s="12" t="s">
        <v>73</v>
      </c>
      <c r="AY1715" s="237" t="s">
        <v>161</v>
      </c>
    </row>
    <row r="1716" s="13" customFormat="1">
      <c r="B1716" s="238"/>
      <c r="C1716" s="239"/>
      <c r="D1716" s="225" t="s">
        <v>176</v>
      </c>
      <c r="E1716" s="240" t="s">
        <v>19</v>
      </c>
      <c r="F1716" s="241" t="s">
        <v>1791</v>
      </c>
      <c r="G1716" s="239"/>
      <c r="H1716" s="242">
        <v>9</v>
      </c>
      <c r="I1716" s="243"/>
      <c r="J1716" s="239"/>
      <c r="K1716" s="239"/>
      <c r="L1716" s="244"/>
      <c r="M1716" s="245"/>
      <c r="N1716" s="246"/>
      <c r="O1716" s="246"/>
      <c r="P1716" s="246"/>
      <c r="Q1716" s="246"/>
      <c r="R1716" s="246"/>
      <c r="S1716" s="246"/>
      <c r="T1716" s="247"/>
      <c r="AT1716" s="248" t="s">
        <v>176</v>
      </c>
      <c r="AU1716" s="248" t="s">
        <v>83</v>
      </c>
      <c r="AV1716" s="13" t="s">
        <v>83</v>
      </c>
      <c r="AW1716" s="13" t="s">
        <v>34</v>
      </c>
      <c r="AX1716" s="13" t="s">
        <v>73</v>
      </c>
      <c r="AY1716" s="248" t="s">
        <v>161</v>
      </c>
    </row>
    <row r="1717" s="13" customFormat="1">
      <c r="B1717" s="238"/>
      <c r="C1717" s="239"/>
      <c r="D1717" s="225" t="s">
        <v>176</v>
      </c>
      <c r="E1717" s="240" t="s">
        <v>19</v>
      </c>
      <c r="F1717" s="241" t="s">
        <v>1792</v>
      </c>
      <c r="G1717" s="239"/>
      <c r="H1717" s="242">
        <v>9</v>
      </c>
      <c r="I1717" s="243"/>
      <c r="J1717" s="239"/>
      <c r="K1717" s="239"/>
      <c r="L1717" s="244"/>
      <c r="M1717" s="245"/>
      <c r="N1717" s="246"/>
      <c r="O1717" s="246"/>
      <c r="P1717" s="246"/>
      <c r="Q1717" s="246"/>
      <c r="R1717" s="246"/>
      <c r="S1717" s="246"/>
      <c r="T1717" s="247"/>
      <c r="AT1717" s="248" t="s">
        <v>176</v>
      </c>
      <c r="AU1717" s="248" t="s">
        <v>83</v>
      </c>
      <c r="AV1717" s="13" t="s">
        <v>83</v>
      </c>
      <c r="AW1717" s="13" t="s">
        <v>34</v>
      </c>
      <c r="AX1717" s="13" t="s">
        <v>73</v>
      </c>
      <c r="AY1717" s="248" t="s">
        <v>161</v>
      </c>
    </row>
    <row r="1718" s="14" customFormat="1">
      <c r="B1718" s="249"/>
      <c r="C1718" s="250"/>
      <c r="D1718" s="225" t="s">
        <v>176</v>
      </c>
      <c r="E1718" s="251" t="s">
        <v>19</v>
      </c>
      <c r="F1718" s="252" t="s">
        <v>201</v>
      </c>
      <c r="G1718" s="250"/>
      <c r="H1718" s="253">
        <v>38</v>
      </c>
      <c r="I1718" s="254"/>
      <c r="J1718" s="250"/>
      <c r="K1718" s="250"/>
      <c r="L1718" s="255"/>
      <c r="M1718" s="256"/>
      <c r="N1718" s="257"/>
      <c r="O1718" s="257"/>
      <c r="P1718" s="257"/>
      <c r="Q1718" s="257"/>
      <c r="R1718" s="257"/>
      <c r="S1718" s="257"/>
      <c r="T1718" s="258"/>
      <c r="AT1718" s="259" t="s">
        <v>176</v>
      </c>
      <c r="AU1718" s="259" t="s">
        <v>83</v>
      </c>
      <c r="AV1718" s="14" t="s">
        <v>167</v>
      </c>
      <c r="AW1718" s="14" t="s">
        <v>34</v>
      </c>
      <c r="AX1718" s="14" t="s">
        <v>81</v>
      </c>
      <c r="AY1718" s="259" t="s">
        <v>161</v>
      </c>
    </row>
    <row r="1719" s="1" customFormat="1" ht="16.5" customHeight="1">
      <c r="B1719" s="39"/>
      <c r="C1719" s="212" t="s">
        <v>1793</v>
      </c>
      <c r="D1719" s="212" t="s">
        <v>163</v>
      </c>
      <c r="E1719" s="213" t="s">
        <v>1794</v>
      </c>
      <c r="F1719" s="214" t="s">
        <v>1795</v>
      </c>
      <c r="G1719" s="215" t="s">
        <v>210</v>
      </c>
      <c r="H1719" s="216">
        <v>95</v>
      </c>
      <c r="I1719" s="217"/>
      <c r="J1719" s="218">
        <f>ROUND(I1719*H1719,2)</f>
        <v>0</v>
      </c>
      <c r="K1719" s="214" t="s">
        <v>173</v>
      </c>
      <c r="L1719" s="44"/>
      <c r="M1719" s="219" t="s">
        <v>19</v>
      </c>
      <c r="N1719" s="220" t="s">
        <v>44</v>
      </c>
      <c r="O1719" s="84"/>
      <c r="P1719" s="221">
        <f>O1719*H1719</f>
        <v>0</v>
      </c>
      <c r="Q1719" s="221">
        <v>0</v>
      </c>
      <c r="R1719" s="221">
        <f>Q1719*H1719</f>
        <v>0</v>
      </c>
      <c r="S1719" s="221">
        <v>0.055</v>
      </c>
      <c r="T1719" s="222">
        <f>S1719*H1719</f>
        <v>5.2249999999999996</v>
      </c>
      <c r="AR1719" s="223" t="s">
        <v>167</v>
      </c>
      <c r="AT1719" s="223" t="s">
        <v>163</v>
      </c>
      <c r="AU1719" s="223" t="s">
        <v>83</v>
      </c>
      <c r="AY1719" s="18" t="s">
        <v>161</v>
      </c>
      <c r="BE1719" s="224">
        <f>IF(N1719="základní",J1719,0)</f>
        <v>0</v>
      </c>
      <c r="BF1719" s="224">
        <f>IF(N1719="snížená",J1719,0)</f>
        <v>0</v>
      </c>
      <c r="BG1719" s="224">
        <f>IF(N1719="zákl. přenesená",J1719,0)</f>
        <v>0</v>
      </c>
      <c r="BH1719" s="224">
        <f>IF(N1719="sníž. přenesená",J1719,0)</f>
        <v>0</v>
      </c>
      <c r="BI1719" s="224">
        <f>IF(N1719="nulová",J1719,0)</f>
        <v>0</v>
      </c>
      <c r="BJ1719" s="18" t="s">
        <v>81</v>
      </c>
      <c r="BK1719" s="224">
        <f>ROUND(I1719*H1719,2)</f>
        <v>0</v>
      </c>
      <c r="BL1719" s="18" t="s">
        <v>167</v>
      </c>
      <c r="BM1719" s="223" t="s">
        <v>1796</v>
      </c>
    </row>
    <row r="1720" s="1" customFormat="1">
      <c r="B1720" s="39"/>
      <c r="C1720" s="40"/>
      <c r="D1720" s="225" t="s">
        <v>169</v>
      </c>
      <c r="E1720" s="40"/>
      <c r="F1720" s="226" t="s">
        <v>1797</v>
      </c>
      <c r="G1720" s="40"/>
      <c r="H1720" s="40"/>
      <c r="I1720" s="136"/>
      <c r="J1720" s="40"/>
      <c r="K1720" s="40"/>
      <c r="L1720" s="44"/>
      <c r="M1720" s="227"/>
      <c r="N1720" s="84"/>
      <c r="O1720" s="84"/>
      <c r="P1720" s="84"/>
      <c r="Q1720" s="84"/>
      <c r="R1720" s="84"/>
      <c r="S1720" s="84"/>
      <c r="T1720" s="85"/>
      <c r="AT1720" s="18" t="s">
        <v>169</v>
      </c>
      <c r="AU1720" s="18" t="s">
        <v>83</v>
      </c>
    </row>
    <row r="1721" s="12" customFormat="1">
      <c r="B1721" s="228"/>
      <c r="C1721" s="229"/>
      <c r="D1721" s="225" t="s">
        <v>176</v>
      </c>
      <c r="E1721" s="230" t="s">
        <v>19</v>
      </c>
      <c r="F1721" s="231" t="s">
        <v>328</v>
      </c>
      <c r="G1721" s="229"/>
      <c r="H1721" s="230" t="s">
        <v>19</v>
      </c>
      <c r="I1721" s="232"/>
      <c r="J1721" s="229"/>
      <c r="K1721" s="229"/>
      <c r="L1721" s="233"/>
      <c r="M1721" s="234"/>
      <c r="N1721" s="235"/>
      <c r="O1721" s="235"/>
      <c r="P1721" s="235"/>
      <c r="Q1721" s="235"/>
      <c r="R1721" s="235"/>
      <c r="S1721" s="235"/>
      <c r="T1721" s="236"/>
      <c r="AT1721" s="237" t="s">
        <v>176</v>
      </c>
      <c r="AU1721" s="237" t="s">
        <v>83</v>
      </c>
      <c r="AV1721" s="12" t="s">
        <v>81</v>
      </c>
      <c r="AW1721" s="12" t="s">
        <v>34</v>
      </c>
      <c r="AX1721" s="12" t="s">
        <v>73</v>
      </c>
      <c r="AY1721" s="237" t="s">
        <v>161</v>
      </c>
    </row>
    <row r="1722" s="13" customFormat="1">
      <c r="B1722" s="238"/>
      <c r="C1722" s="239"/>
      <c r="D1722" s="225" t="s">
        <v>176</v>
      </c>
      <c r="E1722" s="240" t="s">
        <v>19</v>
      </c>
      <c r="F1722" s="241" t="s">
        <v>1798</v>
      </c>
      <c r="G1722" s="239"/>
      <c r="H1722" s="242">
        <v>95</v>
      </c>
      <c r="I1722" s="243"/>
      <c r="J1722" s="239"/>
      <c r="K1722" s="239"/>
      <c r="L1722" s="244"/>
      <c r="M1722" s="245"/>
      <c r="N1722" s="246"/>
      <c r="O1722" s="246"/>
      <c r="P1722" s="246"/>
      <c r="Q1722" s="246"/>
      <c r="R1722" s="246"/>
      <c r="S1722" s="246"/>
      <c r="T1722" s="247"/>
      <c r="AT1722" s="248" t="s">
        <v>176</v>
      </c>
      <c r="AU1722" s="248" t="s">
        <v>83</v>
      </c>
      <c r="AV1722" s="13" t="s">
        <v>83</v>
      </c>
      <c r="AW1722" s="13" t="s">
        <v>34</v>
      </c>
      <c r="AX1722" s="13" t="s">
        <v>81</v>
      </c>
      <c r="AY1722" s="248" t="s">
        <v>161</v>
      </c>
    </row>
    <row r="1723" s="1" customFormat="1" ht="16.5" customHeight="1">
      <c r="B1723" s="39"/>
      <c r="C1723" s="212" t="s">
        <v>1799</v>
      </c>
      <c r="D1723" s="212" t="s">
        <v>163</v>
      </c>
      <c r="E1723" s="213" t="s">
        <v>1800</v>
      </c>
      <c r="F1723" s="214" t="s">
        <v>1801</v>
      </c>
      <c r="G1723" s="215" t="s">
        <v>210</v>
      </c>
      <c r="H1723" s="216">
        <v>7</v>
      </c>
      <c r="I1723" s="217"/>
      <c r="J1723" s="218">
        <f>ROUND(I1723*H1723,2)</f>
        <v>0</v>
      </c>
      <c r="K1723" s="214" t="s">
        <v>173</v>
      </c>
      <c r="L1723" s="44"/>
      <c r="M1723" s="219" t="s">
        <v>19</v>
      </c>
      <c r="N1723" s="220" t="s">
        <v>44</v>
      </c>
      <c r="O1723" s="84"/>
      <c r="P1723" s="221">
        <f>O1723*H1723</f>
        <v>0</v>
      </c>
      <c r="Q1723" s="221">
        <v>0</v>
      </c>
      <c r="R1723" s="221">
        <f>Q1723*H1723</f>
        <v>0</v>
      </c>
      <c r="S1723" s="221">
        <v>0.183</v>
      </c>
      <c r="T1723" s="222">
        <f>S1723*H1723</f>
        <v>1.2809999999999999</v>
      </c>
      <c r="AR1723" s="223" t="s">
        <v>167</v>
      </c>
      <c r="AT1723" s="223" t="s">
        <v>163</v>
      </c>
      <c r="AU1723" s="223" t="s">
        <v>83</v>
      </c>
      <c r="AY1723" s="18" t="s">
        <v>161</v>
      </c>
      <c r="BE1723" s="224">
        <f>IF(N1723="základní",J1723,0)</f>
        <v>0</v>
      </c>
      <c r="BF1723" s="224">
        <f>IF(N1723="snížená",J1723,0)</f>
        <v>0</v>
      </c>
      <c r="BG1723" s="224">
        <f>IF(N1723="zákl. přenesená",J1723,0)</f>
        <v>0</v>
      </c>
      <c r="BH1723" s="224">
        <f>IF(N1723="sníž. přenesená",J1723,0)</f>
        <v>0</v>
      </c>
      <c r="BI1723" s="224">
        <f>IF(N1723="nulová",J1723,0)</f>
        <v>0</v>
      </c>
      <c r="BJ1723" s="18" t="s">
        <v>81</v>
      </c>
      <c r="BK1723" s="224">
        <f>ROUND(I1723*H1723,2)</f>
        <v>0</v>
      </c>
      <c r="BL1723" s="18" t="s">
        <v>167</v>
      </c>
      <c r="BM1723" s="223" t="s">
        <v>1802</v>
      </c>
    </row>
    <row r="1724" s="1" customFormat="1">
      <c r="B1724" s="39"/>
      <c r="C1724" s="40"/>
      <c r="D1724" s="225" t="s">
        <v>169</v>
      </c>
      <c r="E1724" s="40"/>
      <c r="F1724" s="226" t="s">
        <v>1803</v>
      </c>
      <c r="G1724" s="40"/>
      <c r="H1724" s="40"/>
      <c r="I1724" s="136"/>
      <c r="J1724" s="40"/>
      <c r="K1724" s="40"/>
      <c r="L1724" s="44"/>
      <c r="M1724" s="227"/>
      <c r="N1724" s="84"/>
      <c r="O1724" s="84"/>
      <c r="P1724" s="84"/>
      <c r="Q1724" s="84"/>
      <c r="R1724" s="84"/>
      <c r="S1724" s="84"/>
      <c r="T1724" s="85"/>
      <c r="AT1724" s="18" t="s">
        <v>169</v>
      </c>
      <c r="AU1724" s="18" t="s">
        <v>83</v>
      </c>
    </row>
    <row r="1725" s="1" customFormat="1" ht="16.5" customHeight="1">
      <c r="B1725" s="39"/>
      <c r="C1725" s="212" t="s">
        <v>1804</v>
      </c>
      <c r="D1725" s="212" t="s">
        <v>163</v>
      </c>
      <c r="E1725" s="213" t="s">
        <v>1805</v>
      </c>
      <c r="F1725" s="214" t="s">
        <v>1806</v>
      </c>
      <c r="G1725" s="215" t="s">
        <v>210</v>
      </c>
      <c r="H1725" s="216">
        <v>10</v>
      </c>
      <c r="I1725" s="217"/>
      <c r="J1725" s="218">
        <f>ROUND(I1725*H1725,2)</f>
        <v>0</v>
      </c>
      <c r="K1725" s="214" t="s">
        <v>173</v>
      </c>
      <c r="L1725" s="44"/>
      <c r="M1725" s="219" t="s">
        <v>19</v>
      </c>
      <c r="N1725" s="220" t="s">
        <v>44</v>
      </c>
      <c r="O1725" s="84"/>
      <c r="P1725" s="221">
        <f>O1725*H1725</f>
        <v>0</v>
      </c>
      <c r="Q1725" s="221">
        <v>0</v>
      </c>
      <c r="R1725" s="221">
        <f>Q1725*H1725</f>
        <v>0</v>
      </c>
      <c r="S1725" s="221">
        <v>0.27500000000000002</v>
      </c>
      <c r="T1725" s="222">
        <f>S1725*H1725</f>
        <v>2.75</v>
      </c>
      <c r="AR1725" s="223" t="s">
        <v>167</v>
      </c>
      <c r="AT1725" s="223" t="s">
        <v>163</v>
      </c>
      <c r="AU1725" s="223" t="s">
        <v>83</v>
      </c>
      <c r="AY1725" s="18" t="s">
        <v>161</v>
      </c>
      <c r="BE1725" s="224">
        <f>IF(N1725="základní",J1725,0)</f>
        <v>0</v>
      </c>
      <c r="BF1725" s="224">
        <f>IF(N1725="snížená",J1725,0)</f>
        <v>0</v>
      </c>
      <c r="BG1725" s="224">
        <f>IF(N1725="zákl. přenesená",J1725,0)</f>
        <v>0</v>
      </c>
      <c r="BH1725" s="224">
        <f>IF(N1725="sníž. přenesená",J1725,0)</f>
        <v>0</v>
      </c>
      <c r="BI1725" s="224">
        <f>IF(N1725="nulová",J1725,0)</f>
        <v>0</v>
      </c>
      <c r="BJ1725" s="18" t="s">
        <v>81</v>
      </c>
      <c r="BK1725" s="224">
        <f>ROUND(I1725*H1725,2)</f>
        <v>0</v>
      </c>
      <c r="BL1725" s="18" t="s">
        <v>167</v>
      </c>
      <c r="BM1725" s="223" t="s">
        <v>1807</v>
      </c>
    </row>
    <row r="1726" s="1" customFormat="1">
      <c r="B1726" s="39"/>
      <c r="C1726" s="40"/>
      <c r="D1726" s="225" t="s">
        <v>169</v>
      </c>
      <c r="E1726" s="40"/>
      <c r="F1726" s="226" t="s">
        <v>1808</v>
      </c>
      <c r="G1726" s="40"/>
      <c r="H1726" s="40"/>
      <c r="I1726" s="136"/>
      <c r="J1726" s="40"/>
      <c r="K1726" s="40"/>
      <c r="L1726" s="44"/>
      <c r="M1726" s="227"/>
      <c r="N1726" s="84"/>
      <c r="O1726" s="84"/>
      <c r="P1726" s="84"/>
      <c r="Q1726" s="84"/>
      <c r="R1726" s="84"/>
      <c r="S1726" s="84"/>
      <c r="T1726" s="85"/>
      <c r="AT1726" s="18" t="s">
        <v>169</v>
      </c>
      <c r="AU1726" s="18" t="s">
        <v>83</v>
      </c>
    </row>
    <row r="1727" s="1" customFormat="1" ht="16.5" customHeight="1">
      <c r="B1727" s="39"/>
      <c r="C1727" s="212" t="s">
        <v>1809</v>
      </c>
      <c r="D1727" s="212" t="s">
        <v>163</v>
      </c>
      <c r="E1727" s="213" t="s">
        <v>1810</v>
      </c>
      <c r="F1727" s="214" t="s">
        <v>1811</v>
      </c>
      <c r="G1727" s="215" t="s">
        <v>210</v>
      </c>
      <c r="H1727" s="216">
        <v>3</v>
      </c>
      <c r="I1727" s="217"/>
      <c r="J1727" s="218">
        <f>ROUND(I1727*H1727,2)</f>
        <v>0</v>
      </c>
      <c r="K1727" s="214" t="s">
        <v>173</v>
      </c>
      <c r="L1727" s="44"/>
      <c r="M1727" s="219" t="s">
        <v>19</v>
      </c>
      <c r="N1727" s="220" t="s">
        <v>44</v>
      </c>
      <c r="O1727" s="84"/>
      <c r="P1727" s="221">
        <f>O1727*H1727</f>
        <v>0</v>
      </c>
      <c r="Q1727" s="221">
        <v>0</v>
      </c>
      <c r="R1727" s="221">
        <f>Q1727*H1727</f>
        <v>0</v>
      </c>
      <c r="S1727" s="221">
        <v>0.54500000000000004</v>
      </c>
      <c r="T1727" s="222">
        <f>S1727*H1727</f>
        <v>1.6350000000000002</v>
      </c>
      <c r="AR1727" s="223" t="s">
        <v>167</v>
      </c>
      <c r="AT1727" s="223" t="s">
        <v>163</v>
      </c>
      <c r="AU1727" s="223" t="s">
        <v>83</v>
      </c>
      <c r="AY1727" s="18" t="s">
        <v>161</v>
      </c>
      <c r="BE1727" s="224">
        <f>IF(N1727="základní",J1727,0)</f>
        <v>0</v>
      </c>
      <c r="BF1727" s="224">
        <f>IF(N1727="snížená",J1727,0)</f>
        <v>0</v>
      </c>
      <c r="BG1727" s="224">
        <f>IF(N1727="zákl. přenesená",J1727,0)</f>
        <v>0</v>
      </c>
      <c r="BH1727" s="224">
        <f>IF(N1727="sníž. přenesená",J1727,0)</f>
        <v>0</v>
      </c>
      <c r="BI1727" s="224">
        <f>IF(N1727="nulová",J1727,0)</f>
        <v>0</v>
      </c>
      <c r="BJ1727" s="18" t="s">
        <v>81</v>
      </c>
      <c r="BK1727" s="224">
        <f>ROUND(I1727*H1727,2)</f>
        <v>0</v>
      </c>
      <c r="BL1727" s="18" t="s">
        <v>167</v>
      </c>
      <c r="BM1727" s="223" t="s">
        <v>1812</v>
      </c>
    </row>
    <row r="1728" s="1" customFormat="1">
      <c r="B1728" s="39"/>
      <c r="C1728" s="40"/>
      <c r="D1728" s="225" t="s">
        <v>169</v>
      </c>
      <c r="E1728" s="40"/>
      <c r="F1728" s="226" t="s">
        <v>1813</v>
      </c>
      <c r="G1728" s="40"/>
      <c r="H1728" s="40"/>
      <c r="I1728" s="136"/>
      <c r="J1728" s="40"/>
      <c r="K1728" s="40"/>
      <c r="L1728" s="44"/>
      <c r="M1728" s="227"/>
      <c r="N1728" s="84"/>
      <c r="O1728" s="84"/>
      <c r="P1728" s="84"/>
      <c r="Q1728" s="84"/>
      <c r="R1728" s="84"/>
      <c r="S1728" s="84"/>
      <c r="T1728" s="85"/>
      <c r="AT1728" s="18" t="s">
        <v>169</v>
      </c>
      <c r="AU1728" s="18" t="s">
        <v>83</v>
      </c>
    </row>
    <row r="1729" s="1" customFormat="1" ht="16.5" customHeight="1">
      <c r="B1729" s="39"/>
      <c r="C1729" s="212" t="s">
        <v>1814</v>
      </c>
      <c r="D1729" s="212" t="s">
        <v>163</v>
      </c>
      <c r="E1729" s="213" t="s">
        <v>1815</v>
      </c>
      <c r="F1729" s="214" t="s">
        <v>1816</v>
      </c>
      <c r="G1729" s="215" t="s">
        <v>210</v>
      </c>
      <c r="H1729" s="216">
        <v>4.5</v>
      </c>
      <c r="I1729" s="217"/>
      <c r="J1729" s="218">
        <f>ROUND(I1729*H1729,2)</f>
        <v>0</v>
      </c>
      <c r="K1729" s="214" t="s">
        <v>173</v>
      </c>
      <c r="L1729" s="44"/>
      <c r="M1729" s="219" t="s">
        <v>19</v>
      </c>
      <c r="N1729" s="220" t="s">
        <v>44</v>
      </c>
      <c r="O1729" s="84"/>
      <c r="P1729" s="221">
        <f>O1729*H1729</f>
        <v>0</v>
      </c>
      <c r="Q1729" s="221">
        <v>0</v>
      </c>
      <c r="R1729" s="221">
        <f>Q1729*H1729</f>
        <v>0</v>
      </c>
      <c r="S1729" s="221">
        <v>0.27200000000000002</v>
      </c>
      <c r="T1729" s="222">
        <f>S1729*H1729</f>
        <v>1.2240000000000002</v>
      </c>
      <c r="AR1729" s="223" t="s">
        <v>167</v>
      </c>
      <c r="AT1729" s="223" t="s">
        <v>163</v>
      </c>
      <c r="AU1729" s="223" t="s">
        <v>83</v>
      </c>
      <c r="AY1729" s="18" t="s">
        <v>161</v>
      </c>
      <c r="BE1729" s="224">
        <f>IF(N1729="základní",J1729,0)</f>
        <v>0</v>
      </c>
      <c r="BF1729" s="224">
        <f>IF(N1729="snížená",J1729,0)</f>
        <v>0</v>
      </c>
      <c r="BG1729" s="224">
        <f>IF(N1729="zákl. přenesená",J1729,0)</f>
        <v>0</v>
      </c>
      <c r="BH1729" s="224">
        <f>IF(N1729="sníž. přenesená",J1729,0)</f>
        <v>0</v>
      </c>
      <c r="BI1729" s="224">
        <f>IF(N1729="nulová",J1729,0)</f>
        <v>0</v>
      </c>
      <c r="BJ1729" s="18" t="s">
        <v>81</v>
      </c>
      <c r="BK1729" s="224">
        <f>ROUND(I1729*H1729,2)</f>
        <v>0</v>
      </c>
      <c r="BL1729" s="18" t="s">
        <v>167</v>
      </c>
      <c r="BM1729" s="223" t="s">
        <v>1817</v>
      </c>
    </row>
    <row r="1730" s="1" customFormat="1">
      <c r="B1730" s="39"/>
      <c r="C1730" s="40"/>
      <c r="D1730" s="225" t="s">
        <v>169</v>
      </c>
      <c r="E1730" s="40"/>
      <c r="F1730" s="226" t="s">
        <v>1818</v>
      </c>
      <c r="G1730" s="40"/>
      <c r="H1730" s="40"/>
      <c r="I1730" s="136"/>
      <c r="J1730" s="40"/>
      <c r="K1730" s="40"/>
      <c r="L1730" s="44"/>
      <c r="M1730" s="227"/>
      <c r="N1730" s="84"/>
      <c r="O1730" s="84"/>
      <c r="P1730" s="84"/>
      <c r="Q1730" s="84"/>
      <c r="R1730" s="84"/>
      <c r="S1730" s="84"/>
      <c r="T1730" s="85"/>
      <c r="AT1730" s="18" t="s">
        <v>169</v>
      </c>
      <c r="AU1730" s="18" t="s">
        <v>83</v>
      </c>
    </row>
    <row r="1731" s="12" customFormat="1">
      <c r="B1731" s="228"/>
      <c r="C1731" s="229"/>
      <c r="D1731" s="225" t="s">
        <v>176</v>
      </c>
      <c r="E1731" s="230" t="s">
        <v>19</v>
      </c>
      <c r="F1731" s="231" t="s">
        <v>328</v>
      </c>
      <c r="G1731" s="229"/>
      <c r="H1731" s="230" t="s">
        <v>19</v>
      </c>
      <c r="I1731" s="232"/>
      <c r="J1731" s="229"/>
      <c r="K1731" s="229"/>
      <c r="L1731" s="233"/>
      <c r="M1731" s="234"/>
      <c r="N1731" s="235"/>
      <c r="O1731" s="235"/>
      <c r="P1731" s="235"/>
      <c r="Q1731" s="235"/>
      <c r="R1731" s="235"/>
      <c r="S1731" s="235"/>
      <c r="T1731" s="236"/>
      <c r="AT1731" s="237" t="s">
        <v>176</v>
      </c>
      <c r="AU1731" s="237" t="s">
        <v>83</v>
      </c>
      <c r="AV1731" s="12" t="s">
        <v>81</v>
      </c>
      <c r="AW1731" s="12" t="s">
        <v>34</v>
      </c>
      <c r="AX1731" s="12" t="s">
        <v>73</v>
      </c>
      <c r="AY1731" s="237" t="s">
        <v>161</v>
      </c>
    </row>
    <row r="1732" s="13" customFormat="1">
      <c r="B1732" s="238"/>
      <c r="C1732" s="239"/>
      <c r="D1732" s="225" t="s">
        <v>176</v>
      </c>
      <c r="E1732" s="240" t="s">
        <v>19</v>
      </c>
      <c r="F1732" s="241" t="s">
        <v>1263</v>
      </c>
      <c r="G1732" s="239"/>
      <c r="H1732" s="242">
        <v>4.5</v>
      </c>
      <c r="I1732" s="243"/>
      <c r="J1732" s="239"/>
      <c r="K1732" s="239"/>
      <c r="L1732" s="244"/>
      <c r="M1732" s="245"/>
      <c r="N1732" s="246"/>
      <c r="O1732" s="246"/>
      <c r="P1732" s="246"/>
      <c r="Q1732" s="246"/>
      <c r="R1732" s="246"/>
      <c r="S1732" s="246"/>
      <c r="T1732" s="247"/>
      <c r="AT1732" s="248" t="s">
        <v>176</v>
      </c>
      <c r="AU1732" s="248" t="s">
        <v>83</v>
      </c>
      <c r="AV1732" s="13" t="s">
        <v>83</v>
      </c>
      <c r="AW1732" s="13" t="s">
        <v>34</v>
      </c>
      <c r="AX1732" s="13" t="s">
        <v>81</v>
      </c>
      <c r="AY1732" s="248" t="s">
        <v>161</v>
      </c>
    </row>
    <row r="1733" s="1" customFormat="1" ht="16.5" customHeight="1">
      <c r="B1733" s="39"/>
      <c r="C1733" s="212" t="s">
        <v>1819</v>
      </c>
      <c r="D1733" s="212" t="s">
        <v>163</v>
      </c>
      <c r="E1733" s="213" t="s">
        <v>1820</v>
      </c>
      <c r="F1733" s="214" t="s">
        <v>1821</v>
      </c>
      <c r="G1733" s="215" t="s">
        <v>210</v>
      </c>
      <c r="H1733" s="216">
        <v>113</v>
      </c>
      <c r="I1733" s="217"/>
      <c r="J1733" s="218">
        <f>ROUND(I1733*H1733,2)</f>
        <v>0</v>
      </c>
      <c r="K1733" s="214" t="s">
        <v>173</v>
      </c>
      <c r="L1733" s="44"/>
      <c r="M1733" s="219" t="s">
        <v>19</v>
      </c>
      <c r="N1733" s="220" t="s">
        <v>44</v>
      </c>
      <c r="O1733" s="84"/>
      <c r="P1733" s="221">
        <f>O1733*H1733</f>
        <v>0</v>
      </c>
      <c r="Q1733" s="221">
        <v>0</v>
      </c>
      <c r="R1733" s="221">
        <f>Q1733*H1733</f>
        <v>0</v>
      </c>
      <c r="S1733" s="221">
        <v>0.27200000000000002</v>
      </c>
      <c r="T1733" s="222">
        <f>S1733*H1733</f>
        <v>30.736000000000001</v>
      </c>
      <c r="AR1733" s="223" t="s">
        <v>167</v>
      </c>
      <c r="AT1733" s="223" t="s">
        <v>163</v>
      </c>
      <c r="AU1733" s="223" t="s">
        <v>83</v>
      </c>
      <c r="AY1733" s="18" t="s">
        <v>161</v>
      </c>
      <c r="BE1733" s="224">
        <f>IF(N1733="základní",J1733,0)</f>
        <v>0</v>
      </c>
      <c r="BF1733" s="224">
        <f>IF(N1733="snížená",J1733,0)</f>
        <v>0</v>
      </c>
      <c r="BG1733" s="224">
        <f>IF(N1733="zákl. přenesená",J1733,0)</f>
        <v>0</v>
      </c>
      <c r="BH1733" s="224">
        <f>IF(N1733="sníž. přenesená",J1733,0)</f>
        <v>0</v>
      </c>
      <c r="BI1733" s="224">
        <f>IF(N1733="nulová",J1733,0)</f>
        <v>0</v>
      </c>
      <c r="BJ1733" s="18" t="s">
        <v>81</v>
      </c>
      <c r="BK1733" s="224">
        <f>ROUND(I1733*H1733,2)</f>
        <v>0</v>
      </c>
      <c r="BL1733" s="18" t="s">
        <v>167</v>
      </c>
      <c r="BM1733" s="223" t="s">
        <v>1822</v>
      </c>
    </row>
    <row r="1734" s="1" customFormat="1">
      <c r="B1734" s="39"/>
      <c r="C1734" s="40"/>
      <c r="D1734" s="225" t="s">
        <v>169</v>
      </c>
      <c r="E1734" s="40"/>
      <c r="F1734" s="226" t="s">
        <v>1823</v>
      </c>
      <c r="G1734" s="40"/>
      <c r="H1734" s="40"/>
      <c r="I1734" s="136"/>
      <c r="J1734" s="40"/>
      <c r="K1734" s="40"/>
      <c r="L1734" s="44"/>
      <c r="M1734" s="227"/>
      <c r="N1734" s="84"/>
      <c r="O1734" s="84"/>
      <c r="P1734" s="84"/>
      <c r="Q1734" s="84"/>
      <c r="R1734" s="84"/>
      <c r="S1734" s="84"/>
      <c r="T1734" s="85"/>
      <c r="AT1734" s="18" t="s">
        <v>169</v>
      </c>
      <c r="AU1734" s="18" t="s">
        <v>83</v>
      </c>
    </row>
    <row r="1735" s="12" customFormat="1">
      <c r="B1735" s="228"/>
      <c r="C1735" s="229"/>
      <c r="D1735" s="225" t="s">
        <v>176</v>
      </c>
      <c r="E1735" s="230" t="s">
        <v>19</v>
      </c>
      <c r="F1735" s="231" t="s">
        <v>328</v>
      </c>
      <c r="G1735" s="229"/>
      <c r="H1735" s="230" t="s">
        <v>19</v>
      </c>
      <c r="I1735" s="232"/>
      <c r="J1735" s="229"/>
      <c r="K1735" s="229"/>
      <c r="L1735" s="233"/>
      <c r="M1735" s="234"/>
      <c r="N1735" s="235"/>
      <c r="O1735" s="235"/>
      <c r="P1735" s="235"/>
      <c r="Q1735" s="235"/>
      <c r="R1735" s="235"/>
      <c r="S1735" s="235"/>
      <c r="T1735" s="236"/>
      <c r="AT1735" s="237" t="s">
        <v>176</v>
      </c>
      <c r="AU1735" s="237" t="s">
        <v>83</v>
      </c>
      <c r="AV1735" s="12" t="s">
        <v>81</v>
      </c>
      <c r="AW1735" s="12" t="s">
        <v>34</v>
      </c>
      <c r="AX1735" s="12" t="s">
        <v>73</v>
      </c>
      <c r="AY1735" s="237" t="s">
        <v>161</v>
      </c>
    </row>
    <row r="1736" s="13" customFormat="1">
      <c r="B1736" s="238"/>
      <c r="C1736" s="239"/>
      <c r="D1736" s="225" t="s">
        <v>176</v>
      </c>
      <c r="E1736" s="240" t="s">
        <v>19</v>
      </c>
      <c r="F1736" s="241" t="s">
        <v>1824</v>
      </c>
      <c r="G1736" s="239"/>
      <c r="H1736" s="242">
        <v>113</v>
      </c>
      <c r="I1736" s="243"/>
      <c r="J1736" s="239"/>
      <c r="K1736" s="239"/>
      <c r="L1736" s="244"/>
      <c r="M1736" s="245"/>
      <c r="N1736" s="246"/>
      <c r="O1736" s="246"/>
      <c r="P1736" s="246"/>
      <c r="Q1736" s="246"/>
      <c r="R1736" s="246"/>
      <c r="S1736" s="246"/>
      <c r="T1736" s="247"/>
      <c r="AT1736" s="248" t="s">
        <v>176</v>
      </c>
      <c r="AU1736" s="248" t="s">
        <v>83</v>
      </c>
      <c r="AV1736" s="13" t="s">
        <v>83</v>
      </c>
      <c r="AW1736" s="13" t="s">
        <v>34</v>
      </c>
      <c r="AX1736" s="13" t="s">
        <v>81</v>
      </c>
      <c r="AY1736" s="248" t="s">
        <v>161</v>
      </c>
    </row>
    <row r="1737" s="1" customFormat="1" ht="16.5" customHeight="1">
      <c r="B1737" s="39"/>
      <c r="C1737" s="212" t="s">
        <v>1825</v>
      </c>
      <c r="D1737" s="212" t="s">
        <v>163</v>
      </c>
      <c r="E1737" s="213" t="s">
        <v>1826</v>
      </c>
      <c r="F1737" s="214" t="s">
        <v>1827</v>
      </c>
      <c r="G1737" s="215" t="s">
        <v>172</v>
      </c>
      <c r="H1737" s="216">
        <v>4.7000000000000002</v>
      </c>
      <c r="I1737" s="217"/>
      <c r="J1737" s="218">
        <f>ROUND(I1737*H1737,2)</f>
        <v>0</v>
      </c>
      <c r="K1737" s="214" t="s">
        <v>173</v>
      </c>
      <c r="L1737" s="44"/>
      <c r="M1737" s="219" t="s">
        <v>19</v>
      </c>
      <c r="N1737" s="220" t="s">
        <v>44</v>
      </c>
      <c r="O1737" s="84"/>
      <c r="P1737" s="221">
        <f>O1737*H1737</f>
        <v>0</v>
      </c>
      <c r="Q1737" s="221">
        <v>0</v>
      </c>
      <c r="R1737" s="221">
        <f>Q1737*H1737</f>
        <v>0</v>
      </c>
      <c r="S1737" s="221">
        <v>2.2000000000000002</v>
      </c>
      <c r="T1737" s="222">
        <f>S1737*H1737</f>
        <v>10.340000000000002</v>
      </c>
      <c r="AR1737" s="223" t="s">
        <v>167</v>
      </c>
      <c r="AT1737" s="223" t="s">
        <v>163</v>
      </c>
      <c r="AU1737" s="223" t="s">
        <v>83</v>
      </c>
      <c r="AY1737" s="18" t="s">
        <v>161</v>
      </c>
      <c r="BE1737" s="224">
        <f>IF(N1737="základní",J1737,0)</f>
        <v>0</v>
      </c>
      <c r="BF1737" s="224">
        <f>IF(N1737="snížená",J1737,0)</f>
        <v>0</v>
      </c>
      <c r="BG1737" s="224">
        <f>IF(N1737="zákl. přenesená",J1737,0)</f>
        <v>0</v>
      </c>
      <c r="BH1737" s="224">
        <f>IF(N1737="sníž. přenesená",J1737,0)</f>
        <v>0</v>
      </c>
      <c r="BI1737" s="224">
        <f>IF(N1737="nulová",J1737,0)</f>
        <v>0</v>
      </c>
      <c r="BJ1737" s="18" t="s">
        <v>81</v>
      </c>
      <c r="BK1737" s="224">
        <f>ROUND(I1737*H1737,2)</f>
        <v>0</v>
      </c>
      <c r="BL1737" s="18" t="s">
        <v>167</v>
      </c>
      <c r="BM1737" s="223" t="s">
        <v>1828</v>
      </c>
    </row>
    <row r="1738" s="1" customFormat="1">
      <c r="B1738" s="39"/>
      <c r="C1738" s="40"/>
      <c r="D1738" s="225" t="s">
        <v>169</v>
      </c>
      <c r="E1738" s="40"/>
      <c r="F1738" s="226" t="s">
        <v>1829</v>
      </c>
      <c r="G1738" s="40"/>
      <c r="H1738" s="40"/>
      <c r="I1738" s="136"/>
      <c r="J1738" s="40"/>
      <c r="K1738" s="40"/>
      <c r="L1738" s="44"/>
      <c r="M1738" s="227"/>
      <c r="N1738" s="84"/>
      <c r="O1738" s="84"/>
      <c r="P1738" s="84"/>
      <c r="Q1738" s="84"/>
      <c r="R1738" s="84"/>
      <c r="S1738" s="84"/>
      <c r="T1738" s="85"/>
      <c r="AT1738" s="18" t="s">
        <v>169</v>
      </c>
      <c r="AU1738" s="18" t="s">
        <v>83</v>
      </c>
    </row>
    <row r="1739" s="12" customFormat="1">
      <c r="B1739" s="228"/>
      <c r="C1739" s="229"/>
      <c r="D1739" s="225" t="s">
        <v>176</v>
      </c>
      <c r="E1739" s="230" t="s">
        <v>19</v>
      </c>
      <c r="F1739" s="231" t="s">
        <v>328</v>
      </c>
      <c r="G1739" s="229"/>
      <c r="H1739" s="230" t="s">
        <v>19</v>
      </c>
      <c r="I1739" s="232"/>
      <c r="J1739" s="229"/>
      <c r="K1739" s="229"/>
      <c r="L1739" s="233"/>
      <c r="M1739" s="234"/>
      <c r="N1739" s="235"/>
      <c r="O1739" s="235"/>
      <c r="P1739" s="235"/>
      <c r="Q1739" s="235"/>
      <c r="R1739" s="235"/>
      <c r="S1739" s="235"/>
      <c r="T1739" s="236"/>
      <c r="AT1739" s="237" t="s">
        <v>176</v>
      </c>
      <c r="AU1739" s="237" t="s">
        <v>83</v>
      </c>
      <c r="AV1739" s="12" t="s">
        <v>81</v>
      </c>
      <c r="AW1739" s="12" t="s">
        <v>34</v>
      </c>
      <c r="AX1739" s="12" t="s">
        <v>73</v>
      </c>
      <c r="AY1739" s="237" t="s">
        <v>161</v>
      </c>
    </row>
    <row r="1740" s="13" customFormat="1">
      <c r="B1740" s="238"/>
      <c r="C1740" s="239"/>
      <c r="D1740" s="225" t="s">
        <v>176</v>
      </c>
      <c r="E1740" s="240" t="s">
        <v>19</v>
      </c>
      <c r="F1740" s="241" t="s">
        <v>1830</v>
      </c>
      <c r="G1740" s="239"/>
      <c r="H1740" s="242">
        <v>2</v>
      </c>
      <c r="I1740" s="243"/>
      <c r="J1740" s="239"/>
      <c r="K1740" s="239"/>
      <c r="L1740" s="244"/>
      <c r="M1740" s="245"/>
      <c r="N1740" s="246"/>
      <c r="O1740" s="246"/>
      <c r="P1740" s="246"/>
      <c r="Q1740" s="246"/>
      <c r="R1740" s="246"/>
      <c r="S1740" s="246"/>
      <c r="T1740" s="247"/>
      <c r="AT1740" s="248" t="s">
        <v>176</v>
      </c>
      <c r="AU1740" s="248" t="s">
        <v>83</v>
      </c>
      <c r="AV1740" s="13" t="s">
        <v>83</v>
      </c>
      <c r="AW1740" s="13" t="s">
        <v>34</v>
      </c>
      <c r="AX1740" s="13" t="s">
        <v>73</v>
      </c>
      <c r="AY1740" s="248" t="s">
        <v>161</v>
      </c>
    </row>
    <row r="1741" s="13" customFormat="1">
      <c r="B1741" s="238"/>
      <c r="C1741" s="239"/>
      <c r="D1741" s="225" t="s">
        <v>176</v>
      </c>
      <c r="E1741" s="240" t="s">
        <v>19</v>
      </c>
      <c r="F1741" s="241" t="s">
        <v>1831</v>
      </c>
      <c r="G1741" s="239"/>
      <c r="H1741" s="242">
        <v>1.5</v>
      </c>
      <c r="I1741" s="243"/>
      <c r="J1741" s="239"/>
      <c r="K1741" s="239"/>
      <c r="L1741" s="244"/>
      <c r="M1741" s="245"/>
      <c r="N1741" s="246"/>
      <c r="O1741" s="246"/>
      <c r="P1741" s="246"/>
      <c r="Q1741" s="246"/>
      <c r="R1741" s="246"/>
      <c r="S1741" s="246"/>
      <c r="T1741" s="247"/>
      <c r="AT1741" s="248" t="s">
        <v>176</v>
      </c>
      <c r="AU1741" s="248" t="s">
        <v>83</v>
      </c>
      <c r="AV1741" s="13" t="s">
        <v>83</v>
      </c>
      <c r="AW1741" s="13" t="s">
        <v>34</v>
      </c>
      <c r="AX1741" s="13" t="s">
        <v>73</v>
      </c>
      <c r="AY1741" s="248" t="s">
        <v>161</v>
      </c>
    </row>
    <row r="1742" s="13" customFormat="1">
      <c r="B1742" s="238"/>
      <c r="C1742" s="239"/>
      <c r="D1742" s="225" t="s">
        <v>176</v>
      </c>
      <c r="E1742" s="240" t="s">
        <v>19</v>
      </c>
      <c r="F1742" s="241" t="s">
        <v>1832</v>
      </c>
      <c r="G1742" s="239"/>
      <c r="H1742" s="242">
        <v>1.2</v>
      </c>
      <c r="I1742" s="243"/>
      <c r="J1742" s="239"/>
      <c r="K1742" s="239"/>
      <c r="L1742" s="244"/>
      <c r="M1742" s="245"/>
      <c r="N1742" s="246"/>
      <c r="O1742" s="246"/>
      <c r="P1742" s="246"/>
      <c r="Q1742" s="246"/>
      <c r="R1742" s="246"/>
      <c r="S1742" s="246"/>
      <c r="T1742" s="247"/>
      <c r="AT1742" s="248" t="s">
        <v>176</v>
      </c>
      <c r="AU1742" s="248" t="s">
        <v>83</v>
      </c>
      <c r="AV1742" s="13" t="s">
        <v>83</v>
      </c>
      <c r="AW1742" s="13" t="s">
        <v>34</v>
      </c>
      <c r="AX1742" s="13" t="s">
        <v>73</v>
      </c>
      <c r="AY1742" s="248" t="s">
        <v>161</v>
      </c>
    </row>
    <row r="1743" s="14" customFormat="1">
      <c r="B1743" s="249"/>
      <c r="C1743" s="250"/>
      <c r="D1743" s="225" t="s">
        <v>176</v>
      </c>
      <c r="E1743" s="251" t="s">
        <v>19</v>
      </c>
      <c r="F1743" s="252" t="s">
        <v>201</v>
      </c>
      <c r="G1743" s="250"/>
      <c r="H1743" s="253">
        <v>4.7000000000000002</v>
      </c>
      <c r="I1743" s="254"/>
      <c r="J1743" s="250"/>
      <c r="K1743" s="250"/>
      <c r="L1743" s="255"/>
      <c r="M1743" s="256"/>
      <c r="N1743" s="257"/>
      <c r="O1743" s="257"/>
      <c r="P1743" s="257"/>
      <c r="Q1743" s="257"/>
      <c r="R1743" s="257"/>
      <c r="S1743" s="257"/>
      <c r="T1743" s="258"/>
      <c r="AT1743" s="259" t="s">
        <v>176</v>
      </c>
      <c r="AU1743" s="259" t="s">
        <v>83</v>
      </c>
      <c r="AV1743" s="14" t="s">
        <v>167</v>
      </c>
      <c r="AW1743" s="14" t="s">
        <v>34</v>
      </c>
      <c r="AX1743" s="14" t="s">
        <v>81</v>
      </c>
      <c r="AY1743" s="259" t="s">
        <v>161</v>
      </c>
    </row>
    <row r="1744" s="1" customFormat="1" ht="16.5" customHeight="1">
      <c r="B1744" s="39"/>
      <c r="C1744" s="212" t="s">
        <v>1833</v>
      </c>
      <c r="D1744" s="212" t="s">
        <v>163</v>
      </c>
      <c r="E1744" s="213" t="s">
        <v>1834</v>
      </c>
      <c r="F1744" s="214" t="s">
        <v>1835</v>
      </c>
      <c r="G1744" s="215" t="s">
        <v>172</v>
      </c>
      <c r="H1744" s="216">
        <v>0.94499999999999995</v>
      </c>
      <c r="I1744" s="217"/>
      <c r="J1744" s="218">
        <f>ROUND(I1744*H1744,2)</f>
        <v>0</v>
      </c>
      <c r="K1744" s="214" t="s">
        <v>173</v>
      </c>
      <c r="L1744" s="44"/>
      <c r="M1744" s="219" t="s">
        <v>19</v>
      </c>
      <c r="N1744" s="220" t="s">
        <v>44</v>
      </c>
      <c r="O1744" s="84"/>
      <c r="P1744" s="221">
        <f>O1744*H1744</f>
        <v>0</v>
      </c>
      <c r="Q1744" s="221">
        <v>0</v>
      </c>
      <c r="R1744" s="221">
        <f>Q1744*H1744</f>
        <v>0</v>
      </c>
      <c r="S1744" s="221">
        <v>2.2000000000000002</v>
      </c>
      <c r="T1744" s="222">
        <f>S1744*H1744</f>
        <v>2.0790000000000002</v>
      </c>
      <c r="AR1744" s="223" t="s">
        <v>167</v>
      </c>
      <c r="AT1744" s="223" t="s">
        <v>163</v>
      </c>
      <c r="AU1744" s="223" t="s">
        <v>83</v>
      </c>
      <c r="AY1744" s="18" t="s">
        <v>161</v>
      </c>
      <c r="BE1744" s="224">
        <f>IF(N1744="základní",J1744,0)</f>
        <v>0</v>
      </c>
      <c r="BF1744" s="224">
        <f>IF(N1744="snížená",J1744,0)</f>
        <v>0</v>
      </c>
      <c r="BG1744" s="224">
        <f>IF(N1744="zákl. přenesená",J1744,0)</f>
        <v>0</v>
      </c>
      <c r="BH1744" s="224">
        <f>IF(N1744="sníž. přenesená",J1744,0)</f>
        <v>0</v>
      </c>
      <c r="BI1744" s="224">
        <f>IF(N1744="nulová",J1744,0)</f>
        <v>0</v>
      </c>
      <c r="BJ1744" s="18" t="s">
        <v>81</v>
      </c>
      <c r="BK1744" s="224">
        <f>ROUND(I1744*H1744,2)</f>
        <v>0</v>
      </c>
      <c r="BL1744" s="18" t="s">
        <v>167</v>
      </c>
      <c r="BM1744" s="223" t="s">
        <v>1836</v>
      </c>
    </row>
    <row r="1745" s="1" customFormat="1">
      <c r="B1745" s="39"/>
      <c r="C1745" s="40"/>
      <c r="D1745" s="225" t="s">
        <v>169</v>
      </c>
      <c r="E1745" s="40"/>
      <c r="F1745" s="226" t="s">
        <v>1837</v>
      </c>
      <c r="G1745" s="40"/>
      <c r="H1745" s="40"/>
      <c r="I1745" s="136"/>
      <c r="J1745" s="40"/>
      <c r="K1745" s="40"/>
      <c r="L1745" s="44"/>
      <c r="M1745" s="227"/>
      <c r="N1745" s="84"/>
      <c r="O1745" s="84"/>
      <c r="P1745" s="84"/>
      <c r="Q1745" s="84"/>
      <c r="R1745" s="84"/>
      <c r="S1745" s="84"/>
      <c r="T1745" s="85"/>
      <c r="AT1745" s="18" t="s">
        <v>169</v>
      </c>
      <c r="AU1745" s="18" t="s">
        <v>83</v>
      </c>
    </row>
    <row r="1746" s="12" customFormat="1">
      <c r="B1746" s="228"/>
      <c r="C1746" s="229"/>
      <c r="D1746" s="225" t="s">
        <v>176</v>
      </c>
      <c r="E1746" s="230" t="s">
        <v>19</v>
      </c>
      <c r="F1746" s="231" t="s">
        <v>328</v>
      </c>
      <c r="G1746" s="229"/>
      <c r="H1746" s="230" t="s">
        <v>19</v>
      </c>
      <c r="I1746" s="232"/>
      <c r="J1746" s="229"/>
      <c r="K1746" s="229"/>
      <c r="L1746" s="233"/>
      <c r="M1746" s="234"/>
      <c r="N1746" s="235"/>
      <c r="O1746" s="235"/>
      <c r="P1746" s="235"/>
      <c r="Q1746" s="235"/>
      <c r="R1746" s="235"/>
      <c r="S1746" s="235"/>
      <c r="T1746" s="236"/>
      <c r="AT1746" s="237" t="s">
        <v>176</v>
      </c>
      <c r="AU1746" s="237" t="s">
        <v>83</v>
      </c>
      <c r="AV1746" s="12" t="s">
        <v>81</v>
      </c>
      <c r="AW1746" s="12" t="s">
        <v>34</v>
      </c>
      <c r="AX1746" s="12" t="s">
        <v>73</v>
      </c>
      <c r="AY1746" s="237" t="s">
        <v>161</v>
      </c>
    </row>
    <row r="1747" s="13" customFormat="1">
      <c r="B1747" s="238"/>
      <c r="C1747" s="239"/>
      <c r="D1747" s="225" t="s">
        <v>176</v>
      </c>
      <c r="E1747" s="240" t="s">
        <v>19</v>
      </c>
      <c r="F1747" s="241" t="s">
        <v>1838</v>
      </c>
      <c r="G1747" s="239"/>
      <c r="H1747" s="242">
        <v>0.94499999999999995</v>
      </c>
      <c r="I1747" s="243"/>
      <c r="J1747" s="239"/>
      <c r="K1747" s="239"/>
      <c r="L1747" s="244"/>
      <c r="M1747" s="245"/>
      <c r="N1747" s="246"/>
      <c r="O1747" s="246"/>
      <c r="P1747" s="246"/>
      <c r="Q1747" s="246"/>
      <c r="R1747" s="246"/>
      <c r="S1747" s="246"/>
      <c r="T1747" s="247"/>
      <c r="AT1747" s="248" t="s">
        <v>176</v>
      </c>
      <c r="AU1747" s="248" t="s">
        <v>83</v>
      </c>
      <c r="AV1747" s="13" t="s">
        <v>83</v>
      </c>
      <c r="AW1747" s="13" t="s">
        <v>34</v>
      </c>
      <c r="AX1747" s="13" t="s">
        <v>81</v>
      </c>
      <c r="AY1747" s="248" t="s">
        <v>161</v>
      </c>
    </row>
    <row r="1748" s="1" customFormat="1" ht="16.5" customHeight="1">
      <c r="B1748" s="39"/>
      <c r="C1748" s="212" t="s">
        <v>1839</v>
      </c>
      <c r="D1748" s="212" t="s">
        <v>163</v>
      </c>
      <c r="E1748" s="213" t="s">
        <v>1840</v>
      </c>
      <c r="F1748" s="214" t="s">
        <v>1841</v>
      </c>
      <c r="G1748" s="215" t="s">
        <v>172</v>
      </c>
      <c r="H1748" s="216">
        <v>16.949999999999999</v>
      </c>
      <c r="I1748" s="217"/>
      <c r="J1748" s="218">
        <f>ROUND(I1748*H1748,2)</f>
        <v>0</v>
      </c>
      <c r="K1748" s="214" t="s">
        <v>173</v>
      </c>
      <c r="L1748" s="44"/>
      <c r="M1748" s="219" t="s">
        <v>19</v>
      </c>
      <c r="N1748" s="220" t="s">
        <v>44</v>
      </c>
      <c r="O1748" s="84"/>
      <c r="P1748" s="221">
        <f>O1748*H1748</f>
        <v>0</v>
      </c>
      <c r="Q1748" s="221">
        <v>0</v>
      </c>
      <c r="R1748" s="221">
        <f>Q1748*H1748</f>
        <v>0</v>
      </c>
      <c r="S1748" s="221">
        <v>2.2000000000000002</v>
      </c>
      <c r="T1748" s="222">
        <f>S1748*H1748</f>
        <v>37.289999999999999</v>
      </c>
      <c r="AR1748" s="223" t="s">
        <v>167</v>
      </c>
      <c r="AT1748" s="223" t="s">
        <v>163</v>
      </c>
      <c r="AU1748" s="223" t="s">
        <v>83</v>
      </c>
      <c r="AY1748" s="18" t="s">
        <v>161</v>
      </c>
      <c r="BE1748" s="224">
        <f>IF(N1748="základní",J1748,0)</f>
        <v>0</v>
      </c>
      <c r="BF1748" s="224">
        <f>IF(N1748="snížená",J1748,0)</f>
        <v>0</v>
      </c>
      <c r="BG1748" s="224">
        <f>IF(N1748="zákl. přenesená",J1748,0)</f>
        <v>0</v>
      </c>
      <c r="BH1748" s="224">
        <f>IF(N1748="sníž. přenesená",J1748,0)</f>
        <v>0</v>
      </c>
      <c r="BI1748" s="224">
        <f>IF(N1748="nulová",J1748,0)</f>
        <v>0</v>
      </c>
      <c r="BJ1748" s="18" t="s">
        <v>81</v>
      </c>
      <c r="BK1748" s="224">
        <f>ROUND(I1748*H1748,2)</f>
        <v>0</v>
      </c>
      <c r="BL1748" s="18" t="s">
        <v>167</v>
      </c>
      <c r="BM1748" s="223" t="s">
        <v>1842</v>
      </c>
    </row>
    <row r="1749" s="1" customFormat="1">
      <c r="B1749" s="39"/>
      <c r="C1749" s="40"/>
      <c r="D1749" s="225" t="s">
        <v>169</v>
      </c>
      <c r="E1749" s="40"/>
      <c r="F1749" s="226" t="s">
        <v>1843</v>
      </c>
      <c r="G1749" s="40"/>
      <c r="H1749" s="40"/>
      <c r="I1749" s="136"/>
      <c r="J1749" s="40"/>
      <c r="K1749" s="40"/>
      <c r="L1749" s="44"/>
      <c r="M1749" s="227"/>
      <c r="N1749" s="84"/>
      <c r="O1749" s="84"/>
      <c r="P1749" s="84"/>
      <c r="Q1749" s="84"/>
      <c r="R1749" s="84"/>
      <c r="S1749" s="84"/>
      <c r="T1749" s="85"/>
      <c r="AT1749" s="18" t="s">
        <v>169</v>
      </c>
      <c r="AU1749" s="18" t="s">
        <v>83</v>
      </c>
    </row>
    <row r="1750" s="12" customFormat="1">
      <c r="B1750" s="228"/>
      <c r="C1750" s="229"/>
      <c r="D1750" s="225" t="s">
        <v>176</v>
      </c>
      <c r="E1750" s="230" t="s">
        <v>19</v>
      </c>
      <c r="F1750" s="231" t="s">
        <v>328</v>
      </c>
      <c r="G1750" s="229"/>
      <c r="H1750" s="230" t="s">
        <v>19</v>
      </c>
      <c r="I1750" s="232"/>
      <c r="J1750" s="229"/>
      <c r="K1750" s="229"/>
      <c r="L1750" s="233"/>
      <c r="M1750" s="234"/>
      <c r="N1750" s="235"/>
      <c r="O1750" s="235"/>
      <c r="P1750" s="235"/>
      <c r="Q1750" s="235"/>
      <c r="R1750" s="235"/>
      <c r="S1750" s="235"/>
      <c r="T1750" s="236"/>
      <c r="AT1750" s="237" t="s">
        <v>176</v>
      </c>
      <c r="AU1750" s="237" t="s">
        <v>83</v>
      </c>
      <c r="AV1750" s="12" t="s">
        <v>81</v>
      </c>
      <c r="AW1750" s="12" t="s">
        <v>34</v>
      </c>
      <c r="AX1750" s="12" t="s">
        <v>73</v>
      </c>
      <c r="AY1750" s="237" t="s">
        <v>161</v>
      </c>
    </row>
    <row r="1751" s="13" customFormat="1">
      <c r="B1751" s="238"/>
      <c r="C1751" s="239"/>
      <c r="D1751" s="225" t="s">
        <v>176</v>
      </c>
      <c r="E1751" s="240" t="s">
        <v>19</v>
      </c>
      <c r="F1751" s="241" t="s">
        <v>1844</v>
      </c>
      <c r="G1751" s="239"/>
      <c r="H1751" s="242">
        <v>16.949999999999999</v>
      </c>
      <c r="I1751" s="243"/>
      <c r="J1751" s="239"/>
      <c r="K1751" s="239"/>
      <c r="L1751" s="244"/>
      <c r="M1751" s="245"/>
      <c r="N1751" s="246"/>
      <c r="O1751" s="246"/>
      <c r="P1751" s="246"/>
      <c r="Q1751" s="246"/>
      <c r="R1751" s="246"/>
      <c r="S1751" s="246"/>
      <c r="T1751" s="247"/>
      <c r="AT1751" s="248" t="s">
        <v>176</v>
      </c>
      <c r="AU1751" s="248" t="s">
        <v>83</v>
      </c>
      <c r="AV1751" s="13" t="s">
        <v>83</v>
      </c>
      <c r="AW1751" s="13" t="s">
        <v>34</v>
      </c>
      <c r="AX1751" s="13" t="s">
        <v>81</v>
      </c>
      <c r="AY1751" s="248" t="s">
        <v>161</v>
      </c>
    </row>
    <row r="1752" s="1" customFormat="1" ht="16.5" customHeight="1">
      <c r="B1752" s="39"/>
      <c r="C1752" s="212" t="s">
        <v>1845</v>
      </c>
      <c r="D1752" s="212" t="s">
        <v>163</v>
      </c>
      <c r="E1752" s="213" t="s">
        <v>1846</v>
      </c>
      <c r="F1752" s="214" t="s">
        <v>1847</v>
      </c>
      <c r="G1752" s="215" t="s">
        <v>210</v>
      </c>
      <c r="H1752" s="216">
        <v>15</v>
      </c>
      <c r="I1752" s="217"/>
      <c r="J1752" s="218">
        <f>ROUND(I1752*H1752,2)</f>
        <v>0</v>
      </c>
      <c r="K1752" s="214" t="s">
        <v>173</v>
      </c>
      <c r="L1752" s="44"/>
      <c r="M1752" s="219" t="s">
        <v>19</v>
      </c>
      <c r="N1752" s="220" t="s">
        <v>44</v>
      </c>
      <c r="O1752" s="84"/>
      <c r="P1752" s="221">
        <f>O1752*H1752</f>
        <v>0</v>
      </c>
      <c r="Q1752" s="221">
        <v>0</v>
      </c>
      <c r="R1752" s="221">
        <f>Q1752*H1752</f>
        <v>0</v>
      </c>
      <c r="S1752" s="221">
        <v>0.089999999999999997</v>
      </c>
      <c r="T1752" s="222">
        <f>S1752*H1752</f>
        <v>1.3499999999999999</v>
      </c>
      <c r="AR1752" s="223" t="s">
        <v>167</v>
      </c>
      <c r="AT1752" s="223" t="s">
        <v>163</v>
      </c>
      <c r="AU1752" s="223" t="s">
        <v>83</v>
      </c>
      <c r="AY1752" s="18" t="s">
        <v>161</v>
      </c>
      <c r="BE1752" s="224">
        <f>IF(N1752="základní",J1752,0)</f>
        <v>0</v>
      </c>
      <c r="BF1752" s="224">
        <f>IF(N1752="snížená",J1752,0)</f>
        <v>0</v>
      </c>
      <c r="BG1752" s="224">
        <f>IF(N1752="zákl. přenesená",J1752,0)</f>
        <v>0</v>
      </c>
      <c r="BH1752" s="224">
        <f>IF(N1752="sníž. přenesená",J1752,0)</f>
        <v>0</v>
      </c>
      <c r="BI1752" s="224">
        <f>IF(N1752="nulová",J1752,0)</f>
        <v>0</v>
      </c>
      <c r="BJ1752" s="18" t="s">
        <v>81</v>
      </c>
      <c r="BK1752" s="224">
        <f>ROUND(I1752*H1752,2)</f>
        <v>0</v>
      </c>
      <c r="BL1752" s="18" t="s">
        <v>167</v>
      </c>
      <c r="BM1752" s="223" t="s">
        <v>1848</v>
      </c>
    </row>
    <row r="1753" s="1" customFormat="1">
      <c r="B1753" s="39"/>
      <c r="C1753" s="40"/>
      <c r="D1753" s="225" t="s">
        <v>169</v>
      </c>
      <c r="E1753" s="40"/>
      <c r="F1753" s="226" t="s">
        <v>1849</v>
      </c>
      <c r="G1753" s="40"/>
      <c r="H1753" s="40"/>
      <c r="I1753" s="136"/>
      <c r="J1753" s="40"/>
      <c r="K1753" s="40"/>
      <c r="L1753" s="44"/>
      <c r="M1753" s="227"/>
      <c r="N1753" s="84"/>
      <c r="O1753" s="84"/>
      <c r="P1753" s="84"/>
      <c r="Q1753" s="84"/>
      <c r="R1753" s="84"/>
      <c r="S1753" s="84"/>
      <c r="T1753" s="85"/>
      <c r="AT1753" s="18" t="s">
        <v>169</v>
      </c>
      <c r="AU1753" s="18" t="s">
        <v>83</v>
      </c>
    </row>
    <row r="1754" s="12" customFormat="1">
      <c r="B1754" s="228"/>
      <c r="C1754" s="229"/>
      <c r="D1754" s="225" t="s">
        <v>176</v>
      </c>
      <c r="E1754" s="230" t="s">
        <v>19</v>
      </c>
      <c r="F1754" s="231" t="s">
        <v>328</v>
      </c>
      <c r="G1754" s="229"/>
      <c r="H1754" s="230" t="s">
        <v>19</v>
      </c>
      <c r="I1754" s="232"/>
      <c r="J1754" s="229"/>
      <c r="K1754" s="229"/>
      <c r="L1754" s="233"/>
      <c r="M1754" s="234"/>
      <c r="N1754" s="235"/>
      <c r="O1754" s="235"/>
      <c r="P1754" s="235"/>
      <c r="Q1754" s="235"/>
      <c r="R1754" s="235"/>
      <c r="S1754" s="235"/>
      <c r="T1754" s="236"/>
      <c r="AT1754" s="237" t="s">
        <v>176</v>
      </c>
      <c r="AU1754" s="237" t="s">
        <v>83</v>
      </c>
      <c r="AV1754" s="12" t="s">
        <v>81</v>
      </c>
      <c r="AW1754" s="12" t="s">
        <v>34</v>
      </c>
      <c r="AX1754" s="12" t="s">
        <v>73</v>
      </c>
      <c r="AY1754" s="237" t="s">
        <v>161</v>
      </c>
    </row>
    <row r="1755" s="13" customFormat="1">
      <c r="B1755" s="238"/>
      <c r="C1755" s="239"/>
      <c r="D1755" s="225" t="s">
        <v>176</v>
      </c>
      <c r="E1755" s="240" t="s">
        <v>19</v>
      </c>
      <c r="F1755" s="241" t="s">
        <v>1850</v>
      </c>
      <c r="G1755" s="239"/>
      <c r="H1755" s="242">
        <v>15</v>
      </c>
      <c r="I1755" s="243"/>
      <c r="J1755" s="239"/>
      <c r="K1755" s="239"/>
      <c r="L1755" s="244"/>
      <c r="M1755" s="245"/>
      <c r="N1755" s="246"/>
      <c r="O1755" s="246"/>
      <c r="P1755" s="246"/>
      <c r="Q1755" s="246"/>
      <c r="R1755" s="246"/>
      <c r="S1755" s="246"/>
      <c r="T1755" s="247"/>
      <c r="AT1755" s="248" t="s">
        <v>176</v>
      </c>
      <c r="AU1755" s="248" t="s">
        <v>83</v>
      </c>
      <c r="AV1755" s="13" t="s">
        <v>83</v>
      </c>
      <c r="AW1755" s="13" t="s">
        <v>34</v>
      </c>
      <c r="AX1755" s="13" t="s">
        <v>81</v>
      </c>
      <c r="AY1755" s="248" t="s">
        <v>161</v>
      </c>
    </row>
    <row r="1756" s="1" customFormat="1" ht="16.5" customHeight="1">
      <c r="B1756" s="39"/>
      <c r="C1756" s="212" t="s">
        <v>1851</v>
      </c>
      <c r="D1756" s="212" t="s">
        <v>163</v>
      </c>
      <c r="E1756" s="213" t="s">
        <v>1852</v>
      </c>
      <c r="F1756" s="214" t="s">
        <v>1853</v>
      </c>
      <c r="G1756" s="215" t="s">
        <v>172</v>
      </c>
      <c r="H1756" s="216">
        <v>16.949999999999999</v>
      </c>
      <c r="I1756" s="217"/>
      <c r="J1756" s="218">
        <f>ROUND(I1756*H1756,2)</f>
        <v>0</v>
      </c>
      <c r="K1756" s="214" t="s">
        <v>173</v>
      </c>
      <c r="L1756" s="44"/>
      <c r="M1756" s="219" t="s">
        <v>19</v>
      </c>
      <c r="N1756" s="220" t="s">
        <v>44</v>
      </c>
      <c r="O1756" s="84"/>
      <c r="P1756" s="221">
        <f>O1756*H1756</f>
        <v>0</v>
      </c>
      <c r="Q1756" s="221">
        <v>0</v>
      </c>
      <c r="R1756" s="221">
        <f>Q1756*H1756</f>
        <v>0</v>
      </c>
      <c r="S1756" s="221">
        <v>1.3999999999999999</v>
      </c>
      <c r="T1756" s="222">
        <f>S1756*H1756</f>
        <v>23.729999999999997</v>
      </c>
      <c r="AR1756" s="223" t="s">
        <v>167</v>
      </c>
      <c r="AT1756" s="223" t="s">
        <v>163</v>
      </c>
      <c r="AU1756" s="223" t="s">
        <v>83</v>
      </c>
      <c r="AY1756" s="18" t="s">
        <v>161</v>
      </c>
      <c r="BE1756" s="224">
        <f>IF(N1756="základní",J1756,0)</f>
        <v>0</v>
      </c>
      <c r="BF1756" s="224">
        <f>IF(N1756="snížená",J1756,0)</f>
        <v>0</v>
      </c>
      <c r="BG1756" s="224">
        <f>IF(N1756="zákl. přenesená",J1756,0)</f>
        <v>0</v>
      </c>
      <c r="BH1756" s="224">
        <f>IF(N1756="sníž. přenesená",J1756,0)</f>
        <v>0</v>
      </c>
      <c r="BI1756" s="224">
        <f>IF(N1756="nulová",J1756,0)</f>
        <v>0</v>
      </c>
      <c r="BJ1756" s="18" t="s">
        <v>81</v>
      </c>
      <c r="BK1756" s="224">
        <f>ROUND(I1756*H1756,2)</f>
        <v>0</v>
      </c>
      <c r="BL1756" s="18" t="s">
        <v>167</v>
      </c>
      <c r="BM1756" s="223" t="s">
        <v>1854</v>
      </c>
    </row>
    <row r="1757" s="1" customFormat="1">
      <c r="B1757" s="39"/>
      <c r="C1757" s="40"/>
      <c r="D1757" s="225" t="s">
        <v>169</v>
      </c>
      <c r="E1757" s="40"/>
      <c r="F1757" s="226" t="s">
        <v>1855</v>
      </c>
      <c r="G1757" s="40"/>
      <c r="H1757" s="40"/>
      <c r="I1757" s="136"/>
      <c r="J1757" s="40"/>
      <c r="K1757" s="40"/>
      <c r="L1757" s="44"/>
      <c r="M1757" s="227"/>
      <c r="N1757" s="84"/>
      <c r="O1757" s="84"/>
      <c r="P1757" s="84"/>
      <c r="Q1757" s="84"/>
      <c r="R1757" s="84"/>
      <c r="S1757" s="84"/>
      <c r="T1757" s="85"/>
      <c r="AT1757" s="18" t="s">
        <v>169</v>
      </c>
      <c r="AU1757" s="18" t="s">
        <v>83</v>
      </c>
    </row>
    <row r="1758" s="12" customFormat="1">
      <c r="B1758" s="228"/>
      <c r="C1758" s="229"/>
      <c r="D1758" s="225" t="s">
        <v>176</v>
      </c>
      <c r="E1758" s="230" t="s">
        <v>19</v>
      </c>
      <c r="F1758" s="231" t="s">
        <v>328</v>
      </c>
      <c r="G1758" s="229"/>
      <c r="H1758" s="230" t="s">
        <v>19</v>
      </c>
      <c r="I1758" s="232"/>
      <c r="J1758" s="229"/>
      <c r="K1758" s="229"/>
      <c r="L1758" s="233"/>
      <c r="M1758" s="234"/>
      <c r="N1758" s="235"/>
      <c r="O1758" s="235"/>
      <c r="P1758" s="235"/>
      <c r="Q1758" s="235"/>
      <c r="R1758" s="235"/>
      <c r="S1758" s="235"/>
      <c r="T1758" s="236"/>
      <c r="AT1758" s="237" t="s">
        <v>176</v>
      </c>
      <c r="AU1758" s="237" t="s">
        <v>83</v>
      </c>
      <c r="AV1758" s="12" t="s">
        <v>81</v>
      </c>
      <c r="AW1758" s="12" t="s">
        <v>34</v>
      </c>
      <c r="AX1758" s="12" t="s">
        <v>73</v>
      </c>
      <c r="AY1758" s="237" t="s">
        <v>161</v>
      </c>
    </row>
    <row r="1759" s="13" customFormat="1">
      <c r="B1759" s="238"/>
      <c r="C1759" s="239"/>
      <c r="D1759" s="225" t="s">
        <v>176</v>
      </c>
      <c r="E1759" s="240" t="s">
        <v>19</v>
      </c>
      <c r="F1759" s="241" t="s">
        <v>1844</v>
      </c>
      <c r="G1759" s="239"/>
      <c r="H1759" s="242">
        <v>16.949999999999999</v>
      </c>
      <c r="I1759" s="243"/>
      <c r="J1759" s="239"/>
      <c r="K1759" s="239"/>
      <c r="L1759" s="244"/>
      <c r="M1759" s="245"/>
      <c r="N1759" s="246"/>
      <c r="O1759" s="246"/>
      <c r="P1759" s="246"/>
      <c r="Q1759" s="246"/>
      <c r="R1759" s="246"/>
      <c r="S1759" s="246"/>
      <c r="T1759" s="247"/>
      <c r="AT1759" s="248" t="s">
        <v>176</v>
      </c>
      <c r="AU1759" s="248" t="s">
        <v>83</v>
      </c>
      <c r="AV1759" s="13" t="s">
        <v>83</v>
      </c>
      <c r="AW1759" s="13" t="s">
        <v>34</v>
      </c>
      <c r="AX1759" s="13" t="s">
        <v>81</v>
      </c>
      <c r="AY1759" s="248" t="s">
        <v>161</v>
      </c>
    </row>
    <row r="1760" s="1" customFormat="1" ht="16.5" customHeight="1">
      <c r="B1760" s="39"/>
      <c r="C1760" s="212" t="s">
        <v>1856</v>
      </c>
      <c r="D1760" s="212" t="s">
        <v>163</v>
      </c>
      <c r="E1760" s="213" t="s">
        <v>1857</v>
      </c>
      <c r="F1760" s="214" t="s">
        <v>1858</v>
      </c>
      <c r="G1760" s="215" t="s">
        <v>172</v>
      </c>
      <c r="H1760" s="216">
        <v>24.024999999999999</v>
      </c>
      <c r="I1760" s="217"/>
      <c r="J1760" s="218">
        <f>ROUND(I1760*H1760,2)</f>
        <v>0</v>
      </c>
      <c r="K1760" s="214" t="s">
        <v>173</v>
      </c>
      <c r="L1760" s="44"/>
      <c r="M1760" s="219" t="s">
        <v>19</v>
      </c>
      <c r="N1760" s="220" t="s">
        <v>44</v>
      </c>
      <c r="O1760" s="84"/>
      <c r="P1760" s="221">
        <f>O1760*H1760</f>
        <v>0</v>
      </c>
      <c r="Q1760" s="221">
        <v>0</v>
      </c>
      <c r="R1760" s="221">
        <f>Q1760*H1760</f>
        <v>0</v>
      </c>
      <c r="S1760" s="221">
        <v>1.3999999999999999</v>
      </c>
      <c r="T1760" s="222">
        <f>S1760*H1760</f>
        <v>33.634999999999998</v>
      </c>
      <c r="AR1760" s="223" t="s">
        <v>167</v>
      </c>
      <c r="AT1760" s="223" t="s">
        <v>163</v>
      </c>
      <c r="AU1760" s="223" t="s">
        <v>83</v>
      </c>
      <c r="AY1760" s="18" t="s">
        <v>161</v>
      </c>
      <c r="BE1760" s="224">
        <f>IF(N1760="základní",J1760,0)</f>
        <v>0</v>
      </c>
      <c r="BF1760" s="224">
        <f>IF(N1760="snížená",J1760,0)</f>
        <v>0</v>
      </c>
      <c r="BG1760" s="224">
        <f>IF(N1760="zákl. přenesená",J1760,0)</f>
        <v>0</v>
      </c>
      <c r="BH1760" s="224">
        <f>IF(N1760="sníž. přenesená",J1760,0)</f>
        <v>0</v>
      </c>
      <c r="BI1760" s="224">
        <f>IF(N1760="nulová",J1760,0)</f>
        <v>0</v>
      </c>
      <c r="BJ1760" s="18" t="s">
        <v>81</v>
      </c>
      <c r="BK1760" s="224">
        <f>ROUND(I1760*H1760,2)</f>
        <v>0</v>
      </c>
      <c r="BL1760" s="18" t="s">
        <v>167</v>
      </c>
      <c r="BM1760" s="223" t="s">
        <v>1859</v>
      </c>
    </row>
    <row r="1761" s="1" customFormat="1">
      <c r="B1761" s="39"/>
      <c r="C1761" s="40"/>
      <c r="D1761" s="225" t="s">
        <v>169</v>
      </c>
      <c r="E1761" s="40"/>
      <c r="F1761" s="226" t="s">
        <v>1860</v>
      </c>
      <c r="G1761" s="40"/>
      <c r="H1761" s="40"/>
      <c r="I1761" s="136"/>
      <c r="J1761" s="40"/>
      <c r="K1761" s="40"/>
      <c r="L1761" s="44"/>
      <c r="M1761" s="227"/>
      <c r="N1761" s="84"/>
      <c r="O1761" s="84"/>
      <c r="P1761" s="84"/>
      <c r="Q1761" s="84"/>
      <c r="R1761" s="84"/>
      <c r="S1761" s="84"/>
      <c r="T1761" s="85"/>
      <c r="AT1761" s="18" t="s">
        <v>169</v>
      </c>
      <c r="AU1761" s="18" t="s">
        <v>83</v>
      </c>
    </row>
    <row r="1762" s="12" customFormat="1">
      <c r="B1762" s="228"/>
      <c r="C1762" s="229"/>
      <c r="D1762" s="225" t="s">
        <v>176</v>
      </c>
      <c r="E1762" s="230" t="s">
        <v>19</v>
      </c>
      <c r="F1762" s="231" t="s">
        <v>328</v>
      </c>
      <c r="G1762" s="229"/>
      <c r="H1762" s="230" t="s">
        <v>19</v>
      </c>
      <c r="I1762" s="232"/>
      <c r="J1762" s="229"/>
      <c r="K1762" s="229"/>
      <c r="L1762" s="233"/>
      <c r="M1762" s="234"/>
      <c r="N1762" s="235"/>
      <c r="O1762" s="235"/>
      <c r="P1762" s="235"/>
      <c r="Q1762" s="235"/>
      <c r="R1762" s="235"/>
      <c r="S1762" s="235"/>
      <c r="T1762" s="236"/>
      <c r="AT1762" s="237" t="s">
        <v>176</v>
      </c>
      <c r="AU1762" s="237" t="s">
        <v>83</v>
      </c>
      <c r="AV1762" s="12" t="s">
        <v>81</v>
      </c>
      <c r="AW1762" s="12" t="s">
        <v>34</v>
      </c>
      <c r="AX1762" s="12" t="s">
        <v>73</v>
      </c>
      <c r="AY1762" s="237" t="s">
        <v>161</v>
      </c>
    </row>
    <row r="1763" s="13" customFormat="1">
      <c r="B1763" s="238"/>
      <c r="C1763" s="239"/>
      <c r="D1763" s="225" t="s">
        <v>176</v>
      </c>
      <c r="E1763" s="240" t="s">
        <v>19</v>
      </c>
      <c r="F1763" s="241" t="s">
        <v>1861</v>
      </c>
      <c r="G1763" s="239"/>
      <c r="H1763" s="242">
        <v>5.5</v>
      </c>
      <c r="I1763" s="243"/>
      <c r="J1763" s="239"/>
      <c r="K1763" s="239"/>
      <c r="L1763" s="244"/>
      <c r="M1763" s="245"/>
      <c r="N1763" s="246"/>
      <c r="O1763" s="246"/>
      <c r="P1763" s="246"/>
      <c r="Q1763" s="246"/>
      <c r="R1763" s="246"/>
      <c r="S1763" s="246"/>
      <c r="T1763" s="247"/>
      <c r="AT1763" s="248" t="s">
        <v>176</v>
      </c>
      <c r="AU1763" s="248" t="s">
        <v>83</v>
      </c>
      <c r="AV1763" s="13" t="s">
        <v>83</v>
      </c>
      <c r="AW1763" s="13" t="s">
        <v>34</v>
      </c>
      <c r="AX1763" s="13" t="s">
        <v>73</v>
      </c>
      <c r="AY1763" s="248" t="s">
        <v>161</v>
      </c>
    </row>
    <row r="1764" s="13" customFormat="1">
      <c r="B1764" s="238"/>
      <c r="C1764" s="239"/>
      <c r="D1764" s="225" t="s">
        <v>176</v>
      </c>
      <c r="E1764" s="240" t="s">
        <v>19</v>
      </c>
      <c r="F1764" s="241" t="s">
        <v>1862</v>
      </c>
      <c r="G1764" s="239"/>
      <c r="H1764" s="242">
        <v>18.524999999999999</v>
      </c>
      <c r="I1764" s="243"/>
      <c r="J1764" s="239"/>
      <c r="K1764" s="239"/>
      <c r="L1764" s="244"/>
      <c r="M1764" s="245"/>
      <c r="N1764" s="246"/>
      <c r="O1764" s="246"/>
      <c r="P1764" s="246"/>
      <c r="Q1764" s="246"/>
      <c r="R1764" s="246"/>
      <c r="S1764" s="246"/>
      <c r="T1764" s="247"/>
      <c r="AT1764" s="248" t="s">
        <v>176</v>
      </c>
      <c r="AU1764" s="248" t="s">
        <v>83</v>
      </c>
      <c r="AV1764" s="13" t="s">
        <v>83</v>
      </c>
      <c r="AW1764" s="13" t="s">
        <v>34</v>
      </c>
      <c r="AX1764" s="13" t="s">
        <v>73</v>
      </c>
      <c r="AY1764" s="248" t="s">
        <v>161</v>
      </c>
    </row>
    <row r="1765" s="14" customFormat="1">
      <c r="B1765" s="249"/>
      <c r="C1765" s="250"/>
      <c r="D1765" s="225" t="s">
        <v>176</v>
      </c>
      <c r="E1765" s="251" t="s">
        <v>19</v>
      </c>
      <c r="F1765" s="252" t="s">
        <v>201</v>
      </c>
      <c r="G1765" s="250"/>
      <c r="H1765" s="253">
        <v>24.024999999999999</v>
      </c>
      <c r="I1765" s="254"/>
      <c r="J1765" s="250"/>
      <c r="K1765" s="250"/>
      <c r="L1765" s="255"/>
      <c r="M1765" s="256"/>
      <c r="N1765" s="257"/>
      <c r="O1765" s="257"/>
      <c r="P1765" s="257"/>
      <c r="Q1765" s="257"/>
      <c r="R1765" s="257"/>
      <c r="S1765" s="257"/>
      <c r="T1765" s="258"/>
      <c r="AT1765" s="259" t="s">
        <v>176</v>
      </c>
      <c r="AU1765" s="259" t="s">
        <v>83</v>
      </c>
      <c r="AV1765" s="14" t="s">
        <v>167</v>
      </c>
      <c r="AW1765" s="14" t="s">
        <v>34</v>
      </c>
      <c r="AX1765" s="14" t="s">
        <v>81</v>
      </c>
      <c r="AY1765" s="259" t="s">
        <v>161</v>
      </c>
    </row>
    <row r="1766" s="1" customFormat="1" ht="16.5" customHeight="1">
      <c r="B1766" s="39"/>
      <c r="C1766" s="212" t="s">
        <v>1863</v>
      </c>
      <c r="D1766" s="212" t="s">
        <v>163</v>
      </c>
      <c r="E1766" s="213" t="s">
        <v>1864</v>
      </c>
      <c r="F1766" s="214" t="s">
        <v>1865</v>
      </c>
      <c r="G1766" s="215" t="s">
        <v>274</v>
      </c>
      <c r="H1766" s="216">
        <v>23</v>
      </c>
      <c r="I1766" s="217"/>
      <c r="J1766" s="218">
        <f>ROUND(I1766*H1766,2)</f>
        <v>0</v>
      </c>
      <c r="K1766" s="214" t="s">
        <v>173</v>
      </c>
      <c r="L1766" s="44"/>
      <c r="M1766" s="219" t="s">
        <v>19</v>
      </c>
      <c r="N1766" s="220" t="s">
        <v>44</v>
      </c>
      <c r="O1766" s="84"/>
      <c r="P1766" s="221">
        <f>O1766*H1766</f>
        <v>0</v>
      </c>
      <c r="Q1766" s="221">
        <v>0</v>
      </c>
      <c r="R1766" s="221">
        <f>Q1766*H1766</f>
        <v>0</v>
      </c>
      <c r="S1766" s="221">
        <v>0.053999999999999999</v>
      </c>
      <c r="T1766" s="222">
        <f>S1766*H1766</f>
        <v>1.242</v>
      </c>
      <c r="AR1766" s="223" t="s">
        <v>167</v>
      </c>
      <c r="AT1766" s="223" t="s">
        <v>163</v>
      </c>
      <c r="AU1766" s="223" t="s">
        <v>83</v>
      </c>
      <c r="AY1766" s="18" t="s">
        <v>161</v>
      </c>
      <c r="BE1766" s="224">
        <f>IF(N1766="základní",J1766,0)</f>
        <v>0</v>
      </c>
      <c r="BF1766" s="224">
        <f>IF(N1766="snížená",J1766,0)</f>
        <v>0</v>
      </c>
      <c r="BG1766" s="224">
        <f>IF(N1766="zákl. přenesená",J1766,0)</f>
        <v>0</v>
      </c>
      <c r="BH1766" s="224">
        <f>IF(N1766="sníž. přenesená",J1766,0)</f>
        <v>0</v>
      </c>
      <c r="BI1766" s="224">
        <f>IF(N1766="nulová",J1766,0)</f>
        <v>0</v>
      </c>
      <c r="BJ1766" s="18" t="s">
        <v>81</v>
      </c>
      <c r="BK1766" s="224">
        <f>ROUND(I1766*H1766,2)</f>
        <v>0</v>
      </c>
      <c r="BL1766" s="18" t="s">
        <v>167</v>
      </c>
      <c r="BM1766" s="223" t="s">
        <v>1866</v>
      </c>
    </row>
    <row r="1767" s="1" customFormat="1">
      <c r="B1767" s="39"/>
      <c r="C1767" s="40"/>
      <c r="D1767" s="225" t="s">
        <v>169</v>
      </c>
      <c r="E1767" s="40"/>
      <c r="F1767" s="226" t="s">
        <v>1867</v>
      </c>
      <c r="G1767" s="40"/>
      <c r="H1767" s="40"/>
      <c r="I1767" s="136"/>
      <c r="J1767" s="40"/>
      <c r="K1767" s="40"/>
      <c r="L1767" s="44"/>
      <c r="M1767" s="227"/>
      <c r="N1767" s="84"/>
      <c r="O1767" s="84"/>
      <c r="P1767" s="84"/>
      <c r="Q1767" s="84"/>
      <c r="R1767" s="84"/>
      <c r="S1767" s="84"/>
      <c r="T1767" s="85"/>
      <c r="AT1767" s="18" t="s">
        <v>169</v>
      </c>
      <c r="AU1767" s="18" t="s">
        <v>83</v>
      </c>
    </row>
    <row r="1768" s="12" customFormat="1">
      <c r="B1768" s="228"/>
      <c r="C1768" s="229"/>
      <c r="D1768" s="225" t="s">
        <v>176</v>
      </c>
      <c r="E1768" s="230" t="s">
        <v>19</v>
      </c>
      <c r="F1768" s="231" t="s">
        <v>328</v>
      </c>
      <c r="G1768" s="229"/>
      <c r="H1768" s="230" t="s">
        <v>19</v>
      </c>
      <c r="I1768" s="232"/>
      <c r="J1768" s="229"/>
      <c r="K1768" s="229"/>
      <c r="L1768" s="233"/>
      <c r="M1768" s="234"/>
      <c r="N1768" s="235"/>
      <c r="O1768" s="235"/>
      <c r="P1768" s="235"/>
      <c r="Q1768" s="235"/>
      <c r="R1768" s="235"/>
      <c r="S1768" s="235"/>
      <c r="T1768" s="236"/>
      <c r="AT1768" s="237" t="s">
        <v>176</v>
      </c>
      <c r="AU1768" s="237" t="s">
        <v>83</v>
      </c>
      <c r="AV1768" s="12" t="s">
        <v>81</v>
      </c>
      <c r="AW1768" s="12" t="s">
        <v>34</v>
      </c>
      <c r="AX1768" s="12" t="s">
        <v>73</v>
      </c>
      <c r="AY1768" s="237" t="s">
        <v>161</v>
      </c>
    </row>
    <row r="1769" s="13" customFormat="1">
      <c r="B1769" s="238"/>
      <c r="C1769" s="239"/>
      <c r="D1769" s="225" t="s">
        <v>176</v>
      </c>
      <c r="E1769" s="240" t="s">
        <v>19</v>
      </c>
      <c r="F1769" s="241" t="s">
        <v>767</v>
      </c>
      <c r="G1769" s="239"/>
      <c r="H1769" s="242">
        <v>12</v>
      </c>
      <c r="I1769" s="243"/>
      <c r="J1769" s="239"/>
      <c r="K1769" s="239"/>
      <c r="L1769" s="244"/>
      <c r="M1769" s="245"/>
      <c r="N1769" s="246"/>
      <c r="O1769" s="246"/>
      <c r="P1769" s="246"/>
      <c r="Q1769" s="246"/>
      <c r="R1769" s="246"/>
      <c r="S1769" s="246"/>
      <c r="T1769" s="247"/>
      <c r="AT1769" s="248" t="s">
        <v>176</v>
      </c>
      <c r="AU1769" s="248" t="s">
        <v>83</v>
      </c>
      <c r="AV1769" s="13" t="s">
        <v>83</v>
      </c>
      <c r="AW1769" s="13" t="s">
        <v>34</v>
      </c>
      <c r="AX1769" s="13" t="s">
        <v>73</v>
      </c>
      <c r="AY1769" s="248" t="s">
        <v>161</v>
      </c>
    </row>
    <row r="1770" s="13" customFormat="1">
      <c r="B1770" s="238"/>
      <c r="C1770" s="239"/>
      <c r="D1770" s="225" t="s">
        <v>176</v>
      </c>
      <c r="E1770" s="240" t="s">
        <v>19</v>
      </c>
      <c r="F1770" s="241" t="s">
        <v>1868</v>
      </c>
      <c r="G1770" s="239"/>
      <c r="H1770" s="242">
        <v>1</v>
      </c>
      <c r="I1770" s="243"/>
      <c r="J1770" s="239"/>
      <c r="K1770" s="239"/>
      <c r="L1770" s="244"/>
      <c r="M1770" s="245"/>
      <c r="N1770" s="246"/>
      <c r="O1770" s="246"/>
      <c r="P1770" s="246"/>
      <c r="Q1770" s="246"/>
      <c r="R1770" s="246"/>
      <c r="S1770" s="246"/>
      <c r="T1770" s="247"/>
      <c r="AT1770" s="248" t="s">
        <v>176</v>
      </c>
      <c r="AU1770" s="248" t="s">
        <v>83</v>
      </c>
      <c r="AV1770" s="13" t="s">
        <v>83</v>
      </c>
      <c r="AW1770" s="13" t="s">
        <v>34</v>
      </c>
      <c r="AX1770" s="13" t="s">
        <v>73</v>
      </c>
      <c r="AY1770" s="248" t="s">
        <v>161</v>
      </c>
    </row>
    <row r="1771" s="13" customFormat="1">
      <c r="B1771" s="238"/>
      <c r="C1771" s="239"/>
      <c r="D1771" s="225" t="s">
        <v>176</v>
      </c>
      <c r="E1771" s="240" t="s">
        <v>19</v>
      </c>
      <c r="F1771" s="241" t="s">
        <v>1869</v>
      </c>
      <c r="G1771" s="239"/>
      <c r="H1771" s="242">
        <v>10</v>
      </c>
      <c r="I1771" s="243"/>
      <c r="J1771" s="239"/>
      <c r="K1771" s="239"/>
      <c r="L1771" s="244"/>
      <c r="M1771" s="245"/>
      <c r="N1771" s="246"/>
      <c r="O1771" s="246"/>
      <c r="P1771" s="246"/>
      <c r="Q1771" s="246"/>
      <c r="R1771" s="246"/>
      <c r="S1771" s="246"/>
      <c r="T1771" s="247"/>
      <c r="AT1771" s="248" t="s">
        <v>176</v>
      </c>
      <c r="AU1771" s="248" t="s">
        <v>83</v>
      </c>
      <c r="AV1771" s="13" t="s">
        <v>83</v>
      </c>
      <c r="AW1771" s="13" t="s">
        <v>34</v>
      </c>
      <c r="AX1771" s="13" t="s">
        <v>73</v>
      </c>
      <c r="AY1771" s="248" t="s">
        <v>161</v>
      </c>
    </row>
    <row r="1772" s="14" customFormat="1">
      <c r="B1772" s="249"/>
      <c r="C1772" s="250"/>
      <c r="D1772" s="225" t="s">
        <v>176</v>
      </c>
      <c r="E1772" s="251" t="s">
        <v>19</v>
      </c>
      <c r="F1772" s="252" t="s">
        <v>201</v>
      </c>
      <c r="G1772" s="250"/>
      <c r="H1772" s="253">
        <v>23</v>
      </c>
      <c r="I1772" s="254"/>
      <c r="J1772" s="250"/>
      <c r="K1772" s="250"/>
      <c r="L1772" s="255"/>
      <c r="M1772" s="256"/>
      <c r="N1772" s="257"/>
      <c r="O1772" s="257"/>
      <c r="P1772" s="257"/>
      <c r="Q1772" s="257"/>
      <c r="R1772" s="257"/>
      <c r="S1772" s="257"/>
      <c r="T1772" s="258"/>
      <c r="AT1772" s="259" t="s">
        <v>176</v>
      </c>
      <c r="AU1772" s="259" t="s">
        <v>83</v>
      </c>
      <c r="AV1772" s="14" t="s">
        <v>167</v>
      </c>
      <c r="AW1772" s="14" t="s">
        <v>34</v>
      </c>
      <c r="AX1772" s="14" t="s">
        <v>81</v>
      </c>
      <c r="AY1772" s="259" t="s">
        <v>161</v>
      </c>
    </row>
    <row r="1773" s="1" customFormat="1" ht="16.5" customHeight="1">
      <c r="B1773" s="39"/>
      <c r="C1773" s="212" t="s">
        <v>1870</v>
      </c>
      <c r="D1773" s="212" t="s">
        <v>163</v>
      </c>
      <c r="E1773" s="213" t="s">
        <v>1871</v>
      </c>
      <c r="F1773" s="214" t="s">
        <v>1872</v>
      </c>
      <c r="G1773" s="215" t="s">
        <v>210</v>
      </c>
      <c r="H1773" s="216">
        <v>20</v>
      </c>
      <c r="I1773" s="217"/>
      <c r="J1773" s="218">
        <f>ROUND(I1773*H1773,2)</f>
        <v>0</v>
      </c>
      <c r="K1773" s="214" t="s">
        <v>173</v>
      </c>
      <c r="L1773" s="44"/>
      <c r="M1773" s="219" t="s">
        <v>19</v>
      </c>
      <c r="N1773" s="220" t="s">
        <v>44</v>
      </c>
      <c r="O1773" s="84"/>
      <c r="P1773" s="221">
        <f>O1773*H1773</f>
        <v>0</v>
      </c>
      <c r="Q1773" s="221">
        <v>0</v>
      </c>
      <c r="R1773" s="221">
        <f>Q1773*H1773</f>
        <v>0</v>
      </c>
      <c r="S1773" s="221">
        <v>0.087999999999999995</v>
      </c>
      <c r="T1773" s="222">
        <f>S1773*H1773</f>
        <v>1.7599999999999998</v>
      </c>
      <c r="AR1773" s="223" t="s">
        <v>167</v>
      </c>
      <c r="AT1773" s="223" t="s">
        <v>163</v>
      </c>
      <c r="AU1773" s="223" t="s">
        <v>83</v>
      </c>
      <c r="AY1773" s="18" t="s">
        <v>161</v>
      </c>
      <c r="BE1773" s="224">
        <f>IF(N1773="základní",J1773,0)</f>
        <v>0</v>
      </c>
      <c r="BF1773" s="224">
        <f>IF(N1773="snížená",J1773,0)</f>
        <v>0</v>
      </c>
      <c r="BG1773" s="224">
        <f>IF(N1773="zákl. přenesená",J1773,0)</f>
        <v>0</v>
      </c>
      <c r="BH1773" s="224">
        <f>IF(N1773="sníž. přenesená",J1773,0)</f>
        <v>0</v>
      </c>
      <c r="BI1773" s="224">
        <f>IF(N1773="nulová",J1773,0)</f>
        <v>0</v>
      </c>
      <c r="BJ1773" s="18" t="s">
        <v>81</v>
      </c>
      <c r="BK1773" s="224">
        <f>ROUND(I1773*H1773,2)</f>
        <v>0</v>
      </c>
      <c r="BL1773" s="18" t="s">
        <v>167</v>
      </c>
      <c r="BM1773" s="223" t="s">
        <v>1873</v>
      </c>
    </row>
    <row r="1774" s="1" customFormat="1">
      <c r="B1774" s="39"/>
      <c r="C1774" s="40"/>
      <c r="D1774" s="225" t="s">
        <v>169</v>
      </c>
      <c r="E1774" s="40"/>
      <c r="F1774" s="226" t="s">
        <v>1874</v>
      </c>
      <c r="G1774" s="40"/>
      <c r="H1774" s="40"/>
      <c r="I1774" s="136"/>
      <c r="J1774" s="40"/>
      <c r="K1774" s="40"/>
      <c r="L1774" s="44"/>
      <c r="M1774" s="227"/>
      <c r="N1774" s="84"/>
      <c r="O1774" s="84"/>
      <c r="P1774" s="84"/>
      <c r="Q1774" s="84"/>
      <c r="R1774" s="84"/>
      <c r="S1774" s="84"/>
      <c r="T1774" s="85"/>
      <c r="AT1774" s="18" t="s">
        <v>169</v>
      </c>
      <c r="AU1774" s="18" t="s">
        <v>83</v>
      </c>
    </row>
    <row r="1775" s="12" customFormat="1">
      <c r="B1775" s="228"/>
      <c r="C1775" s="229"/>
      <c r="D1775" s="225" t="s">
        <v>176</v>
      </c>
      <c r="E1775" s="230" t="s">
        <v>19</v>
      </c>
      <c r="F1775" s="231" t="s">
        <v>328</v>
      </c>
      <c r="G1775" s="229"/>
      <c r="H1775" s="230" t="s">
        <v>19</v>
      </c>
      <c r="I1775" s="232"/>
      <c r="J1775" s="229"/>
      <c r="K1775" s="229"/>
      <c r="L1775" s="233"/>
      <c r="M1775" s="234"/>
      <c r="N1775" s="235"/>
      <c r="O1775" s="235"/>
      <c r="P1775" s="235"/>
      <c r="Q1775" s="235"/>
      <c r="R1775" s="235"/>
      <c r="S1775" s="235"/>
      <c r="T1775" s="236"/>
      <c r="AT1775" s="237" t="s">
        <v>176</v>
      </c>
      <c r="AU1775" s="237" t="s">
        <v>83</v>
      </c>
      <c r="AV1775" s="12" t="s">
        <v>81</v>
      </c>
      <c r="AW1775" s="12" t="s">
        <v>34</v>
      </c>
      <c r="AX1775" s="12" t="s">
        <v>73</v>
      </c>
      <c r="AY1775" s="237" t="s">
        <v>161</v>
      </c>
    </row>
    <row r="1776" s="13" customFormat="1">
      <c r="B1776" s="238"/>
      <c r="C1776" s="239"/>
      <c r="D1776" s="225" t="s">
        <v>176</v>
      </c>
      <c r="E1776" s="240" t="s">
        <v>19</v>
      </c>
      <c r="F1776" s="241" t="s">
        <v>1875</v>
      </c>
      <c r="G1776" s="239"/>
      <c r="H1776" s="242">
        <v>2</v>
      </c>
      <c r="I1776" s="243"/>
      <c r="J1776" s="239"/>
      <c r="K1776" s="239"/>
      <c r="L1776" s="244"/>
      <c r="M1776" s="245"/>
      <c r="N1776" s="246"/>
      <c r="O1776" s="246"/>
      <c r="P1776" s="246"/>
      <c r="Q1776" s="246"/>
      <c r="R1776" s="246"/>
      <c r="S1776" s="246"/>
      <c r="T1776" s="247"/>
      <c r="AT1776" s="248" t="s">
        <v>176</v>
      </c>
      <c r="AU1776" s="248" t="s">
        <v>83</v>
      </c>
      <c r="AV1776" s="13" t="s">
        <v>83</v>
      </c>
      <c r="AW1776" s="13" t="s">
        <v>34</v>
      </c>
      <c r="AX1776" s="13" t="s">
        <v>73</v>
      </c>
      <c r="AY1776" s="248" t="s">
        <v>161</v>
      </c>
    </row>
    <row r="1777" s="13" customFormat="1">
      <c r="B1777" s="238"/>
      <c r="C1777" s="239"/>
      <c r="D1777" s="225" t="s">
        <v>176</v>
      </c>
      <c r="E1777" s="240" t="s">
        <v>19</v>
      </c>
      <c r="F1777" s="241" t="s">
        <v>1876</v>
      </c>
      <c r="G1777" s="239"/>
      <c r="H1777" s="242">
        <v>14</v>
      </c>
      <c r="I1777" s="243"/>
      <c r="J1777" s="239"/>
      <c r="K1777" s="239"/>
      <c r="L1777" s="244"/>
      <c r="M1777" s="245"/>
      <c r="N1777" s="246"/>
      <c r="O1777" s="246"/>
      <c r="P1777" s="246"/>
      <c r="Q1777" s="246"/>
      <c r="R1777" s="246"/>
      <c r="S1777" s="246"/>
      <c r="T1777" s="247"/>
      <c r="AT1777" s="248" t="s">
        <v>176</v>
      </c>
      <c r="AU1777" s="248" t="s">
        <v>83</v>
      </c>
      <c r="AV1777" s="13" t="s">
        <v>83</v>
      </c>
      <c r="AW1777" s="13" t="s">
        <v>34</v>
      </c>
      <c r="AX1777" s="13" t="s">
        <v>73</v>
      </c>
      <c r="AY1777" s="248" t="s">
        <v>161</v>
      </c>
    </row>
    <row r="1778" s="13" customFormat="1">
      <c r="B1778" s="238"/>
      <c r="C1778" s="239"/>
      <c r="D1778" s="225" t="s">
        <v>176</v>
      </c>
      <c r="E1778" s="240" t="s">
        <v>19</v>
      </c>
      <c r="F1778" s="241" t="s">
        <v>1877</v>
      </c>
      <c r="G1778" s="239"/>
      <c r="H1778" s="242">
        <v>4</v>
      </c>
      <c r="I1778" s="243"/>
      <c r="J1778" s="239"/>
      <c r="K1778" s="239"/>
      <c r="L1778" s="244"/>
      <c r="M1778" s="245"/>
      <c r="N1778" s="246"/>
      <c r="O1778" s="246"/>
      <c r="P1778" s="246"/>
      <c r="Q1778" s="246"/>
      <c r="R1778" s="246"/>
      <c r="S1778" s="246"/>
      <c r="T1778" s="247"/>
      <c r="AT1778" s="248" t="s">
        <v>176</v>
      </c>
      <c r="AU1778" s="248" t="s">
        <v>83</v>
      </c>
      <c r="AV1778" s="13" t="s">
        <v>83</v>
      </c>
      <c r="AW1778" s="13" t="s">
        <v>34</v>
      </c>
      <c r="AX1778" s="13" t="s">
        <v>73</v>
      </c>
      <c r="AY1778" s="248" t="s">
        <v>161</v>
      </c>
    </row>
    <row r="1779" s="14" customFormat="1">
      <c r="B1779" s="249"/>
      <c r="C1779" s="250"/>
      <c r="D1779" s="225" t="s">
        <v>176</v>
      </c>
      <c r="E1779" s="251" t="s">
        <v>19</v>
      </c>
      <c r="F1779" s="252" t="s">
        <v>201</v>
      </c>
      <c r="G1779" s="250"/>
      <c r="H1779" s="253">
        <v>20</v>
      </c>
      <c r="I1779" s="254"/>
      <c r="J1779" s="250"/>
      <c r="K1779" s="250"/>
      <c r="L1779" s="255"/>
      <c r="M1779" s="256"/>
      <c r="N1779" s="257"/>
      <c r="O1779" s="257"/>
      <c r="P1779" s="257"/>
      <c r="Q1779" s="257"/>
      <c r="R1779" s="257"/>
      <c r="S1779" s="257"/>
      <c r="T1779" s="258"/>
      <c r="AT1779" s="259" t="s">
        <v>176</v>
      </c>
      <c r="AU1779" s="259" t="s">
        <v>83</v>
      </c>
      <c r="AV1779" s="14" t="s">
        <v>167</v>
      </c>
      <c r="AW1779" s="14" t="s">
        <v>34</v>
      </c>
      <c r="AX1779" s="14" t="s">
        <v>81</v>
      </c>
      <c r="AY1779" s="259" t="s">
        <v>161</v>
      </c>
    </row>
    <row r="1780" s="1" customFormat="1" ht="16.5" customHeight="1">
      <c r="B1780" s="39"/>
      <c r="C1780" s="212" t="s">
        <v>1878</v>
      </c>
      <c r="D1780" s="212" t="s">
        <v>163</v>
      </c>
      <c r="E1780" s="213" t="s">
        <v>1879</v>
      </c>
      <c r="F1780" s="214" t="s">
        <v>1880</v>
      </c>
      <c r="G1780" s="215" t="s">
        <v>210</v>
      </c>
      <c r="H1780" s="216">
        <v>9</v>
      </c>
      <c r="I1780" s="217"/>
      <c r="J1780" s="218">
        <f>ROUND(I1780*H1780,2)</f>
        <v>0</v>
      </c>
      <c r="K1780" s="214" t="s">
        <v>173</v>
      </c>
      <c r="L1780" s="44"/>
      <c r="M1780" s="219" t="s">
        <v>19</v>
      </c>
      <c r="N1780" s="220" t="s">
        <v>44</v>
      </c>
      <c r="O1780" s="84"/>
      <c r="P1780" s="221">
        <f>O1780*H1780</f>
        <v>0</v>
      </c>
      <c r="Q1780" s="221">
        <v>0</v>
      </c>
      <c r="R1780" s="221">
        <f>Q1780*H1780</f>
        <v>0</v>
      </c>
      <c r="S1780" s="221">
        <v>0.067000000000000004</v>
      </c>
      <c r="T1780" s="222">
        <f>S1780*H1780</f>
        <v>0.60299999999999998</v>
      </c>
      <c r="AR1780" s="223" t="s">
        <v>167</v>
      </c>
      <c r="AT1780" s="223" t="s">
        <v>163</v>
      </c>
      <c r="AU1780" s="223" t="s">
        <v>83</v>
      </c>
      <c r="AY1780" s="18" t="s">
        <v>161</v>
      </c>
      <c r="BE1780" s="224">
        <f>IF(N1780="základní",J1780,0)</f>
        <v>0</v>
      </c>
      <c r="BF1780" s="224">
        <f>IF(N1780="snížená",J1780,0)</f>
        <v>0</v>
      </c>
      <c r="BG1780" s="224">
        <f>IF(N1780="zákl. přenesená",J1780,0)</f>
        <v>0</v>
      </c>
      <c r="BH1780" s="224">
        <f>IF(N1780="sníž. přenesená",J1780,0)</f>
        <v>0</v>
      </c>
      <c r="BI1780" s="224">
        <f>IF(N1780="nulová",J1780,0)</f>
        <v>0</v>
      </c>
      <c r="BJ1780" s="18" t="s">
        <v>81</v>
      </c>
      <c r="BK1780" s="224">
        <f>ROUND(I1780*H1780,2)</f>
        <v>0</v>
      </c>
      <c r="BL1780" s="18" t="s">
        <v>167</v>
      </c>
      <c r="BM1780" s="223" t="s">
        <v>1881</v>
      </c>
    </row>
    <row r="1781" s="1" customFormat="1">
      <c r="B1781" s="39"/>
      <c r="C1781" s="40"/>
      <c r="D1781" s="225" t="s">
        <v>169</v>
      </c>
      <c r="E1781" s="40"/>
      <c r="F1781" s="226" t="s">
        <v>1882</v>
      </c>
      <c r="G1781" s="40"/>
      <c r="H1781" s="40"/>
      <c r="I1781" s="136"/>
      <c r="J1781" s="40"/>
      <c r="K1781" s="40"/>
      <c r="L1781" s="44"/>
      <c r="M1781" s="227"/>
      <c r="N1781" s="84"/>
      <c r="O1781" s="84"/>
      <c r="P1781" s="84"/>
      <c r="Q1781" s="84"/>
      <c r="R1781" s="84"/>
      <c r="S1781" s="84"/>
      <c r="T1781" s="85"/>
      <c r="AT1781" s="18" t="s">
        <v>169</v>
      </c>
      <c r="AU1781" s="18" t="s">
        <v>83</v>
      </c>
    </row>
    <row r="1782" s="12" customFormat="1">
      <c r="B1782" s="228"/>
      <c r="C1782" s="229"/>
      <c r="D1782" s="225" t="s">
        <v>176</v>
      </c>
      <c r="E1782" s="230" t="s">
        <v>19</v>
      </c>
      <c r="F1782" s="231" t="s">
        <v>328</v>
      </c>
      <c r="G1782" s="229"/>
      <c r="H1782" s="230" t="s">
        <v>19</v>
      </c>
      <c r="I1782" s="232"/>
      <c r="J1782" s="229"/>
      <c r="K1782" s="229"/>
      <c r="L1782" s="233"/>
      <c r="M1782" s="234"/>
      <c r="N1782" s="235"/>
      <c r="O1782" s="235"/>
      <c r="P1782" s="235"/>
      <c r="Q1782" s="235"/>
      <c r="R1782" s="235"/>
      <c r="S1782" s="235"/>
      <c r="T1782" s="236"/>
      <c r="AT1782" s="237" t="s">
        <v>176</v>
      </c>
      <c r="AU1782" s="237" t="s">
        <v>83</v>
      </c>
      <c r="AV1782" s="12" t="s">
        <v>81</v>
      </c>
      <c r="AW1782" s="12" t="s">
        <v>34</v>
      </c>
      <c r="AX1782" s="12" t="s">
        <v>73</v>
      </c>
      <c r="AY1782" s="237" t="s">
        <v>161</v>
      </c>
    </row>
    <row r="1783" s="13" customFormat="1">
      <c r="B1783" s="238"/>
      <c r="C1783" s="239"/>
      <c r="D1783" s="225" t="s">
        <v>176</v>
      </c>
      <c r="E1783" s="240" t="s">
        <v>19</v>
      </c>
      <c r="F1783" s="241" t="s">
        <v>1883</v>
      </c>
      <c r="G1783" s="239"/>
      <c r="H1783" s="242">
        <v>9</v>
      </c>
      <c r="I1783" s="243"/>
      <c r="J1783" s="239"/>
      <c r="K1783" s="239"/>
      <c r="L1783" s="244"/>
      <c r="M1783" s="245"/>
      <c r="N1783" s="246"/>
      <c r="O1783" s="246"/>
      <c r="P1783" s="246"/>
      <c r="Q1783" s="246"/>
      <c r="R1783" s="246"/>
      <c r="S1783" s="246"/>
      <c r="T1783" s="247"/>
      <c r="AT1783" s="248" t="s">
        <v>176</v>
      </c>
      <c r="AU1783" s="248" t="s">
        <v>83</v>
      </c>
      <c r="AV1783" s="13" t="s">
        <v>83</v>
      </c>
      <c r="AW1783" s="13" t="s">
        <v>34</v>
      </c>
      <c r="AX1783" s="13" t="s">
        <v>81</v>
      </c>
      <c r="AY1783" s="248" t="s">
        <v>161</v>
      </c>
    </row>
    <row r="1784" s="1" customFormat="1" ht="16.5" customHeight="1">
      <c r="B1784" s="39"/>
      <c r="C1784" s="212" t="s">
        <v>1884</v>
      </c>
      <c r="D1784" s="212" t="s">
        <v>163</v>
      </c>
      <c r="E1784" s="213" t="s">
        <v>1885</v>
      </c>
      <c r="F1784" s="214" t="s">
        <v>1886</v>
      </c>
      <c r="G1784" s="215" t="s">
        <v>210</v>
      </c>
      <c r="H1784" s="216">
        <v>28</v>
      </c>
      <c r="I1784" s="217"/>
      <c r="J1784" s="218">
        <f>ROUND(I1784*H1784,2)</f>
        <v>0</v>
      </c>
      <c r="K1784" s="214" t="s">
        <v>173</v>
      </c>
      <c r="L1784" s="44"/>
      <c r="M1784" s="219" t="s">
        <v>19</v>
      </c>
      <c r="N1784" s="220" t="s">
        <v>44</v>
      </c>
      <c r="O1784" s="84"/>
      <c r="P1784" s="221">
        <f>O1784*H1784</f>
        <v>0</v>
      </c>
      <c r="Q1784" s="221">
        <v>0</v>
      </c>
      <c r="R1784" s="221">
        <f>Q1784*H1784</f>
        <v>0</v>
      </c>
      <c r="S1784" s="221">
        <v>0.051999999999999998</v>
      </c>
      <c r="T1784" s="222">
        <f>S1784*H1784</f>
        <v>1.456</v>
      </c>
      <c r="AR1784" s="223" t="s">
        <v>167</v>
      </c>
      <c r="AT1784" s="223" t="s">
        <v>163</v>
      </c>
      <c r="AU1784" s="223" t="s">
        <v>83</v>
      </c>
      <c r="AY1784" s="18" t="s">
        <v>161</v>
      </c>
      <c r="BE1784" s="224">
        <f>IF(N1784="základní",J1784,0)</f>
        <v>0</v>
      </c>
      <c r="BF1784" s="224">
        <f>IF(N1784="snížená",J1784,0)</f>
        <v>0</v>
      </c>
      <c r="BG1784" s="224">
        <f>IF(N1784="zákl. přenesená",J1784,0)</f>
        <v>0</v>
      </c>
      <c r="BH1784" s="224">
        <f>IF(N1784="sníž. přenesená",J1784,0)</f>
        <v>0</v>
      </c>
      <c r="BI1784" s="224">
        <f>IF(N1784="nulová",J1784,0)</f>
        <v>0</v>
      </c>
      <c r="BJ1784" s="18" t="s">
        <v>81</v>
      </c>
      <c r="BK1784" s="224">
        <f>ROUND(I1784*H1784,2)</f>
        <v>0</v>
      </c>
      <c r="BL1784" s="18" t="s">
        <v>167</v>
      </c>
      <c r="BM1784" s="223" t="s">
        <v>1887</v>
      </c>
    </row>
    <row r="1785" s="1" customFormat="1">
      <c r="B1785" s="39"/>
      <c r="C1785" s="40"/>
      <c r="D1785" s="225" t="s">
        <v>169</v>
      </c>
      <c r="E1785" s="40"/>
      <c r="F1785" s="226" t="s">
        <v>1888</v>
      </c>
      <c r="G1785" s="40"/>
      <c r="H1785" s="40"/>
      <c r="I1785" s="136"/>
      <c r="J1785" s="40"/>
      <c r="K1785" s="40"/>
      <c r="L1785" s="44"/>
      <c r="M1785" s="227"/>
      <c r="N1785" s="84"/>
      <c r="O1785" s="84"/>
      <c r="P1785" s="84"/>
      <c r="Q1785" s="84"/>
      <c r="R1785" s="84"/>
      <c r="S1785" s="84"/>
      <c r="T1785" s="85"/>
      <c r="AT1785" s="18" t="s">
        <v>169</v>
      </c>
      <c r="AU1785" s="18" t="s">
        <v>83</v>
      </c>
    </row>
    <row r="1786" s="12" customFormat="1">
      <c r="B1786" s="228"/>
      <c r="C1786" s="229"/>
      <c r="D1786" s="225" t="s">
        <v>176</v>
      </c>
      <c r="E1786" s="230" t="s">
        <v>19</v>
      </c>
      <c r="F1786" s="231" t="s">
        <v>328</v>
      </c>
      <c r="G1786" s="229"/>
      <c r="H1786" s="230" t="s">
        <v>19</v>
      </c>
      <c r="I1786" s="232"/>
      <c r="J1786" s="229"/>
      <c r="K1786" s="229"/>
      <c r="L1786" s="233"/>
      <c r="M1786" s="234"/>
      <c r="N1786" s="235"/>
      <c r="O1786" s="235"/>
      <c r="P1786" s="235"/>
      <c r="Q1786" s="235"/>
      <c r="R1786" s="235"/>
      <c r="S1786" s="235"/>
      <c r="T1786" s="236"/>
      <c r="AT1786" s="237" t="s">
        <v>176</v>
      </c>
      <c r="AU1786" s="237" t="s">
        <v>83</v>
      </c>
      <c r="AV1786" s="12" t="s">
        <v>81</v>
      </c>
      <c r="AW1786" s="12" t="s">
        <v>34</v>
      </c>
      <c r="AX1786" s="12" t="s">
        <v>73</v>
      </c>
      <c r="AY1786" s="237" t="s">
        <v>161</v>
      </c>
    </row>
    <row r="1787" s="13" customFormat="1">
      <c r="B1787" s="238"/>
      <c r="C1787" s="239"/>
      <c r="D1787" s="225" t="s">
        <v>176</v>
      </c>
      <c r="E1787" s="240" t="s">
        <v>19</v>
      </c>
      <c r="F1787" s="241" t="s">
        <v>1889</v>
      </c>
      <c r="G1787" s="239"/>
      <c r="H1787" s="242">
        <v>28</v>
      </c>
      <c r="I1787" s="243"/>
      <c r="J1787" s="239"/>
      <c r="K1787" s="239"/>
      <c r="L1787" s="244"/>
      <c r="M1787" s="245"/>
      <c r="N1787" s="246"/>
      <c r="O1787" s="246"/>
      <c r="P1787" s="246"/>
      <c r="Q1787" s="246"/>
      <c r="R1787" s="246"/>
      <c r="S1787" s="246"/>
      <c r="T1787" s="247"/>
      <c r="AT1787" s="248" t="s">
        <v>176</v>
      </c>
      <c r="AU1787" s="248" t="s">
        <v>83</v>
      </c>
      <c r="AV1787" s="13" t="s">
        <v>83</v>
      </c>
      <c r="AW1787" s="13" t="s">
        <v>34</v>
      </c>
      <c r="AX1787" s="13" t="s">
        <v>81</v>
      </c>
      <c r="AY1787" s="248" t="s">
        <v>161</v>
      </c>
    </row>
    <row r="1788" s="1" customFormat="1" ht="16.5" customHeight="1">
      <c r="B1788" s="39"/>
      <c r="C1788" s="212" t="s">
        <v>1890</v>
      </c>
      <c r="D1788" s="212" t="s">
        <v>163</v>
      </c>
      <c r="E1788" s="213" t="s">
        <v>1891</v>
      </c>
      <c r="F1788" s="214" t="s">
        <v>1892</v>
      </c>
      <c r="G1788" s="215" t="s">
        <v>210</v>
      </c>
      <c r="H1788" s="216">
        <v>75</v>
      </c>
      <c r="I1788" s="217"/>
      <c r="J1788" s="218">
        <f>ROUND(I1788*H1788,2)</f>
        <v>0</v>
      </c>
      <c r="K1788" s="214" t="s">
        <v>173</v>
      </c>
      <c r="L1788" s="44"/>
      <c r="M1788" s="219" t="s">
        <v>19</v>
      </c>
      <c r="N1788" s="220" t="s">
        <v>44</v>
      </c>
      <c r="O1788" s="84"/>
      <c r="P1788" s="221">
        <f>O1788*H1788</f>
        <v>0</v>
      </c>
      <c r="Q1788" s="221">
        <v>0</v>
      </c>
      <c r="R1788" s="221">
        <f>Q1788*H1788</f>
        <v>0</v>
      </c>
      <c r="S1788" s="221">
        <v>0.062</v>
      </c>
      <c r="T1788" s="222">
        <f>S1788*H1788</f>
        <v>4.6500000000000004</v>
      </c>
      <c r="AR1788" s="223" t="s">
        <v>167</v>
      </c>
      <c r="AT1788" s="223" t="s">
        <v>163</v>
      </c>
      <c r="AU1788" s="223" t="s">
        <v>83</v>
      </c>
      <c r="AY1788" s="18" t="s">
        <v>161</v>
      </c>
      <c r="BE1788" s="224">
        <f>IF(N1788="základní",J1788,0)</f>
        <v>0</v>
      </c>
      <c r="BF1788" s="224">
        <f>IF(N1788="snížená",J1788,0)</f>
        <v>0</v>
      </c>
      <c r="BG1788" s="224">
        <f>IF(N1788="zákl. přenesená",J1788,0)</f>
        <v>0</v>
      </c>
      <c r="BH1788" s="224">
        <f>IF(N1788="sníž. přenesená",J1788,0)</f>
        <v>0</v>
      </c>
      <c r="BI1788" s="224">
        <f>IF(N1788="nulová",J1788,0)</f>
        <v>0</v>
      </c>
      <c r="BJ1788" s="18" t="s">
        <v>81</v>
      </c>
      <c r="BK1788" s="224">
        <f>ROUND(I1788*H1788,2)</f>
        <v>0</v>
      </c>
      <c r="BL1788" s="18" t="s">
        <v>167</v>
      </c>
      <c r="BM1788" s="223" t="s">
        <v>1893</v>
      </c>
    </row>
    <row r="1789" s="1" customFormat="1">
      <c r="B1789" s="39"/>
      <c r="C1789" s="40"/>
      <c r="D1789" s="225" t="s">
        <v>169</v>
      </c>
      <c r="E1789" s="40"/>
      <c r="F1789" s="226" t="s">
        <v>1894</v>
      </c>
      <c r="G1789" s="40"/>
      <c r="H1789" s="40"/>
      <c r="I1789" s="136"/>
      <c r="J1789" s="40"/>
      <c r="K1789" s="40"/>
      <c r="L1789" s="44"/>
      <c r="M1789" s="227"/>
      <c r="N1789" s="84"/>
      <c r="O1789" s="84"/>
      <c r="P1789" s="84"/>
      <c r="Q1789" s="84"/>
      <c r="R1789" s="84"/>
      <c r="S1789" s="84"/>
      <c r="T1789" s="85"/>
      <c r="AT1789" s="18" t="s">
        <v>169</v>
      </c>
      <c r="AU1789" s="18" t="s">
        <v>83</v>
      </c>
    </row>
    <row r="1790" s="12" customFormat="1">
      <c r="B1790" s="228"/>
      <c r="C1790" s="229"/>
      <c r="D1790" s="225" t="s">
        <v>176</v>
      </c>
      <c r="E1790" s="230" t="s">
        <v>19</v>
      </c>
      <c r="F1790" s="231" t="s">
        <v>328</v>
      </c>
      <c r="G1790" s="229"/>
      <c r="H1790" s="230" t="s">
        <v>19</v>
      </c>
      <c r="I1790" s="232"/>
      <c r="J1790" s="229"/>
      <c r="K1790" s="229"/>
      <c r="L1790" s="233"/>
      <c r="M1790" s="234"/>
      <c r="N1790" s="235"/>
      <c r="O1790" s="235"/>
      <c r="P1790" s="235"/>
      <c r="Q1790" s="235"/>
      <c r="R1790" s="235"/>
      <c r="S1790" s="235"/>
      <c r="T1790" s="236"/>
      <c r="AT1790" s="237" t="s">
        <v>176</v>
      </c>
      <c r="AU1790" s="237" t="s">
        <v>83</v>
      </c>
      <c r="AV1790" s="12" t="s">
        <v>81</v>
      </c>
      <c r="AW1790" s="12" t="s">
        <v>34</v>
      </c>
      <c r="AX1790" s="12" t="s">
        <v>73</v>
      </c>
      <c r="AY1790" s="237" t="s">
        <v>161</v>
      </c>
    </row>
    <row r="1791" s="13" customFormat="1">
      <c r="B1791" s="238"/>
      <c r="C1791" s="239"/>
      <c r="D1791" s="225" t="s">
        <v>176</v>
      </c>
      <c r="E1791" s="240" t="s">
        <v>19</v>
      </c>
      <c r="F1791" s="241" t="s">
        <v>1895</v>
      </c>
      <c r="G1791" s="239"/>
      <c r="H1791" s="242">
        <v>25</v>
      </c>
      <c r="I1791" s="243"/>
      <c r="J1791" s="239"/>
      <c r="K1791" s="239"/>
      <c r="L1791" s="244"/>
      <c r="M1791" s="245"/>
      <c r="N1791" s="246"/>
      <c r="O1791" s="246"/>
      <c r="P1791" s="246"/>
      <c r="Q1791" s="246"/>
      <c r="R1791" s="246"/>
      <c r="S1791" s="246"/>
      <c r="T1791" s="247"/>
      <c r="AT1791" s="248" t="s">
        <v>176</v>
      </c>
      <c r="AU1791" s="248" t="s">
        <v>83</v>
      </c>
      <c r="AV1791" s="13" t="s">
        <v>83</v>
      </c>
      <c r="AW1791" s="13" t="s">
        <v>34</v>
      </c>
      <c r="AX1791" s="13" t="s">
        <v>73</v>
      </c>
      <c r="AY1791" s="248" t="s">
        <v>161</v>
      </c>
    </row>
    <row r="1792" s="13" customFormat="1">
      <c r="B1792" s="238"/>
      <c r="C1792" s="239"/>
      <c r="D1792" s="225" t="s">
        <v>176</v>
      </c>
      <c r="E1792" s="240" t="s">
        <v>19</v>
      </c>
      <c r="F1792" s="241" t="s">
        <v>1896</v>
      </c>
      <c r="G1792" s="239"/>
      <c r="H1792" s="242">
        <v>50</v>
      </c>
      <c r="I1792" s="243"/>
      <c r="J1792" s="239"/>
      <c r="K1792" s="239"/>
      <c r="L1792" s="244"/>
      <c r="M1792" s="245"/>
      <c r="N1792" s="246"/>
      <c r="O1792" s="246"/>
      <c r="P1792" s="246"/>
      <c r="Q1792" s="246"/>
      <c r="R1792" s="246"/>
      <c r="S1792" s="246"/>
      <c r="T1792" s="247"/>
      <c r="AT1792" s="248" t="s">
        <v>176</v>
      </c>
      <c r="AU1792" s="248" t="s">
        <v>83</v>
      </c>
      <c r="AV1792" s="13" t="s">
        <v>83</v>
      </c>
      <c r="AW1792" s="13" t="s">
        <v>34</v>
      </c>
      <c r="AX1792" s="13" t="s">
        <v>73</v>
      </c>
      <c r="AY1792" s="248" t="s">
        <v>161</v>
      </c>
    </row>
    <row r="1793" s="14" customFormat="1">
      <c r="B1793" s="249"/>
      <c r="C1793" s="250"/>
      <c r="D1793" s="225" t="s">
        <v>176</v>
      </c>
      <c r="E1793" s="251" t="s">
        <v>19</v>
      </c>
      <c r="F1793" s="252" t="s">
        <v>201</v>
      </c>
      <c r="G1793" s="250"/>
      <c r="H1793" s="253">
        <v>75</v>
      </c>
      <c r="I1793" s="254"/>
      <c r="J1793" s="250"/>
      <c r="K1793" s="250"/>
      <c r="L1793" s="255"/>
      <c r="M1793" s="256"/>
      <c r="N1793" s="257"/>
      <c r="O1793" s="257"/>
      <c r="P1793" s="257"/>
      <c r="Q1793" s="257"/>
      <c r="R1793" s="257"/>
      <c r="S1793" s="257"/>
      <c r="T1793" s="258"/>
      <c r="AT1793" s="259" t="s">
        <v>176</v>
      </c>
      <c r="AU1793" s="259" t="s">
        <v>83</v>
      </c>
      <c r="AV1793" s="14" t="s">
        <v>167</v>
      </c>
      <c r="AW1793" s="14" t="s">
        <v>34</v>
      </c>
      <c r="AX1793" s="14" t="s">
        <v>81</v>
      </c>
      <c r="AY1793" s="259" t="s">
        <v>161</v>
      </c>
    </row>
    <row r="1794" s="1" customFormat="1" ht="16.5" customHeight="1">
      <c r="B1794" s="39"/>
      <c r="C1794" s="212" t="s">
        <v>1897</v>
      </c>
      <c r="D1794" s="212" t="s">
        <v>163</v>
      </c>
      <c r="E1794" s="213" t="s">
        <v>1898</v>
      </c>
      <c r="F1794" s="214" t="s">
        <v>1899</v>
      </c>
      <c r="G1794" s="215" t="s">
        <v>267</v>
      </c>
      <c r="H1794" s="216">
        <v>36</v>
      </c>
      <c r="I1794" s="217"/>
      <c r="J1794" s="218">
        <f>ROUND(I1794*H1794,2)</f>
        <v>0</v>
      </c>
      <c r="K1794" s="214" t="s">
        <v>173</v>
      </c>
      <c r="L1794" s="44"/>
      <c r="M1794" s="219" t="s">
        <v>19</v>
      </c>
      <c r="N1794" s="220" t="s">
        <v>44</v>
      </c>
      <c r="O1794" s="84"/>
      <c r="P1794" s="221">
        <f>O1794*H1794</f>
        <v>0</v>
      </c>
      <c r="Q1794" s="221">
        <v>0</v>
      </c>
      <c r="R1794" s="221">
        <f>Q1794*H1794</f>
        <v>0</v>
      </c>
      <c r="S1794" s="221">
        <v>0.042000000000000003</v>
      </c>
      <c r="T1794" s="222">
        <f>S1794*H1794</f>
        <v>1.512</v>
      </c>
      <c r="AR1794" s="223" t="s">
        <v>167</v>
      </c>
      <c r="AT1794" s="223" t="s">
        <v>163</v>
      </c>
      <c r="AU1794" s="223" t="s">
        <v>83</v>
      </c>
      <c r="AY1794" s="18" t="s">
        <v>161</v>
      </c>
      <c r="BE1794" s="224">
        <f>IF(N1794="základní",J1794,0)</f>
        <v>0</v>
      </c>
      <c r="BF1794" s="224">
        <f>IF(N1794="snížená",J1794,0)</f>
        <v>0</v>
      </c>
      <c r="BG1794" s="224">
        <f>IF(N1794="zákl. přenesená",J1794,0)</f>
        <v>0</v>
      </c>
      <c r="BH1794" s="224">
        <f>IF(N1794="sníž. přenesená",J1794,0)</f>
        <v>0</v>
      </c>
      <c r="BI1794" s="224">
        <f>IF(N1794="nulová",J1794,0)</f>
        <v>0</v>
      </c>
      <c r="BJ1794" s="18" t="s">
        <v>81</v>
      </c>
      <c r="BK1794" s="224">
        <f>ROUND(I1794*H1794,2)</f>
        <v>0</v>
      </c>
      <c r="BL1794" s="18" t="s">
        <v>167</v>
      </c>
      <c r="BM1794" s="223" t="s">
        <v>1900</v>
      </c>
    </row>
    <row r="1795" s="1" customFormat="1">
      <c r="B1795" s="39"/>
      <c r="C1795" s="40"/>
      <c r="D1795" s="225" t="s">
        <v>169</v>
      </c>
      <c r="E1795" s="40"/>
      <c r="F1795" s="226" t="s">
        <v>1901</v>
      </c>
      <c r="G1795" s="40"/>
      <c r="H1795" s="40"/>
      <c r="I1795" s="136"/>
      <c r="J1795" s="40"/>
      <c r="K1795" s="40"/>
      <c r="L1795" s="44"/>
      <c r="M1795" s="227"/>
      <c r="N1795" s="84"/>
      <c r="O1795" s="84"/>
      <c r="P1795" s="84"/>
      <c r="Q1795" s="84"/>
      <c r="R1795" s="84"/>
      <c r="S1795" s="84"/>
      <c r="T1795" s="85"/>
      <c r="AT1795" s="18" t="s">
        <v>169</v>
      </c>
      <c r="AU1795" s="18" t="s">
        <v>83</v>
      </c>
    </row>
    <row r="1796" s="12" customFormat="1">
      <c r="B1796" s="228"/>
      <c r="C1796" s="229"/>
      <c r="D1796" s="225" t="s">
        <v>176</v>
      </c>
      <c r="E1796" s="230" t="s">
        <v>19</v>
      </c>
      <c r="F1796" s="231" t="s">
        <v>328</v>
      </c>
      <c r="G1796" s="229"/>
      <c r="H1796" s="230" t="s">
        <v>19</v>
      </c>
      <c r="I1796" s="232"/>
      <c r="J1796" s="229"/>
      <c r="K1796" s="229"/>
      <c r="L1796" s="233"/>
      <c r="M1796" s="234"/>
      <c r="N1796" s="235"/>
      <c r="O1796" s="235"/>
      <c r="P1796" s="235"/>
      <c r="Q1796" s="235"/>
      <c r="R1796" s="235"/>
      <c r="S1796" s="235"/>
      <c r="T1796" s="236"/>
      <c r="AT1796" s="237" t="s">
        <v>176</v>
      </c>
      <c r="AU1796" s="237" t="s">
        <v>83</v>
      </c>
      <c r="AV1796" s="12" t="s">
        <v>81</v>
      </c>
      <c r="AW1796" s="12" t="s">
        <v>34</v>
      </c>
      <c r="AX1796" s="12" t="s">
        <v>73</v>
      </c>
      <c r="AY1796" s="237" t="s">
        <v>161</v>
      </c>
    </row>
    <row r="1797" s="12" customFormat="1">
      <c r="B1797" s="228"/>
      <c r="C1797" s="229"/>
      <c r="D1797" s="225" t="s">
        <v>176</v>
      </c>
      <c r="E1797" s="230" t="s">
        <v>19</v>
      </c>
      <c r="F1797" s="231" t="s">
        <v>472</v>
      </c>
      <c r="G1797" s="229"/>
      <c r="H1797" s="230" t="s">
        <v>19</v>
      </c>
      <c r="I1797" s="232"/>
      <c r="J1797" s="229"/>
      <c r="K1797" s="229"/>
      <c r="L1797" s="233"/>
      <c r="M1797" s="234"/>
      <c r="N1797" s="235"/>
      <c r="O1797" s="235"/>
      <c r="P1797" s="235"/>
      <c r="Q1797" s="235"/>
      <c r="R1797" s="235"/>
      <c r="S1797" s="235"/>
      <c r="T1797" s="236"/>
      <c r="AT1797" s="237" t="s">
        <v>176</v>
      </c>
      <c r="AU1797" s="237" t="s">
        <v>83</v>
      </c>
      <c r="AV1797" s="12" t="s">
        <v>81</v>
      </c>
      <c r="AW1797" s="12" t="s">
        <v>34</v>
      </c>
      <c r="AX1797" s="12" t="s">
        <v>73</v>
      </c>
      <c r="AY1797" s="237" t="s">
        <v>161</v>
      </c>
    </row>
    <row r="1798" s="13" customFormat="1">
      <c r="B1798" s="238"/>
      <c r="C1798" s="239"/>
      <c r="D1798" s="225" t="s">
        <v>176</v>
      </c>
      <c r="E1798" s="240" t="s">
        <v>19</v>
      </c>
      <c r="F1798" s="241" t="s">
        <v>1902</v>
      </c>
      <c r="G1798" s="239"/>
      <c r="H1798" s="242">
        <v>24</v>
      </c>
      <c r="I1798" s="243"/>
      <c r="J1798" s="239"/>
      <c r="K1798" s="239"/>
      <c r="L1798" s="244"/>
      <c r="M1798" s="245"/>
      <c r="N1798" s="246"/>
      <c r="O1798" s="246"/>
      <c r="P1798" s="246"/>
      <c r="Q1798" s="246"/>
      <c r="R1798" s="246"/>
      <c r="S1798" s="246"/>
      <c r="T1798" s="247"/>
      <c r="AT1798" s="248" t="s">
        <v>176</v>
      </c>
      <c r="AU1798" s="248" t="s">
        <v>83</v>
      </c>
      <c r="AV1798" s="13" t="s">
        <v>83</v>
      </c>
      <c r="AW1798" s="13" t="s">
        <v>34</v>
      </c>
      <c r="AX1798" s="13" t="s">
        <v>73</v>
      </c>
      <c r="AY1798" s="248" t="s">
        <v>161</v>
      </c>
    </row>
    <row r="1799" s="13" customFormat="1">
      <c r="B1799" s="238"/>
      <c r="C1799" s="239"/>
      <c r="D1799" s="225" t="s">
        <v>176</v>
      </c>
      <c r="E1799" s="240" t="s">
        <v>19</v>
      </c>
      <c r="F1799" s="241" t="s">
        <v>1903</v>
      </c>
      <c r="G1799" s="239"/>
      <c r="H1799" s="242">
        <v>12</v>
      </c>
      <c r="I1799" s="243"/>
      <c r="J1799" s="239"/>
      <c r="K1799" s="239"/>
      <c r="L1799" s="244"/>
      <c r="M1799" s="245"/>
      <c r="N1799" s="246"/>
      <c r="O1799" s="246"/>
      <c r="P1799" s="246"/>
      <c r="Q1799" s="246"/>
      <c r="R1799" s="246"/>
      <c r="S1799" s="246"/>
      <c r="T1799" s="247"/>
      <c r="AT1799" s="248" t="s">
        <v>176</v>
      </c>
      <c r="AU1799" s="248" t="s">
        <v>83</v>
      </c>
      <c r="AV1799" s="13" t="s">
        <v>83</v>
      </c>
      <c r="AW1799" s="13" t="s">
        <v>34</v>
      </c>
      <c r="AX1799" s="13" t="s">
        <v>73</v>
      </c>
      <c r="AY1799" s="248" t="s">
        <v>161</v>
      </c>
    </row>
    <row r="1800" s="14" customFormat="1">
      <c r="B1800" s="249"/>
      <c r="C1800" s="250"/>
      <c r="D1800" s="225" t="s">
        <v>176</v>
      </c>
      <c r="E1800" s="251" t="s">
        <v>19</v>
      </c>
      <c r="F1800" s="252" t="s">
        <v>201</v>
      </c>
      <c r="G1800" s="250"/>
      <c r="H1800" s="253">
        <v>36</v>
      </c>
      <c r="I1800" s="254"/>
      <c r="J1800" s="250"/>
      <c r="K1800" s="250"/>
      <c r="L1800" s="255"/>
      <c r="M1800" s="256"/>
      <c r="N1800" s="257"/>
      <c r="O1800" s="257"/>
      <c r="P1800" s="257"/>
      <c r="Q1800" s="257"/>
      <c r="R1800" s="257"/>
      <c r="S1800" s="257"/>
      <c r="T1800" s="258"/>
      <c r="AT1800" s="259" t="s">
        <v>176</v>
      </c>
      <c r="AU1800" s="259" t="s">
        <v>83</v>
      </c>
      <c r="AV1800" s="14" t="s">
        <v>167</v>
      </c>
      <c r="AW1800" s="14" t="s">
        <v>34</v>
      </c>
      <c r="AX1800" s="14" t="s">
        <v>81</v>
      </c>
      <c r="AY1800" s="259" t="s">
        <v>161</v>
      </c>
    </row>
    <row r="1801" s="1" customFormat="1" ht="16.5" customHeight="1">
      <c r="B1801" s="39"/>
      <c r="C1801" s="212" t="s">
        <v>1904</v>
      </c>
      <c r="D1801" s="212" t="s">
        <v>163</v>
      </c>
      <c r="E1801" s="213" t="s">
        <v>1905</v>
      </c>
      <c r="F1801" s="214" t="s">
        <v>1906</v>
      </c>
      <c r="G1801" s="215" t="s">
        <v>267</v>
      </c>
      <c r="H1801" s="216">
        <v>10</v>
      </c>
      <c r="I1801" s="217"/>
      <c r="J1801" s="218">
        <f>ROUND(I1801*H1801,2)</f>
        <v>0</v>
      </c>
      <c r="K1801" s="214" t="s">
        <v>173</v>
      </c>
      <c r="L1801" s="44"/>
      <c r="M1801" s="219" t="s">
        <v>19</v>
      </c>
      <c r="N1801" s="220" t="s">
        <v>44</v>
      </c>
      <c r="O1801" s="84"/>
      <c r="P1801" s="221">
        <f>O1801*H1801</f>
        <v>0</v>
      </c>
      <c r="Q1801" s="221">
        <v>0</v>
      </c>
      <c r="R1801" s="221">
        <f>Q1801*H1801</f>
        <v>0</v>
      </c>
      <c r="S1801" s="221">
        <v>0.0089999999999999993</v>
      </c>
      <c r="T1801" s="222">
        <f>S1801*H1801</f>
        <v>0.089999999999999997</v>
      </c>
      <c r="AR1801" s="223" t="s">
        <v>167</v>
      </c>
      <c r="AT1801" s="223" t="s">
        <v>163</v>
      </c>
      <c r="AU1801" s="223" t="s">
        <v>83</v>
      </c>
      <c r="AY1801" s="18" t="s">
        <v>161</v>
      </c>
      <c r="BE1801" s="224">
        <f>IF(N1801="základní",J1801,0)</f>
        <v>0</v>
      </c>
      <c r="BF1801" s="224">
        <f>IF(N1801="snížená",J1801,0)</f>
        <v>0</v>
      </c>
      <c r="BG1801" s="224">
        <f>IF(N1801="zákl. přenesená",J1801,0)</f>
        <v>0</v>
      </c>
      <c r="BH1801" s="224">
        <f>IF(N1801="sníž. přenesená",J1801,0)</f>
        <v>0</v>
      </c>
      <c r="BI1801" s="224">
        <f>IF(N1801="nulová",J1801,0)</f>
        <v>0</v>
      </c>
      <c r="BJ1801" s="18" t="s">
        <v>81</v>
      </c>
      <c r="BK1801" s="224">
        <f>ROUND(I1801*H1801,2)</f>
        <v>0</v>
      </c>
      <c r="BL1801" s="18" t="s">
        <v>167</v>
      </c>
      <c r="BM1801" s="223" t="s">
        <v>1907</v>
      </c>
    </row>
    <row r="1802" s="1" customFormat="1">
      <c r="B1802" s="39"/>
      <c r="C1802" s="40"/>
      <c r="D1802" s="225" t="s">
        <v>169</v>
      </c>
      <c r="E1802" s="40"/>
      <c r="F1802" s="226" t="s">
        <v>1908</v>
      </c>
      <c r="G1802" s="40"/>
      <c r="H1802" s="40"/>
      <c r="I1802" s="136"/>
      <c r="J1802" s="40"/>
      <c r="K1802" s="40"/>
      <c r="L1802" s="44"/>
      <c r="M1802" s="227"/>
      <c r="N1802" s="84"/>
      <c r="O1802" s="84"/>
      <c r="P1802" s="84"/>
      <c r="Q1802" s="84"/>
      <c r="R1802" s="84"/>
      <c r="S1802" s="84"/>
      <c r="T1802" s="85"/>
      <c r="AT1802" s="18" t="s">
        <v>169</v>
      </c>
      <c r="AU1802" s="18" t="s">
        <v>83</v>
      </c>
    </row>
    <row r="1803" s="1" customFormat="1" ht="16.5" customHeight="1">
      <c r="B1803" s="39"/>
      <c r="C1803" s="212" t="s">
        <v>1909</v>
      </c>
      <c r="D1803" s="212" t="s">
        <v>163</v>
      </c>
      <c r="E1803" s="213" t="s">
        <v>1910</v>
      </c>
      <c r="F1803" s="214" t="s">
        <v>1911</v>
      </c>
      <c r="G1803" s="215" t="s">
        <v>267</v>
      </c>
      <c r="H1803" s="216">
        <v>8</v>
      </c>
      <c r="I1803" s="217"/>
      <c r="J1803" s="218">
        <f>ROUND(I1803*H1803,2)</f>
        <v>0</v>
      </c>
      <c r="K1803" s="214" t="s">
        <v>173</v>
      </c>
      <c r="L1803" s="44"/>
      <c r="M1803" s="219" t="s">
        <v>19</v>
      </c>
      <c r="N1803" s="220" t="s">
        <v>44</v>
      </c>
      <c r="O1803" s="84"/>
      <c r="P1803" s="221">
        <f>O1803*H1803</f>
        <v>0</v>
      </c>
      <c r="Q1803" s="221">
        <v>0</v>
      </c>
      <c r="R1803" s="221">
        <f>Q1803*H1803</f>
        <v>0</v>
      </c>
      <c r="S1803" s="221">
        <v>0.0089999999999999993</v>
      </c>
      <c r="T1803" s="222">
        <f>S1803*H1803</f>
        <v>0.071999999999999995</v>
      </c>
      <c r="AR1803" s="223" t="s">
        <v>167</v>
      </c>
      <c r="AT1803" s="223" t="s">
        <v>163</v>
      </c>
      <c r="AU1803" s="223" t="s">
        <v>83</v>
      </c>
      <c r="AY1803" s="18" t="s">
        <v>161</v>
      </c>
      <c r="BE1803" s="224">
        <f>IF(N1803="základní",J1803,0)</f>
        <v>0</v>
      </c>
      <c r="BF1803" s="224">
        <f>IF(N1803="snížená",J1803,0)</f>
        <v>0</v>
      </c>
      <c r="BG1803" s="224">
        <f>IF(N1803="zákl. přenesená",J1803,0)</f>
        <v>0</v>
      </c>
      <c r="BH1803" s="224">
        <f>IF(N1803="sníž. přenesená",J1803,0)</f>
        <v>0</v>
      </c>
      <c r="BI1803" s="224">
        <f>IF(N1803="nulová",J1803,0)</f>
        <v>0</v>
      </c>
      <c r="BJ1803" s="18" t="s">
        <v>81</v>
      </c>
      <c r="BK1803" s="224">
        <f>ROUND(I1803*H1803,2)</f>
        <v>0</v>
      </c>
      <c r="BL1803" s="18" t="s">
        <v>167</v>
      </c>
      <c r="BM1803" s="223" t="s">
        <v>1912</v>
      </c>
    </row>
    <row r="1804" s="1" customFormat="1">
      <c r="B1804" s="39"/>
      <c r="C1804" s="40"/>
      <c r="D1804" s="225" t="s">
        <v>169</v>
      </c>
      <c r="E1804" s="40"/>
      <c r="F1804" s="226" t="s">
        <v>1913</v>
      </c>
      <c r="G1804" s="40"/>
      <c r="H1804" s="40"/>
      <c r="I1804" s="136"/>
      <c r="J1804" s="40"/>
      <c r="K1804" s="40"/>
      <c r="L1804" s="44"/>
      <c r="M1804" s="227"/>
      <c r="N1804" s="84"/>
      <c r="O1804" s="84"/>
      <c r="P1804" s="84"/>
      <c r="Q1804" s="84"/>
      <c r="R1804" s="84"/>
      <c r="S1804" s="84"/>
      <c r="T1804" s="85"/>
      <c r="AT1804" s="18" t="s">
        <v>169</v>
      </c>
      <c r="AU1804" s="18" t="s">
        <v>83</v>
      </c>
    </row>
    <row r="1805" s="1" customFormat="1" ht="16.5" customHeight="1">
      <c r="B1805" s="39"/>
      <c r="C1805" s="212" t="s">
        <v>1914</v>
      </c>
      <c r="D1805" s="212" t="s">
        <v>163</v>
      </c>
      <c r="E1805" s="213" t="s">
        <v>1915</v>
      </c>
      <c r="F1805" s="214" t="s">
        <v>1916</v>
      </c>
      <c r="G1805" s="215" t="s">
        <v>210</v>
      </c>
      <c r="H1805" s="216">
        <v>460.69999999999999</v>
      </c>
      <c r="I1805" s="217"/>
      <c r="J1805" s="218">
        <f>ROUND(I1805*H1805,2)</f>
        <v>0</v>
      </c>
      <c r="K1805" s="214" t="s">
        <v>173</v>
      </c>
      <c r="L1805" s="44"/>
      <c r="M1805" s="219" t="s">
        <v>19</v>
      </c>
      <c r="N1805" s="220" t="s">
        <v>44</v>
      </c>
      <c r="O1805" s="84"/>
      <c r="P1805" s="221">
        <f>O1805*H1805</f>
        <v>0</v>
      </c>
      <c r="Q1805" s="221">
        <v>0</v>
      </c>
      <c r="R1805" s="221">
        <f>Q1805*H1805</f>
        <v>0</v>
      </c>
      <c r="S1805" s="221">
        <v>0.02</v>
      </c>
      <c r="T1805" s="222">
        <f>S1805*H1805</f>
        <v>9.2140000000000004</v>
      </c>
      <c r="AR1805" s="223" t="s">
        <v>167</v>
      </c>
      <c r="AT1805" s="223" t="s">
        <v>163</v>
      </c>
      <c r="AU1805" s="223" t="s">
        <v>83</v>
      </c>
      <c r="AY1805" s="18" t="s">
        <v>161</v>
      </c>
      <c r="BE1805" s="224">
        <f>IF(N1805="základní",J1805,0)</f>
        <v>0</v>
      </c>
      <c r="BF1805" s="224">
        <f>IF(N1805="snížená",J1805,0)</f>
        <v>0</v>
      </c>
      <c r="BG1805" s="224">
        <f>IF(N1805="zákl. přenesená",J1805,0)</f>
        <v>0</v>
      </c>
      <c r="BH1805" s="224">
        <f>IF(N1805="sníž. přenesená",J1805,0)</f>
        <v>0</v>
      </c>
      <c r="BI1805" s="224">
        <f>IF(N1805="nulová",J1805,0)</f>
        <v>0</v>
      </c>
      <c r="BJ1805" s="18" t="s">
        <v>81</v>
      </c>
      <c r="BK1805" s="224">
        <f>ROUND(I1805*H1805,2)</f>
        <v>0</v>
      </c>
      <c r="BL1805" s="18" t="s">
        <v>167</v>
      </c>
      <c r="BM1805" s="223" t="s">
        <v>1917</v>
      </c>
    </row>
    <row r="1806" s="1" customFormat="1">
      <c r="B1806" s="39"/>
      <c r="C1806" s="40"/>
      <c r="D1806" s="225" t="s">
        <v>169</v>
      </c>
      <c r="E1806" s="40"/>
      <c r="F1806" s="226" t="s">
        <v>1918</v>
      </c>
      <c r="G1806" s="40"/>
      <c r="H1806" s="40"/>
      <c r="I1806" s="136"/>
      <c r="J1806" s="40"/>
      <c r="K1806" s="40"/>
      <c r="L1806" s="44"/>
      <c r="M1806" s="227"/>
      <c r="N1806" s="84"/>
      <c r="O1806" s="84"/>
      <c r="P1806" s="84"/>
      <c r="Q1806" s="84"/>
      <c r="R1806" s="84"/>
      <c r="S1806" s="84"/>
      <c r="T1806" s="85"/>
      <c r="AT1806" s="18" t="s">
        <v>169</v>
      </c>
      <c r="AU1806" s="18" t="s">
        <v>83</v>
      </c>
    </row>
    <row r="1807" s="12" customFormat="1">
      <c r="B1807" s="228"/>
      <c r="C1807" s="229"/>
      <c r="D1807" s="225" t="s">
        <v>176</v>
      </c>
      <c r="E1807" s="230" t="s">
        <v>19</v>
      </c>
      <c r="F1807" s="231" t="s">
        <v>1606</v>
      </c>
      <c r="G1807" s="229"/>
      <c r="H1807" s="230" t="s">
        <v>19</v>
      </c>
      <c r="I1807" s="232"/>
      <c r="J1807" s="229"/>
      <c r="K1807" s="229"/>
      <c r="L1807" s="233"/>
      <c r="M1807" s="234"/>
      <c r="N1807" s="235"/>
      <c r="O1807" s="235"/>
      <c r="P1807" s="235"/>
      <c r="Q1807" s="235"/>
      <c r="R1807" s="235"/>
      <c r="S1807" s="235"/>
      <c r="T1807" s="236"/>
      <c r="AT1807" s="237" t="s">
        <v>176</v>
      </c>
      <c r="AU1807" s="237" t="s">
        <v>83</v>
      </c>
      <c r="AV1807" s="12" t="s">
        <v>81</v>
      </c>
      <c r="AW1807" s="12" t="s">
        <v>34</v>
      </c>
      <c r="AX1807" s="12" t="s">
        <v>73</v>
      </c>
      <c r="AY1807" s="237" t="s">
        <v>161</v>
      </c>
    </row>
    <row r="1808" s="12" customFormat="1">
      <c r="B1808" s="228"/>
      <c r="C1808" s="229"/>
      <c r="D1808" s="225" t="s">
        <v>176</v>
      </c>
      <c r="E1808" s="230" t="s">
        <v>19</v>
      </c>
      <c r="F1808" s="231" t="s">
        <v>394</v>
      </c>
      <c r="G1808" s="229"/>
      <c r="H1808" s="230" t="s">
        <v>19</v>
      </c>
      <c r="I1808" s="232"/>
      <c r="J1808" s="229"/>
      <c r="K1808" s="229"/>
      <c r="L1808" s="233"/>
      <c r="M1808" s="234"/>
      <c r="N1808" s="235"/>
      <c r="O1808" s="235"/>
      <c r="P1808" s="235"/>
      <c r="Q1808" s="235"/>
      <c r="R1808" s="235"/>
      <c r="S1808" s="235"/>
      <c r="T1808" s="236"/>
      <c r="AT1808" s="237" t="s">
        <v>176</v>
      </c>
      <c r="AU1808" s="237" t="s">
        <v>83</v>
      </c>
      <c r="AV1808" s="12" t="s">
        <v>81</v>
      </c>
      <c r="AW1808" s="12" t="s">
        <v>34</v>
      </c>
      <c r="AX1808" s="12" t="s">
        <v>73</v>
      </c>
      <c r="AY1808" s="237" t="s">
        <v>161</v>
      </c>
    </row>
    <row r="1809" s="13" customFormat="1">
      <c r="B1809" s="238"/>
      <c r="C1809" s="239"/>
      <c r="D1809" s="225" t="s">
        <v>176</v>
      </c>
      <c r="E1809" s="240" t="s">
        <v>19</v>
      </c>
      <c r="F1809" s="241" t="s">
        <v>1620</v>
      </c>
      <c r="G1809" s="239"/>
      <c r="H1809" s="242">
        <v>141.69999999999999</v>
      </c>
      <c r="I1809" s="243"/>
      <c r="J1809" s="239"/>
      <c r="K1809" s="239"/>
      <c r="L1809" s="244"/>
      <c r="M1809" s="245"/>
      <c r="N1809" s="246"/>
      <c r="O1809" s="246"/>
      <c r="P1809" s="246"/>
      <c r="Q1809" s="246"/>
      <c r="R1809" s="246"/>
      <c r="S1809" s="246"/>
      <c r="T1809" s="247"/>
      <c r="AT1809" s="248" t="s">
        <v>176</v>
      </c>
      <c r="AU1809" s="248" t="s">
        <v>83</v>
      </c>
      <c r="AV1809" s="13" t="s">
        <v>83</v>
      </c>
      <c r="AW1809" s="13" t="s">
        <v>34</v>
      </c>
      <c r="AX1809" s="13" t="s">
        <v>73</v>
      </c>
      <c r="AY1809" s="248" t="s">
        <v>161</v>
      </c>
    </row>
    <row r="1810" s="12" customFormat="1">
      <c r="B1810" s="228"/>
      <c r="C1810" s="229"/>
      <c r="D1810" s="225" t="s">
        <v>176</v>
      </c>
      <c r="E1810" s="230" t="s">
        <v>19</v>
      </c>
      <c r="F1810" s="231" t="s">
        <v>398</v>
      </c>
      <c r="G1810" s="229"/>
      <c r="H1810" s="230" t="s">
        <v>19</v>
      </c>
      <c r="I1810" s="232"/>
      <c r="J1810" s="229"/>
      <c r="K1810" s="229"/>
      <c r="L1810" s="233"/>
      <c r="M1810" s="234"/>
      <c r="N1810" s="235"/>
      <c r="O1810" s="235"/>
      <c r="P1810" s="235"/>
      <c r="Q1810" s="235"/>
      <c r="R1810" s="235"/>
      <c r="S1810" s="235"/>
      <c r="T1810" s="236"/>
      <c r="AT1810" s="237" t="s">
        <v>176</v>
      </c>
      <c r="AU1810" s="237" t="s">
        <v>83</v>
      </c>
      <c r="AV1810" s="12" t="s">
        <v>81</v>
      </c>
      <c r="AW1810" s="12" t="s">
        <v>34</v>
      </c>
      <c r="AX1810" s="12" t="s">
        <v>73</v>
      </c>
      <c r="AY1810" s="237" t="s">
        <v>161</v>
      </c>
    </row>
    <row r="1811" s="13" customFormat="1">
      <c r="B1811" s="238"/>
      <c r="C1811" s="239"/>
      <c r="D1811" s="225" t="s">
        <v>176</v>
      </c>
      <c r="E1811" s="240" t="s">
        <v>19</v>
      </c>
      <c r="F1811" s="241" t="s">
        <v>1621</v>
      </c>
      <c r="G1811" s="239"/>
      <c r="H1811" s="242">
        <v>330</v>
      </c>
      <c r="I1811" s="243"/>
      <c r="J1811" s="239"/>
      <c r="K1811" s="239"/>
      <c r="L1811" s="244"/>
      <c r="M1811" s="245"/>
      <c r="N1811" s="246"/>
      <c r="O1811" s="246"/>
      <c r="P1811" s="246"/>
      <c r="Q1811" s="246"/>
      <c r="R1811" s="246"/>
      <c r="S1811" s="246"/>
      <c r="T1811" s="247"/>
      <c r="AT1811" s="248" t="s">
        <v>176</v>
      </c>
      <c r="AU1811" s="248" t="s">
        <v>83</v>
      </c>
      <c r="AV1811" s="13" t="s">
        <v>83</v>
      </c>
      <c r="AW1811" s="13" t="s">
        <v>34</v>
      </c>
      <c r="AX1811" s="13" t="s">
        <v>73</v>
      </c>
      <c r="AY1811" s="248" t="s">
        <v>161</v>
      </c>
    </row>
    <row r="1812" s="13" customFormat="1">
      <c r="B1812" s="238"/>
      <c r="C1812" s="239"/>
      <c r="D1812" s="225" t="s">
        <v>176</v>
      </c>
      <c r="E1812" s="240" t="s">
        <v>19</v>
      </c>
      <c r="F1812" s="241" t="s">
        <v>1622</v>
      </c>
      <c r="G1812" s="239"/>
      <c r="H1812" s="242">
        <v>-13</v>
      </c>
      <c r="I1812" s="243"/>
      <c r="J1812" s="239"/>
      <c r="K1812" s="239"/>
      <c r="L1812" s="244"/>
      <c r="M1812" s="245"/>
      <c r="N1812" s="246"/>
      <c r="O1812" s="246"/>
      <c r="P1812" s="246"/>
      <c r="Q1812" s="246"/>
      <c r="R1812" s="246"/>
      <c r="S1812" s="246"/>
      <c r="T1812" s="247"/>
      <c r="AT1812" s="248" t="s">
        <v>176</v>
      </c>
      <c r="AU1812" s="248" t="s">
        <v>83</v>
      </c>
      <c r="AV1812" s="13" t="s">
        <v>83</v>
      </c>
      <c r="AW1812" s="13" t="s">
        <v>34</v>
      </c>
      <c r="AX1812" s="13" t="s">
        <v>73</v>
      </c>
      <c r="AY1812" s="248" t="s">
        <v>161</v>
      </c>
    </row>
    <row r="1813" s="13" customFormat="1">
      <c r="B1813" s="238"/>
      <c r="C1813" s="239"/>
      <c r="D1813" s="225" t="s">
        <v>176</v>
      </c>
      <c r="E1813" s="240" t="s">
        <v>19</v>
      </c>
      <c r="F1813" s="241" t="s">
        <v>1623</v>
      </c>
      <c r="G1813" s="239"/>
      <c r="H1813" s="242">
        <v>2</v>
      </c>
      <c r="I1813" s="243"/>
      <c r="J1813" s="239"/>
      <c r="K1813" s="239"/>
      <c r="L1813" s="244"/>
      <c r="M1813" s="245"/>
      <c r="N1813" s="246"/>
      <c r="O1813" s="246"/>
      <c r="P1813" s="246"/>
      <c r="Q1813" s="246"/>
      <c r="R1813" s="246"/>
      <c r="S1813" s="246"/>
      <c r="T1813" s="247"/>
      <c r="AT1813" s="248" t="s">
        <v>176</v>
      </c>
      <c r="AU1813" s="248" t="s">
        <v>83</v>
      </c>
      <c r="AV1813" s="13" t="s">
        <v>83</v>
      </c>
      <c r="AW1813" s="13" t="s">
        <v>34</v>
      </c>
      <c r="AX1813" s="13" t="s">
        <v>73</v>
      </c>
      <c r="AY1813" s="248" t="s">
        <v>161</v>
      </c>
    </row>
    <row r="1814" s="14" customFormat="1">
      <c r="B1814" s="249"/>
      <c r="C1814" s="250"/>
      <c r="D1814" s="225" t="s">
        <v>176</v>
      </c>
      <c r="E1814" s="251" t="s">
        <v>19</v>
      </c>
      <c r="F1814" s="252" t="s">
        <v>201</v>
      </c>
      <c r="G1814" s="250"/>
      <c r="H1814" s="253">
        <v>460.69999999999999</v>
      </c>
      <c r="I1814" s="254"/>
      <c r="J1814" s="250"/>
      <c r="K1814" s="250"/>
      <c r="L1814" s="255"/>
      <c r="M1814" s="256"/>
      <c r="N1814" s="257"/>
      <c r="O1814" s="257"/>
      <c r="P1814" s="257"/>
      <c r="Q1814" s="257"/>
      <c r="R1814" s="257"/>
      <c r="S1814" s="257"/>
      <c r="T1814" s="258"/>
      <c r="AT1814" s="259" t="s">
        <v>176</v>
      </c>
      <c r="AU1814" s="259" t="s">
        <v>83</v>
      </c>
      <c r="AV1814" s="14" t="s">
        <v>167</v>
      </c>
      <c r="AW1814" s="14" t="s">
        <v>34</v>
      </c>
      <c r="AX1814" s="14" t="s">
        <v>81</v>
      </c>
      <c r="AY1814" s="259" t="s">
        <v>161</v>
      </c>
    </row>
    <row r="1815" s="1" customFormat="1" ht="16.5" customHeight="1">
      <c r="B1815" s="39"/>
      <c r="C1815" s="212" t="s">
        <v>1919</v>
      </c>
      <c r="D1815" s="212" t="s">
        <v>163</v>
      </c>
      <c r="E1815" s="213" t="s">
        <v>1920</v>
      </c>
      <c r="F1815" s="214" t="s">
        <v>1921</v>
      </c>
      <c r="G1815" s="215" t="s">
        <v>210</v>
      </c>
      <c r="H1815" s="216">
        <v>94</v>
      </c>
      <c r="I1815" s="217"/>
      <c r="J1815" s="218">
        <f>ROUND(I1815*H1815,2)</f>
        <v>0</v>
      </c>
      <c r="K1815" s="214" t="s">
        <v>173</v>
      </c>
      <c r="L1815" s="44"/>
      <c r="M1815" s="219" t="s">
        <v>19</v>
      </c>
      <c r="N1815" s="220" t="s">
        <v>44</v>
      </c>
      <c r="O1815" s="84"/>
      <c r="P1815" s="221">
        <f>O1815*H1815</f>
        <v>0</v>
      </c>
      <c r="Q1815" s="221">
        <v>0</v>
      </c>
      <c r="R1815" s="221">
        <f>Q1815*H1815</f>
        <v>0</v>
      </c>
      <c r="S1815" s="221">
        <v>0.050000000000000003</v>
      </c>
      <c r="T1815" s="222">
        <f>S1815*H1815</f>
        <v>4.7000000000000002</v>
      </c>
      <c r="AR1815" s="223" t="s">
        <v>167</v>
      </c>
      <c r="AT1815" s="223" t="s">
        <v>163</v>
      </c>
      <c r="AU1815" s="223" t="s">
        <v>83</v>
      </c>
      <c r="AY1815" s="18" t="s">
        <v>161</v>
      </c>
      <c r="BE1815" s="224">
        <f>IF(N1815="základní",J1815,0)</f>
        <v>0</v>
      </c>
      <c r="BF1815" s="224">
        <f>IF(N1815="snížená",J1815,0)</f>
        <v>0</v>
      </c>
      <c r="BG1815" s="224">
        <f>IF(N1815="zákl. přenesená",J1815,0)</f>
        <v>0</v>
      </c>
      <c r="BH1815" s="224">
        <f>IF(N1815="sníž. přenesená",J1815,0)</f>
        <v>0</v>
      </c>
      <c r="BI1815" s="224">
        <f>IF(N1815="nulová",J1815,0)</f>
        <v>0</v>
      </c>
      <c r="BJ1815" s="18" t="s">
        <v>81</v>
      </c>
      <c r="BK1815" s="224">
        <f>ROUND(I1815*H1815,2)</f>
        <v>0</v>
      </c>
      <c r="BL1815" s="18" t="s">
        <v>167</v>
      </c>
      <c r="BM1815" s="223" t="s">
        <v>1922</v>
      </c>
    </row>
    <row r="1816" s="1" customFormat="1">
      <c r="B1816" s="39"/>
      <c r="C1816" s="40"/>
      <c r="D1816" s="225" t="s">
        <v>169</v>
      </c>
      <c r="E1816" s="40"/>
      <c r="F1816" s="226" t="s">
        <v>1923</v>
      </c>
      <c r="G1816" s="40"/>
      <c r="H1816" s="40"/>
      <c r="I1816" s="136"/>
      <c r="J1816" s="40"/>
      <c r="K1816" s="40"/>
      <c r="L1816" s="44"/>
      <c r="M1816" s="227"/>
      <c r="N1816" s="84"/>
      <c r="O1816" s="84"/>
      <c r="P1816" s="84"/>
      <c r="Q1816" s="84"/>
      <c r="R1816" s="84"/>
      <c r="S1816" s="84"/>
      <c r="T1816" s="85"/>
      <c r="AT1816" s="18" t="s">
        <v>169</v>
      </c>
      <c r="AU1816" s="18" t="s">
        <v>83</v>
      </c>
    </row>
    <row r="1817" s="12" customFormat="1">
      <c r="B1817" s="228"/>
      <c r="C1817" s="229"/>
      <c r="D1817" s="225" t="s">
        <v>176</v>
      </c>
      <c r="E1817" s="230" t="s">
        <v>19</v>
      </c>
      <c r="F1817" s="231" t="s">
        <v>328</v>
      </c>
      <c r="G1817" s="229"/>
      <c r="H1817" s="230" t="s">
        <v>19</v>
      </c>
      <c r="I1817" s="232"/>
      <c r="J1817" s="229"/>
      <c r="K1817" s="229"/>
      <c r="L1817" s="233"/>
      <c r="M1817" s="234"/>
      <c r="N1817" s="235"/>
      <c r="O1817" s="235"/>
      <c r="P1817" s="235"/>
      <c r="Q1817" s="235"/>
      <c r="R1817" s="235"/>
      <c r="S1817" s="235"/>
      <c r="T1817" s="236"/>
      <c r="AT1817" s="237" t="s">
        <v>176</v>
      </c>
      <c r="AU1817" s="237" t="s">
        <v>83</v>
      </c>
      <c r="AV1817" s="12" t="s">
        <v>81</v>
      </c>
      <c r="AW1817" s="12" t="s">
        <v>34</v>
      </c>
      <c r="AX1817" s="12" t="s">
        <v>73</v>
      </c>
      <c r="AY1817" s="237" t="s">
        <v>161</v>
      </c>
    </row>
    <row r="1818" s="13" customFormat="1">
      <c r="B1818" s="238"/>
      <c r="C1818" s="239"/>
      <c r="D1818" s="225" t="s">
        <v>176</v>
      </c>
      <c r="E1818" s="240" t="s">
        <v>19</v>
      </c>
      <c r="F1818" s="241" t="s">
        <v>1924</v>
      </c>
      <c r="G1818" s="239"/>
      <c r="H1818" s="242">
        <v>17</v>
      </c>
      <c r="I1818" s="243"/>
      <c r="J1818" s="239"/>
      <c r="K1818" s="239"/>
      <c r="L1818" s="244"/>
      <c r="M1818" s="245"/>
      <c r="N1818" s="246"/>
      <c r="O1818" s="246"/>
      <c r="P1818" s="246"/>
      <c r="Q1818" s="246"/>
      <c r="R1818" s="246"/>
      <c r="S1818" s="246"/>
      <c r="T1818" s="247"/>
      <c r="AT1818" s="248" t="s">
        <v>176</v>
      </c>
      <c r="AU1818" s="248" t="s">
        <v>83</v>
      </c>
      <c r="AV1818" s="13" t="s">
        <v>83</v>
      </c>
      <c r="AW1818" s="13" t="s">
        <v>34</v>
      </c>
      <c r="AX1818" s="13" t="s">
        <v>73</v>
      </c>
      <c r="AY1818" s="248" t="s">
        <v>161</v>
      </c>
    </row>
    <row r="1819" s="13" customFormat="1">
      <c r="B1819" s="238"/>
      <c r="C1819" s="239"/>
      <c r="D1819" s="225" t="s">
        <v>176</v>
      </c>
      <c r="E1819" s="240" t="s">
        <v>19</v>
      </c>
      <c r="F1819" s="241" t="s">
        <v>1925</v>
      </c>
      <c r="G1819" s="239"/>
      <c r="H1819" s="242">
        <v>77</v>
      </c>
      <c r="I1819" s="243"/>
      <c r="J1819" s="239"/>
      <c r="K1819" s="239"/>
      <c r="L1819" s="244"/>
      <c r="M1819" s="245"/>
      <c r="N1819" s="246"/>
      <c r="O1819" s="246"/>
      <c r="P1819" s="246"/>
      <c r="Q1819" s="246"/>
      <c r="R1819" s="246"/>
      <c r="S1819" s="246"/>
      <c r="T1819" s="247"/>
      <c r="AT1819" s="248" t="s">
        <v>176</v>
      </c>
      <c r="AU1819" s="248" t="s">
        <v>83</v>
      </c>
      <c r="AV1819" s="13" t="s">
        <v>83</v>
      </c>
      <c r="AW1819" s="13" t="s">
        <v>34</v>
      </c>
      <c r="AX1819" s="13" t="s">
        <v>73</v>
      </c>
      <c r="AY1819" s="248" t="s">
        <v>161</v>
      </c>
    </row>
    <row r="1820" s="14" customFormat="1">
      <c r="B1820" s="249"/>
      <c r="C1820" s="250"/>
      <c r="D1820" s="225" t="s">
        <v>176</v>
      </c>
      <c r="E1820" s="251" t="s">
        <v>19</v>
      </c>
      <c r="F1820" s="252" t="s">
        <v>201</v>
      </c>
      <c r="G1820" s="250"/>
      <c r="H1820" s="253">
        <v>94</v>
      </c>
      <c r="I1820" s="254"/>
      <c r="J1820" s="250"/>
      <c r="K1820" s="250"/>
      <c r="L1820" s="255"/>
      <c r="M1820" s="256"/>
      <c r="N1820" s="257"/>
      <c r="O1820" s="257"/>
      <c r="P1820" s="257"/>
      <c r="Q1820" s="257"/>
      <c r="R1820" s="257"/>
      <c r="S1820" s="257"/>
      <c r="T1820" s="258"/>
      <c r="AT1820" s="259" t="s">
        <v>176</v>
      </c>
      <c r="AU1820" s="259" t="s">
        <v>83</v>
      </c>
      <c r="AV1820" s="14" t="s">
        <v>167</v>
      </c>
      <c r="AW1820" s="14" t="s">
        <v>34</v>
      </c>
      <c r="AX1820" s="14" t="s">
        <v>81</v>
      </c>
      <c r="AY1820" s="259" t="s">
        <v>161</v>
      </c>
    </row>
    <row r="1821" s="1" customFormat="1" ht="16.5" customHeight="1">
      <c r="B1821" s="39"/>
      <c r="C1821" s="212" t="s">
        <v>1926</v>
      </c>
      <c r="D1821" s="212" t="s">
        <v>163</v>
      </c>
      <c r="E1821" s="213" t="s">
        <v>1927</v>
      </c>
      <c r="F1821" s="214" t="s">
        <v>1928</v>
      </c>
      <c r="G1821" s="215" t="s">
        <v>210</v>
      </c>
      <c r="H1821" s="216">
        <v>129</v>
      </c>
      <c r="I1821" s="217"/>
      <c r="J1821" s="218">
        <f>ROUND(I1821*H1821,2)</f>
        <v>0</v>
      </c>
      <c r="K1821" s="214" t="s">
        <v>173</v>
      </c>
      <c r="L1821" s="44"/>
      <c r="M1821" s="219" t="s">
        <v>19</v>
      </c>
      <c r="N1821" s="220" t="s">
        <v>44</v>
      </c>
      <c r="O1821" s="84"/>
      <c r="P1821" s="221">
        <f>O1821*H1821</f>
        <v>0</v>
      </c>
      <c r="Q1821" s="221">
        <v>0</v>
      </c>
      <c r="R1821" s="221">
        <f>Q1821*H1821</f>
        <v>0</v>
      </c>
      <c r="S1821" s="221">
        <v>0.02</v>
      </c>
      <c r="T1821" s="222">
        <f>S1821*H1821</f>
        <v>2.5800000000000001</v>
      </c>
      <c r="AR1821" s="223" t="s">
        <v>167</v>
      </c>
      <c r="AT1821" s="223" t="s">
        <v>163</v>
      </c>
      <c r="AU1821" s="223" t="s">
        <v>83</v>
      </c>
      <c r="AY1821" s="18" t="s">
        <v>161</v>
      </c>
      <c r="BE1821" s="224">
        <f>IF(N1821="základní",J1821,0)</f>
        <v>0</v>
      </c>
      <c r="BF1821" s="224">
        <f>IF(N1821="snížená",J1821,0)</f>
        <v>0</v>
      </c>
      <c r="BG1821" s="224">
        <f>IF(N1821="zákl. přenesená",J1821,0)</f>
        <v>0</v>
      </c>
      <c r="BH1821" s="224">
        <f>IF(N1821="sníž. přenesená",J1821,0)</f>
        <v>0</v>
      </c>
      <c r="BI1821" s="224">
        <f>IF(N1821="nulová",J1821,0)</f>
        <v>0</v>
      </c>
      <c r="BJ1821" s="18" t="s">
        <v>81</v>
      </c>
      <c r="BK1821" s="224">
        <f>ROUND(I1821*H1821,2)</f>
        <v>0</v>
      </c>
      <c r="BL1821" s="18" t="s">
        <v>167</v>
      </c>
      <c r="BM1821" s="223" t="s">
        <v>1929</v>
      </c>
    </row>
    <row r="1822" s="1" customFormat="1">
      <c r="B1822" s="39"/>
      <c r="C1822" s="40"/>
      <c r="D1822" s="225" t="s">
        <v>169</v>
      </c>
      <c r="E1822" s="40"/>
      <c r="F1822" s="226" t="s">
        <v>1930</v>
      </c>
      <c r="G1822" s="40"/>
      <c r="H1822" s="40"/>
      <c r="I1822" s="136"/>
      <c r="J1822" s="40"/>
      <c r="K1822" s="40"/>
      <c r="L1822" s="44"/>
      <c r="M1822" s="227"/>
      <c r="N1822" s="84"/>
      <c r="O1822" s="84"/>
      <c r="P1822" s="84"/>
      <c r="Q1822" s="84"/>
      <c r="R1822" s="84"/>
      <c r="S1822" s="84"/>
      <c r="T1822" s="85"/>
      <c r="AT1822" s="18" t="s">
        <v>169</v>
      </c>
      <c r="AU1822" s="18" t="s">
        <v>83</v>
      </c>
    </row>
    <row r="1823" s="12" customFormat="1">
      <c r="B1823" s="228"/>
      <c r="C1823" s="229"/>
      <c r="D1823" s="225" t="s">
        <v>176</v>
      </c>
      <c r="E1823" s="230" t="s">
        <v>19</v>
      </c>
      <c r="F1823" s="231" t="s">
        <v>1632</v>
      </c>
      <c r="G1823" s="229"/>
      <c r="H1823" s="230" t="s">
        <v>19</v>
      </c>
      <c r="I1823" s="232"/>
      <c r="J1823" s="229"/>
      <c r="K1823" s="229"/>
      <c r="L1823" s="233"/>
      <c r="M1823" s="234"/>
      <c r="N1823" s="235"/>
      <c r="O1823" s="235"/>
      <c r="P1823" s="235"/>
      <c r="Q1823" s="235"/>
      <c r="R1823" s="235"/>
      <c r="S1823" s="235"/>
      <c r="T1823" s="236"/>
      <c r="AT1823" s="237" t="s">
        <v>176</v>
      </c>
      <c r="AU1823" s="237" t="s">
        <v>83</v>
      </c>
      <c r="AV1823" s="12" t="s">
        <v>81</v>
      </c>
      <c r="AW1823" s="12" t="s">
        <v>34</v>
      </c>
      <c r="AX1823" s="12" t="s">
        <v>73</v>
      </c>
      <c r="AY1823" s="237" t="s">
        <v>161</v>
      </c>
    </row>
    <row r="1824" s="12" customFormat="1">
      <c r="B1824" s="228"/>
      <c r="C1824" s="229"/>
      <c r="D1824" s="225" t="s">
        <v>176</v>
      </c>
      <c r="E1824" s="230" t="s">
        <v>19</v>
      </c>
      <c r="F1824" s="231" t="s">
        <v>394</v>
      </c>
      <c r="G1824" s="229"/>
      <c r="H1824" s="230" t="s">
        <v>19</v>
      </c>
      <c r="I1824" s="232"/>
      <c r="J1824" s="229"/>
      <c r="K1824" s="229"/>
      <c r="L1824" s="233"/>
      <c r="M1824" s="234"/>
      <c r="N1824" s="235"/>
      <c r="O1824" s="235"/>
      <c r="P1824" s="235"/>
      <c r="Q1824" s="235"/>
      <c r="R1824" s="235"/>
      <c r="S1824" s="235"/>
      <c r="T1824" s="236"/>
      <c r="AT1824" s="237" t="s">
        <v>176</v>
      </c>
      <c r="AU1824" s="237" t="s">
        <v>83</v>
      </c>
      <c r="AV1824" s="12" t="s">
        <v>81</v>
      </c>
      <c r="AW1824" s="12" t="s">
        <v>34</v>
      </c>
      <c r="AX1824" s="12" t="s">
        <v>73</v>
      </c>
      <c r="AY1824" s="237" t="s">
        <v>161</v>
      </c>
    </row>
    <row r="1825" s="13" customFormat="1">
      <c r="B1825" s="238"/>
      <c r="C1825" s="239"/>
      <c r="D1825" s="225" t="s">
        <v>176</v>
      </c>
      <c r="E1825" s="240" t="s">
        <v>19</v>
      </c>
      <c r="F1825" s="241" t="s">
        <v>1647</v>
      </c>
      <c r="G1825" s="239"/>
      <c r="H1825" s="242">
        <v>117</v>
      </c>
      <c r="I1825" s="243"/>
      <c r="J1825" s="239"/>
      <c r="K1825" s="239"/>
      <c r="L1825" s="244"/>
      <c r="M1825" s="245"/>
      <c r="N1825" s="246"/>
      <c r="O1825" s="246"/>
      <c r="P1825" s="246"/>
      <c r="Q1825" s="246"/>
      <c r="R1825" s="246"/>
      <c r="S1825" s="246"/>
      <c r="T1825" s="247"/>
      <c r="AT1825" s="248" t="s">
        <v>176</v>
      </c>
      <c r="AU1825" s="248" t="s">
        <v>83</v>
      </c>
      <c r="AV1825" s="13" t="s">
        <v>83</v>
      </c>
      <c r="AW1825" s="13" t="s">
        <v>34</v>
      </c>
      <c r="AX1825" s="13" t="s">
        <v>73</v>
      </c>
      <c r="AY1825" s="248" t="s">
        <v>161</v>
      </c>
    </row>
    <row r="1826" s="12" customFormat="1">
      <c r="B1826" s="228"/>
      <c r="C1826" s="229"/>
      <c r="D1826" s="225" t="s">
        <v>176</v>
      </c>
      <c r="E1826" s="230" t="s">
        <v>19</v>
      </c>
      <c r="F1826" s="231" t="s">
        <v>398</v>
      </c>
      <c r="G1826" s="229"/>
      <c r="H1826" s="230" t="s">
        <v>19</v>
      </c>
      <c r="I1826" s="232"/>
      <c r="J1826" s="229"/>
      <c r="K1826" s="229"/>
      <c r="L1826" s="233"/>
      <c r="M1826" s="234"/>
      <c r="N1826" s="235"/>
      <c r="O1826" s="235"/>
      <c r="P1826" s="235"/>
      <c r="Q1826" s="235"/>
      <c r="R1826" s="235"/>
      <c r="S1826" s="235"/>
      <c r="T1826" s="236"/>
      <c r="AT1826" s="237" t="s">
        <v>176</v>
      </c>
      <c r="AU1826" s="237" t="s">
        <v>83</v>
      </c>
      <c r="AV1826" s="12" t="s">
        <v>81</v>
      </c>
      <c r="AW1826" s="12" t="s">
        <v>34</v>
      </c>
      <c r="AX1826" s="12" t="s">
        <v>73</v>
      </c>
      <c r="AY1826" s="237" t="s">
        <v>161</v>
      </c>
    </row>
    <row r="1827" s="13" customFormat="1">
      <c r="B1827" s="238"/>
      <c r="C1827" s="239"/>
      <c r="D1827" s="225" t="s">
        <v>176</v>
      </c>
      <c r="E1827" s="240" t="s">
        <v>19</v>
      </c>
      <c r="F1827" s="241" t="s">
        <v>1648</v>
      </c>
      <c r="G1827" s="239"/>
      <c r="H1827" s="242">
        <v>12</v>
      </c>
      <c r="I1827" s="243"/>
      <c r="J1827" s="239"/>
      <c r="K1827" s="239"/>
      <c r="L1827" s="244"/>
      <c r="M1827" s="245"/>
      <c r="N1827" s="246"/>
      <c r="O1827" s="246"/>
      <c r="P1827" s="246"/>
      <c r="Q1827" s="246"/>
      <c r="R1827" s="246"/>
      <c r="S1827" s="246"/>
      <c r="T1827" s="247"/>
      <c r="AT1827" s="248" t="s">
        <v>176</v>
      </c>
      <c r="AU1827" s="248" t="s">
        <v>83</v>
      </c>
      <c r="AV1827" s="13" t="s">
        <v>83</v>
      </c>
      <c r="AW1827" s="13" t="s">
        <v>34</v>
      </c>
      <c r="AX1827" s="13" t="s">
        <v>73</v>
      </c>
      <c r="AY1827" s="248" t="s">
        <v>161</v>
      </c>
    </row>
    <row r="1828" s="14" customFormat="1">
      <c r="B1828" s="249"/>
      <c r="C1828" s="250"/>
      <c r="D1828" s="225" t="s">
        <v>176</v>
      </c>
      <c r="E1828" s="251" t="s">
        <v>19</v>
      </c>
      <c r="F1828" s="252" t="s">
        <v>201</v>
      </c>
      <c r="G1828" s="250"/>
      <c r="H1828" s="253">
        <v>129</v>
      </c>
      <c r="I1828" s="254"/>
      <c r="J1828" s="250"/>
      <c r="K1828" s="250"/>
      <c r="L1828" s="255"/>
      <c r="M1828" s="256"/>
      <c r="N1828" s="257"/>
      <c r="O1828" s="257"/>
      <c r="P1828" s="257"/>
      <c r="Q1828" s="257"/>
      <c r="R1828" s="257"/>
      <c r="S1828" s="257"/>
      <c r="T1828" s="258"/>
      <c r="AT1828" s="259" t="s">
        <v>176</v>
      </c>
      <c r="AU1828" s="259" t="s">
        <v>83</v>
      </c>
      <c r="AV1828" s="14" t="s">
        <v>167</v>
      </c>
      <c r="AW1828" s="14" t="s">
        <v>34</v>
      </c>
      <c r="AX1828" s="14" t="s">
        <v>81</v>
      </c>
      <c r="AY1828" s="259" t="s">
        <v>161</v>
      </c>
    </row>
    <row r="1829" s="1" customFormat="1" ht="16.5" customHeight="1">
      <c r="B1829" s="39"/>
      <c r="C1829" s="212" t="s">
        <v>1931</v>
      </c>
      <c r="D1829" s="212" t="s">
        <v>163</v>
      </c>
      <c r="E1829" s="213" t="s">
        <v>1932</v>
      </c>
      <c r="F1829" s="214" t="s">
        <v>1933</v>
      </c>
      <c r="G1829" s="215" t="s">
        <v>210</v>
      </c>
      <c r="H1829" s="216">
        <v>615</v>
      </c>
      <c r="I1829" s="217"/>
      <c r="J1829" s="218">
        <f>ROUND(I1829*H1829,2)</f>
        <v>0</v>
      </c>
      <c r="K1829" s="214" t="s">
        <v>173</v>
      </c>
      <c r="L1829" s="44"/>
      <c r="M1829" s="219" t="s">
        <v>19</v>
      </c>
      <c r="N1829" s="220" t="s">
        <v>44</v>
      </c>
      <c r="O1829" s="84"/>
      <c r="P1829" s="221">
        <f>O1829*H1829</f>
        <v>0</v>
      </c>
      <c r="Q1829" s="221">
        <v>0</v>
      </c>
      <c r="R1829" s="221">
        <f>Q1829*H1829</f>
        <v>0</v>
      </c>
      <c r="S1829" s="221">
        <v>0.036999999999999998</v>
      </c>
      <c r="T1829" s="222">
        <f>S1829*H1829</f>
        <v>22.754999999999999</v>
      </c>
      <c r="AR1829" s="223" t="s">
        <v>167</v>
      </c>
      <c r="AT1829" s="223" t="s">
        <v>163</v>
      </c>
      <c r="AU1829" s="223" t="s">
        <v>83</v>
      </c>
      <c r="AY1829" s="18" t="s">
        <v>161</v>
      </c>
      <c r="BE1829" s="224">
        <f>IF(N1829="základní",J1829,0)</f>
        <v>0</v>
      </c>
      <c r="BF1829" s="224">
        <f>IF(N1829="snížená",J1829,0)</f>
        <v>0</v>
      </c>
      <c r="BG1829" s="224">
        <f>IF(N1829="zákl. přenesená",J1829,0)</f>
        <v>0</v>
      </c>
      <c r="BH1829" s="224">
        <f>IF(N1829="sníž. přenesená",J1829,0)</f>
        <v>0</v>
      </c>
      <c r="BI1829" s="224">
        <f>IF(N1829="nulová",J1829,0)</f>
        <v>0</v>
      </c>
      <c r="BJ1829" s="18" t="s">
        <v>81</v>
      </c>
      <c r="BK1829" s="224">
        <f>ROUND(I1829*H1829,2)</f>
        <v>0</v>
      </c>
      <c r="BL1829" s="18" t="s">
        <v>167</v>
      </c>
      <c r="BM1829" s="223" t="s">
        <v>1934</v>
      </c>
    </row>
    <row r="1830" s="1" customFormat="1">
      <c r="B1830" s="39"/>
      <c r="C1830" s="40"/>
      <c r="D1830" s="225" t="s">
        <v>169</v>
      </c>
      <c r="E1830" s="40"/>
      <c r="F1830" s="226" t="s">
        <v>1935</v>
      </c>
      <c r="G1830" s="40"/>
      <c r="H1830" s="40"/>
      <c r="I1830" s="136"/>
      <c r="J1830" s="40"/>
      <c r="K1830" s="40"/>
      <c r="L1830" s="44"/>
      <c r="M1830" s="227"/>
      <c r="N1830" s="84"/>
      <c r="O1830" s="84"/>
      <c r="P1830" s="84"/>
      <c r="Q1830" s="84"/>
      <c r="R1830" s="84"/>
      <c r="S1830" s="84"/>
      <c r="T1830" s="85"/>
      <c r="AT1830" s="18" t="s">
        <v>169</v>
      </c>
      <c r="AU1830" s="18" t="s">
        <v>83</v>
      </c>
    </row>
    <row r="1831" s="12" customFormat="1">
      <c r="B1831" s="228"/>
      <c r="C1831" s="229"/>
      <c r="D1831" s="225" t="s">
        <v>176</v>
      </c>
      <c r="E1831" s="230" t="s">
        <v>19</v>
      </c>
      <c r="F1831" s="231" t="s">
        <v>1580</v>
      </c>
      <c r="G1831" s="229"/>
      <c r="H1831" s="230" t="s">
        <v>19</v>
      </c>
      <c r="I1831" s="232"/>
      <c r="J1831" s="229"/>
      <c r="K1831" s="229"/>
      <c r="L1831" s="233"/>
      <c r="M1831" s="234"/>
      <c r="N1831" s="235"/>
      <c r="O1831" s="235"/>
      <c r="P1831" s="235"/>
      <c r="Q1831" s="235"/>
      <c r="R1831" s="235"/>
      <c r="S1831" s="235"/>
      <c r="T1831" s="236"/>
      <c r="AT1831" s="237" t="s">
        <v>176</v>
      </c>
      <c r="AU1831" s="237" t="s">
        <v>83</v>
      </c>
      <c r="AV1831" s="12" t="s">
        <v>81</v>
      </c>
      <c r="AW1831" s="12" t="s">
        <v>34</v>
      </c>
      <c r="AX1831" s="12" t="s">
        <v>73</v>
      </c>
      <c r="AY1831" s="237" t="s">
        <v>161</v>
      </c>
    </row>
    <row r="1832" s="12" customFormat="1">
      <c r="B1832" s="228"/>
      <c r="C1832" s="229"/>
      <c r="D1832" s="225" t="s">
        <v>176</v>
      </c>
      <c r="E1832" s="230" t="s">
        <v>19</v>
      </c>
      <c r="F1832" s="231" t="s">
        <v>1312</v>
      </c>
      <c r="G1832" s="229"/>
      <c r="H1832" s="230" t="s">
        <v>19</v>
      </c>
      <c r="I1832" s="232"/>
      <c r="J1832" s="229"/>
      <c r="K1832" s="229"/>
      <c r="L1832" s="233"/>
      <c r="M1832" s="234"/>
      <c r="N1832" s="235"/>
      <c r="O1832" s="235"/>
      <c r="P1832" s="235"/>
      <c r="Q1832" s="235"/>
      <c r="R1832" s="235"/>
      <c r="S1832" s="235"/>
      <c r="T1832" s="236"/>
      <c r="AT1832" s="237" t="s">
        <v>176</v>
      </c>
      <c r="AU1832" s="237" t="s">
        <v>83</v>
      </c>
      <c r="AV1832" s="12" t="s">
        <v>81</v>
      </c>
      <c r="AW1832" s="12" t="s">
        <v>34</v>
      </c>
      <c r="AX1832" s="12" t="s">
        <v>73</v>
      </c>
      <c r="AY1832" s="237" t="s">
        <v>161</v>
      </c>
    </row>
    <row r="1833" s="13" customFormat="1">
      <c r="B1833" s="238"/>
      <c r="C1833" s="239"/>
      <c r="D1833" s="225" t="s">
        <v>176</v>
      </c>
      <c r="E1833" s="240" t="s">
        <v>19</v>
      </c>
      <c r="F1833" s="241" t="s">
        <v>1936</v>
      </c>
      <c r="G1833" s="239"/>
      <c r="H1833" s="242">
        <v>615</v>
      </c>
      <c r="I1833" s="243"/>
      <c r="J1833" s="239"/>
      <c r="K1833" s="239"/>
      <c r="L1833" s="244"/>
      <c r="M1833" s="245"/>
      <c r="N1833" s="246"/>
      <c r="O1833" s="246"/>
      <c r="P1833" s="246"/>
      <c r="Q1833" s="246"/>
      <c r="R1833" s="246"/>
      <c r="S1833" s="246"/>
      <c r="T1833" s="247"/>
      <c r="AT1833" s="248" t="s">
        <v>176</v>
      </c>
      <c r="AU1833" s="248" t="s">
        <v>83</v>
      </c>
      <c r="AV1833" s="13" t="s">
        <v>83</v>
      </c>
      <c r="AW1833" s="13" t="s">
        <v>34</v>
      </c>
      <c r="AX1833" s="13" t="s">
        <v>81</v>
      </c>
      <c r="AY1833" s="248" t="s">
        <v>161</v>
      </c>
    </row>
    <row r="1834" s="1" customFormat="1" ht="16.5" customHeight="1">
      <c r="B1834" s="39"/>
      <c r="C1834" s="212" t="s">
        <v>1937</v>
      </c>
      <c r="D1834" s="212" t="s">
        <v>163</v>
      </c>
      <c r="E1834" s="213" t="s">
        <v>1938</v>
      </c>
      <c r="F1834" s="214" t="s">
        <v>1939</v>
      </c>
      <c r="G1834" s="215" t="s">
        <v>210</v>
      </c>
      <c r="H1834" s="216">
        <v>107.2</v>
      </c>
      <c r="I1834" s="217"/>
      <c r="J1834" s="218">
        <f>ROUND(I1834*H1834,2)</f>
        <v>0</v>
      </c>
      <c r="K1834" s="214" t="s">
        <v>173</v>
      </c>
      <c r="L1834" s="44"/>
      <c r="M1834" s="219" t="s">
        <v>19</v>
      </c>
      <c r="N1834" s="220" t="s">
        <v>44</v>
      </c>
      <c r="O1834" s="84"/>
      <c r="P1834" s="221">
        <f>O1834*H1834</f>
        <v>0</v>
      </c>
      <c r="Q1834" s="221">
        <v>0</v>
      </c>
      <c r="R1834" s="221">
        <f>Q1834*H1834</f>
        <v>0</v>
      </c>
      <c r="S1834" s="221">
        <v>0.058999999999999997</v>
      </c>
      <c r="T1834" s="222">
        <f>S1834*H1834</f>
        <v>6.3247999999999998</v>
      </c>
      <c r="AR1834" s="223" t="s">
        <v>167</v>
      </c>
      <c r="AT1834" s="223" t="s">
        <v>163</v>
      </c>
      <c r="AU1834" s="223" t="s">
        <v>83</v>
      </c>
      <c r="AY1834" s="18" t="s">
        <v>161</v>
      </c>
      <c r="BE1834" s="224">
        <f>IF(N1834="základní",J1834,0)</f>
        <v>0</v>
      </c>
      <c r="BF1834" s="224">
        <f>IF(N1834="snížená",J1834,0)</f>
        <v>0</v>
      </c>
      <c r="BG1834" s="224">
        <f>IF(N1834="zákl. přenesená",J1834,0)</f>
        <v>0</v>
      </c>
      <c r="BH1834" s="224">
        <f>IF(N1834="sníž. přenesená",J1834,0)</f>
        <v>0</v>
      </c>
      <c r="BI1834" s="224">
        <f>IF(N1834="nulová",J1834,0)</f>
        <v>0</v>
      </c>
      <c r="BJ1834" s="18" t="s">
        <v>81</v>
      </c>
      <c r="BK1834" s="224">
        <f>ROUND(I1834*H1834,2)</f>
        <v>0</v>
      </c>
      <c r="BL1834" s="18" t="s">
        <v>167</v>
      </c>
      <c r="BM1834" s="223" t="s">
        <v>1940</v>
      </c>
    </row>
    <row r="1835" s="1" customFormat="1">
      <c r="B1835" s="39"/>
      <c r="C1835" s="40"/>
      <c r="D1835" s="225" t="s">
        <v>169</v>
      </c>
      <c r="E1835" s="40"/>
      <c r="F1835" s="226" t="s">
        <v>1941</v>
      </c>
      <c r="G1835" s="40"/>
      <c r="H1835" s="40"/>
      <c r="I1835" s="136"/>
      <c r="J1835" s="40"/>
      <c r="K1835" s="40"/>
      <c r="L1835" s="44"/>
      <c r="M1835" s="227"/>
      <c r="N1835" s="84"/>
      <c r="O1835" s="84"/>
      <c r="P1835" s="84"/>
      <c r="Q1835" s="84"/>
      <c r="R1835" s="84"/>
      <c r="S1835" s="84"/>
      <c r="T1835" s="85"/>
      <c r="AT1835" s="18" t="s">
        <v>169</v>
      </c>
      <c r="AU1835" s="18" t="s">
        <v>83</v>
      </c>
    </row>
    <row r="1836" s="12" customFormat="1">
      <c r="B1836" s="228"/>
      <c r="C1836" s="229"/>
      <c r="D1836" s="225" t="s">
        <v>176</v>
      </c>
      <c r="E1836" s="230" t="s">
        <v>19</v>
      </c>
      <c r="F1836" s="231" t="s">
        <v>1444</v>
      </c>
      <c r="G1836" s="229"/>
      <c r="H1836" s="230" t="s">
        <v>19</v>
      </c>
      <c r="I1836" s="232"/>
      <c r="J1836" s="229"/>
      <c r="K1836" s="229"/>
      <c r="L1836" s="233"/>
      <c r="M1836" s="234"/>
      <c r="N1836" s="235"/>
      <c r="O1836" s="235"/>
      <c r="P1836" s="235"/>
      <c r="Q1836" s="235"/>
      <c r="R1836" s="235"/>
      <c r="S1836" s="235"/>
      <c r="T1836" s="236"/>
      <c r="AT1836" s="237" t="s">
        <v>176</v>
      </c>
      <c r="AU1836" s="237" t="s">
        <v>83</v>
      </c>
      <c r="AV1836" s="12" t="s">
        <v>81</v>
      </c>
      <c r="AW1836" s="12" t="s">
        <v>34</v>
      </c>
      <c r="AX1836" s="12" t="s">
        <v>73</v>
      </c>
      <c r="AY1836" s="237" t="s">
        <v>161</v>
      </c>
    </row>
    <row r="1837" s="13" customFormat="1">
      <c r="B1837" s="238"/>
      <c r="C1837" s="239"/>
      <c r="D1837" s="225" t="s">
        <v>176</v>
      </c>
      <c r="E1837" s="240" t="s">
        <v>19</v>
      </c>
      <c r="F1837" s="241" t="s">
        <v>1445</v>
      </c>
      <c r="G1837" s="239"/>
      <c r="H1837" s="242">
        <v>107.2</v>
      </c>
      <c r="I1837" s="243"/>
      <c r="J1837" s="239"/>
      <c r="K1837" s="239"/>
      <c r="L1837" s="244"/>
      <c r="M1837" s="245"/>
      <c r="N1837" s="246"/>
      <c r="O1837" s="246"/>
      <c r="P1837" s="246"/>
      <c r="Q1837" s="246"/>
      <c r="R1837" s="246"/>
      <c r="S1837" s="246"/>
      <c r="T1837" s="247"/>
      <c r="AT1837" s="248" t="s">
        <v>176</v>
      </c>
      <c r="AU1837" s="248" t="s">
        <v>83</v>
      </c>
      <c r="AV1837" s="13" t="s">
        <v>83</v>
      </c>
      <c r="AW1837" s="13" t="s">
        <v>34</v>
      </c>
      <c r="AX1837" s="13" t="s">
        <v>81</v>
      </c>
      <c r="AY1837" s="248" t="s">
        <v>161</v>
      </c>
    </row>
    <row r="1838" s="1" customFormat="1" ht="16.5" customHeight="1">
      <c r="B1838" s="39"/>
      <c r="C1838" s="212" t="s">
        <v>1942</v>
      </c>
      <c r="D1838" s="212" t="s">
        <v>163</v>
      </c>
      <c r="E1838" s="213" t="s">
        <v>1943</v>
      </c>
      <c r="F1838" s="214" t="s">
        <v>1944</v>
      </c>
      <c r="G1838" s="215" t="s">
        <v>210</v>
      </c>
      <c r="H1838" s="216">
        <v>294.85000000000002</v>
      </c>
      <c r="I1838" s="217"/>
      <c r="J1838" s="218">
        <f>ROUND(I1838*H1838,2)</f>
        <v>0</v>
      </c>
      <c r="K1838" s="214" t="s">
        <v>173</v>
      </c>
      <c r="L1838" s="44"/>
      <c r="M1838" s="219" t="s">
        <v>19</v>
      </c>
      <c r="N1838" s="220" t="s">
        <v>44</v>
      </c>
      <c r="O1838" s="84"/>
      <c r="P1838" s="221">
        <f>O1838*H1838</f>
        <v>0</v>
      </c>
      <c r="Q1838" s="221">
        <v>0</v>
      </c>
      <c r="R1838" s="221">
        <f>Q1838*H1838</f>
        <v>0</v>
      </c>
      <c r="S1838" s="221">
        <v>0.014</v>
      </c>
      <c r="T1838" s="222">
        <f>S1838*H1838</f>
        <v>4.1279000000000003</v>
      </c>
      <c r="AR1838" s="223" t="s">
        <v>167</v>
      </c>
      <c r="AT1838" s="223" t="s">
        <v>163</v>
      </c>
      <c r="AU1838" s="223" t="s">
        <v>83</v>
      </c>
      <c r="AY1838" s="18" t="s">
        <v>161</v>
      </c>
      <c r="BE1838" s="224">
        <f>IF(N1838="základní",J1838,0)</f>
        <v>0</v>
      </c>
      <c r="BF1838" s="224">
        <f>IF(N1838="snížená",J1838,0)</f>
        <v>0</v>
      </c>
      <c r="BG1838" s="224">
        <f>IF(N1838="zákl. přenesená",J1838,0)</f>
        <v>0</v>
      </c>
      <c r="BH1838" s="224">
        <f>IF(N1838="sníž. přenesená",J1838,0)</f>
        <v>0</v>
      </c>
      <c r="BI1838" s="224">
        <f>IF(N1838="nulová",J1838,0)</f>
        <v>0</v>
      </c>
      <c r="BJ1838" s="18" t="s">
        <v>81</v>
      </c>
      <c r="BK1838" s="224">
        <f>ROUND(I1838*H1838,2)</f>
        <v>0</v>
      </c>
      <c r="BL1838" s="18" t="s">
        <v>167</v>
      </c>
      <c r="BM1838" s="223" t="s">
        <v>1945</v>
      </c>
    </row>
    <row r="1839" s="1" customFormat="1">
      <c r="B1839" s="39"/>
      <c r="C1839" s="40"/>
      <c r="D1839" s="225" t="s">
        <v>169</v>
      </c>
      <c r="E1839" s="40"/>
      <c r="F1839" s="226" t="s">
        <v>1946</v>
      </c>
      <c r="G1839" s="40"/>
      <c r="H1839" s="40"/>
      <c r="I1839" s="136"/>
      <c r="J1839" s="40"/>
      <c r="K1839" s="40"/>
      <c r="L1839" s="44"/>
      <c r="M1839" s="227"/>
      <c r="N1839" s="84"/>
      <c r="O1839" s="84"/>
      <c r="P1839" s="84"/>
      <c r="Q1839" s="84"/>
      <c r="R1839" s="84"/>
      <c r="S1839" s="84"/>
      <c r="T1839" s="85"/>
      <c r="AT1839" s="18" t="s">
        <v>169</v>
      </c>
      <c r="AU1839" s="18" t="s">
        <v>83</v>
      </c>
    </row>
    <row r="1840" s="12" customFormat="1">
      <c r="B1840" s="228"/>
      <c r="C1840" s="229"/>
      <c r="D1840" s="225" t="s">
        <v>176</v>
      </c>
      <c r="E1840" s="230" t="s">
        <v>19</v>
      </c>
      <c r="F1840" s="231" t="s">
        <v>1606</v>
      </c>
      <c r="G1840" s="229"/>
      <c r="H1840" s="230" t="s">
        <v>19</v>
      </c>
      <c r="I1840" s="232"/>
      <c r="J1840" s="229"/>
      <c r="K1840" s="229"/>
      <c r="L1840" s="233"/>
      <c r="M1840" s="234"/>
      <c r="N1840" s="235"/>
      <c r="O1840" s="235"/>
      <c r="P1840" s="235"/>
      <c r="Q1840" s="235"/>
      <c r="R1840" s="235"/>
      <c r="S1840" s="235"/>
      <c r="T1840" s="236"/>
      <c r="AT1840" s="237" t="s">
        <v>176</v>
      </c>
      <c r="AU1840" s="237" t="s">
        <v>83</v>
      </c>
      <c r="AV1840" s="12" t="s">
        <v>81</v>
      </c>
      <c r="AW1840" s="12" t="s">
        <v>34</v>
      </c>
      <c r="AX1840" s="12" t="s">
        <v>73</v>
      </c>
      <c r="AY1840" s="237" t="s">
        <v>161</v>
      </c>
    </row>
    <row r="1841" s="12" customFormat="1">
      <c r="B1841" s="228"/>
      <c r="C1841" s="229"/>
      <c r="D1841" s="225" t="s">
        <v>176</v>
      </c>
      <c r="E1841" s="230" t="s">
        <v>19</v>
      </c>
      <c r="F1841" s="231" t="s">
        <v>1607</v>
      </c>
      <c r="G1841" s="229"/>
      <c r="H1841" s="230" t="s">
        <v>19</v>
      </c>
      <c r="I1841" s="232"/>
      <c r="J1841" s="229"/>
      <c r="K1841" s="229"/>
      <c r="L1841" s="233"/>
      <c r="M1841" s="234"/>
      <c r="N1841" s="235"/>
      <c r="O1841" s="235"/>
      <c r="P1841" s="235"/>
      <c r="Q1841" s="235"/>
      <c r="R1841" s="235"/>
      <c r="S1841" s="235"/>
      <c r="T1841" s="236"/>
      <c r="AT1841" s="237" t="s">
        <v>176</v>
      </c>
      <c r="AU1841" s="237" t="s">
        <v>83</v>
      </c>
      <c r="AV1841" s="12" t="s">
        <v>81</v>
      </c>
      <c r="AW1841" s="12" t="s">
        <v>34</v>
      </c>
      <c r="AX1841" s="12" t="s">
        <v>73</v>
      </c>
      <c r="AY1841" s="237" t="s">
        <v>161</v>
      </c>
    </row>
    <row r="1842" s="13" customFormat="1">
      <c r="B1842" s="238"/>
      <c r="C1842" s="239"/>
      <c r="D1842" s="225" t="s">
        <v>176</v>
      </c>
      <c r="E1842" s="240" t="s">
        <v>19</v>
      </c>
      <c r="F1842" s="241" t="s">
        <v>1608</v>
      </c>
      <c r="G1842" s="239"/>
      <c r="H1842" s="242">
        <v>70.849999999999994</v>
      </c>
      <c r="I1842" s="243"/>
      <c r="J1842" s="239"/>
      <c r="K1842" s="239"/>
      <c r="L1842" s="244"/>
      <c r="M1842" s="245"/>
      <c r="N1842" s="246"/>
      <c r="O1842" s="246"/>
      <c r="P1842" s="246"/>
      <c r="Q1842" s="246"/>
      <c r="R1842" s="246"/>
      <c r="S1842" s="246"/>
      <c r="T1842" s="247"/>
      <c r="AT1842" s="248" t="s">
        <v>176</v>
      </c>
      <c r="AU1842" s="248" t="s">
        <v>83</v>
      </c>
      <c r="AV1842" s="13" t="s">
        <v>83</v>
      </c>
      <c r="AW1842" s="13" t="s">
        <v>34</v>
      </c>
      <c r="AX1842" s="13" t="s">
        <v>73</v>
      </c>
      <c r="AY1842" s="248" t="s">
        <v>161</v>
      </c>
    </row>
    <row r="1843" s="12" customFormat="1">
      <c r="B1843" s="228"/>
      <c r="C1843" s="229"/>
      <c r="D1843" s="225" t="s">
        <v>176</v>
      </c>
      <c r="E1843" s="230" t="s">
        <v>19</v>
      </c>
      <c r="F1843" s="231" t="s">
        <v>1609</v>
      </c>
      <c r="G1843" s="229"/>
      <c r="H1843" s="230" t="s">
        <v>19</v>
      </c>
      <c r="I1843" s="232"/>
      <c r="J1843" s="229"/>
      <c r="K1843" s="229"/>
      <c r="L1843" s="233"/>
      <c r="M1843" s="234"/>
      <c r="N1843" s="235"/>
      <c r="O1843" s="235"/>
      <c r="P1843" s="235"/>
      <c r="Q1843" s="235"/>
      <c r="R1843" s="235"/>
      <c r="S1843" s="235"/>
      <c r="T1843" s="236"/>
      <c r="AT1843" s="237" t="s">
        <v>176</v>
      </c>
      <c r="AU1843" s="237" t="s">
        <v>83</v>
      </c>
      <c r="AV1843" s="12" t="s">
        <v>81</v>
      </c>
      <c r="AW1843" s="12" t="s">
        <v>34</v>
      </c>
      <c r="AX1843" s="12" t="s">
        <v>73</v>
      </c>
      <c r="AY1843" s="237" t="s">
        <v>161</v>
      </c>
    </row>
    <row r="1844" s="13" customFormat="1">
      <c r="B1844" s="238"/>
      <c r="C1844" s="239"/>
      <c r="D1844" s="225" t="s">
        <v>176</v>
      </c>
      <c r="E1844" s="240" t="s">
        <v>19</v>
      </c>
      <c r="F1844" s="241" t="s">
        <v>1610</v>
      </c>
      <c r="G1844" s="239"/>
      <c r="H1844" s="242">
        <v>165</v>
      </c>
      <c r="I1844" s="243"/>
      <c r="J1844" s="239"/>
      <c r="K1844" s="239"/>
      <c r="L1844" s="244"/>
      <c r="M1844" s="245"/>
      <c r="N1844" s="246"/>
      <c r="O1844" s="246"/>
      <c r="P1844" s="246"/>
      <c r="Q1844" s="246"/>
      <c r="R1844" s="246"/>
      <c r="S1844" s="246"/>
      <c r="T1844" s="247"/>
      <c r="AT1844" s="248" t="s">
        <v>176</v>
      </c>
      <c r="AU1844" s="248" t="s">
        <v>83</v>
      </c>
      <c r="AV1844" s="13" t="s">
        <v>83</v>
      </c>
      <c r="AW1844" s="13" t="s">
        <v>34</v>
      </c>
      <c r="AX1844" s="13" t="s">
        <v>73</v>
      </c>
      <c r="AY1844" s="248" t="s">
        <v>161</v>
      </c>
    </row>
    <row r="1845" s="13" customFormat="1">
      <c r="B1845" s="238"/>
      <c r="C1845" s="239"/>
      <c r="D1845" s="225" t="s">
        <v>176</v>
      </c>
      <c r="E1845" s="240" t="s">
        <v>19</v>
      </c>
      <c r="F1845" s="241" t="s">
        <v>1611</v>
      </c>
      <c r="G1845" s="239"/>
      <c r="H1845" s="242">
        <v>-6.5</v>
      </c>
      <c r="I1845" s="243"/>
      <c r="J1845" s="239"/>
      <c r="K1845" s="239"/>
      <c r="L1845" s="244"/>
      <c r="M1845" s="245"/>
      <c r="N1845" s="246"/>
      <c r="O1845" s="246"/>
      <c r="P1845" s="246"/>
      <c r="Q1845" s="246"/>
      <c r="R1845" s="246"/>
      <c r="S1845" s="246"/>
      <c r="T1845" s="247"/>
      <c r="AT1845" s="248" t="s">
        <v>176</v>
      </c>
      <c r="AU1845" s="248" t="s">
        <v>83</v>
      </c>
      <c r="AV1845" s="13" t="s">
        <v>83</v>
      </c>
      <c r="AW1845" s="13" t="s">
        <v>34</v>
      </c>
      <c r="AX1845" s="13" t="s">
        <v>73</v>
      </c>
      <c r="AY1845" s="248" t="s">
        <v>161</v>
      </c>
    </row>
    <row r="1846" s="13" customFormat="1">
      <c r="B1846" s="238"/>
      <c r="C1846" s="239"/>
      <c r="D1846" s="225" t="s">
        <v>176</v>
      </c>
      <c r="E1846" s="240" t="s">
        <v>19</v>
      </c>
      <c r="F1846" s="241" t="s">
        <v>1612</v>
      </c>
      <c r="G1846" s="239"/>
      <c r="H1846" s="242">
        <v>1</v>
      </c>
      <c r="I1846" s="243"/>
      <c r="J1846" s="239"/>
      <c r="K1846" s="239"/>
      <c r="L1846" s="244"/>
      <c r="M1846" s="245"/>
      <c r="N1846" s="246"/>
      <c r="O1846" s="246"/>
      <c r="P1846" s="246"/>
      <c r="Q1846" s="246"/>
      <c r="R1846" s="246"/>
      <c r="S1846" s="246"/>
      <c r="T1846" s="247"/>
      <c r="AT1846" s="248" t="s">
        <v>176</v>
      </c>
      <c r="AU1846" s="248" t="s">
        <v>83</v>
      </c>
      <c r="AV1846" s="13" t="s">
        <v>83</v>
      </c>
      <c r="AW1846" s="13" t="s">
        <v>34</v>
      </c>
      <c r="AX1846" s="13" t="s">
        <v>73</v>
      </c>
      <c r="AY1846" s="248" t="s">
        <v>161</v>
      </c>
    </row>
    <row r="1847" s="12" customFormat="1">
      <c r="B1847" s="228"/>
      <c r="C1847" s="229"/>
      <c r="D1847" s="225" t="s">
        <v>176</v>
      </c>
      <c r="E1847" s="230" t="s">
        <v>19</v>
      </c>
      <c r="F1847" s="231" t="s">
        <v>1632</v>
      </c>
      <c r="G1847" s="229"/>
      <c r="H1847" s="230" t="s">
        <v>19</v>
      </c>
      <c r="I1847" s="232"/>
      <c r="J1847" s="229"/>
      <c r="K1847" s="229"/>
      <c r="L1847" s="233"/>
      <c r="M1847" s="234"/>
      <c r="N1847" s="235"/>
      <c r="O1847" s="235"/>
      <c r="P1847" s="235"/>
      <c r="Q1847" s="235"/>
      <c r="R1847" s="235"/>
      <c r="S1847" s="235"/>
      <c r="T1847" s="236"/>
      <c r="AT1847" s="237" t="s">
        <v>176</v>
      </c>
      <c r="AU1847" s="237" t="s">
        <v>83</v>
      </c>
      <c r="AV1847" s="12" t="s">
        <v>81</v>
      </c>
      <c r="AW1847" s="12" t="s">
        <v>34</v>
      </c>
      <c r="AX1847" s="12" t="s">
        <v>73</v>
      </c>
      <c r="AY1847" s="237" t="s">
        <v>161</v>
      </c>
    </row>
    <row r="1848" s="12" customFormat="1">
      <c r="B1848" s="228"/>
      <c r="C1848" s="229"/>
      <c r="D1848" s="225" t="s">
        <v>176</v>
      </c>
      <c r="E1848" s="230" t="s">
        <v>19</v>
      </c>
      <c r="F1848" s="231" t="s">
        <v>1607</v>
      </c>
      <c r="G1848" s="229"/>
      <c r="H1848" s="230" t="s">
        <v>19</v>
      </c>
      <c r="I1848" s="232"/>
      <c r="J1848" s="229"/>
      <c r="K1848" s="229"/>
      <c r="L1848" s="233"/>
      <c r="M1848" s="234"/>
      <c r="N1848" s="235"/>
      <c r="O1848" s="235"/>
      <c r="P1848" s="235"/>
      <c r="Q1848" s="235"/>
      <c r="R1848" s="235"/>
      <c r="S1848" s="235"/>
      <c r="T1848" s="236"/>
      <c r="AT1848" s="237" t="s">
        <v>176</v>
      </c>
      <c r="AU1848" s="237" t="s">
        <v>83</v>
      </c>
      <c r="AV1848" s="12" t="s">
        <v>81</v>
      </c>
      <c r="AW1848" s="12" t="s">
        <v>34</v>
      </c>
      <c r="AX1848" s="12" t="s">
        <v>73</v>
      </c>
      <c r="AY1848" s="237" t="s">
        <v>161</v>
      </c>
    </row>
    <row r="1849" s="13" customFormat="1">
      <c r="B1849" s="238"/>
      <c r="C1849" s="239"/>
      <c r="D1849" s="225" t="s">
        <v>176</v>
      </c>
      <c r="E1849" s="240" t="s">
        <v>19</v>
      </c>
      <c r="F1849" s="241" t="s">
        <v>1633</v>
      </c>
      <c r="G1849" s="239"/>
      <c r="H1849" s="242">
        <v>58.5</v>
      </c>
      <c r="I1849" s="243"/>
      <c r="J1849" s="239"/>
      <c r="K1849" s="239"/>
      <c r="L1849" s="244"/>
      <c r="M1849" s="245"/>
      <c r="N1849" s="246"/>
      <c r="O1849" s="246"/>
      <c r="P1849" s="246"/>
      <c r="Q1849" s="246"/>
      <c r="R1849" s="246"/>
      <c r="S1849" s="246"/>
      <c r="T1849" s="247"/>
      <c r="AT1849" s="248" t="s">
        <v>176</v>
      </c>
      <c r="AU1849" s="248" t="s">
        <v>83</v>
      </c>
      <c r="AV1849" s="13" t="s">
        <v>83</v>
      </c>
      <c r="AW1849" s="13" t="s">
        <v>34</v>
      </c>
      <c r="AX1849" s="13" t="s">
        <v>73</v>
      </c>
      <c r="AY1849" s="248" t="s">
        <v>161</v>
      </c>
    </row>
    <row r="1850" s="12" customFormat="1">
      <c r="B1850" s="228"/>
      <c r="C1850" s="229"/>
      <c r="D1850" s="225" t="s">
        <v>176</v>
      </c>
      <c r="E1850" s="230" t="s">
        <v>19</v>
      </c>
      <c r="F1850" s="231" t="s">
        <v>1609</v>
      </c>
      <c r="G1850" s="229"/>
      <c r="H1850" s="230" t="s">
        <v>19</v>
      </c>
      <c r="I1850" s="232"/>
      <c r="J1850" s="229"/>
      <c r="K1850" s="229"/>
      <c r="L1850" s="233"/>
      <c r="M1850" s="234"/>
      <c r="N1850" s="235"/>
      <c r="O1850" s="235"/>
      <c r="P1850" s="235"/>
      <c r="Q1850" s="235"/>
      <c r="R1850" s="235"/>
      <c r="S1850" s="235"/>
      <c r="T1850" s="236"/>
      <c r="AT1850" s="237" t="s">
        <v>176</v>
      </c>
      <c r="AU1850" s="237" t="s">
        <v>83</v>
      </c>
      <c r="AV1850" s="12" t="s">
        <v>81</v>
      </c>
      <c r="AW1850" s="12" t="s">
        <v>34</v>
      </c>
      <c r="AX1850" s="12" t="s">
        <v>73</v>
      </c>
      <c r="AY1850" s="237" t="s">
        <v>161</v>
      </c>
    </row>
    <row r="1851" s="13" customFormat="1">
      <c r="B1851" s="238"/>
      <c r="C1851" s="239"/>
      <c r="D1851" s="225" t="s">
        <v>176</v>
      </c>
      <c r="E1851" s="240" t="s">
        <v>19</v>
      </c>
      <c r="F1851" s="241" t="s">
        <v>1634</v>
      </c>
      <c r="G1851" s="239"/>
      <c r="H1851" s="242">
        <v>6</v>
      </c>
      <c r="I1851" s="243"/>
      <c r="J1851" s="239"/>
      <c r="K1851" s="239"/>
      <c r="L1851" s="244"/>
      <c r="M1851" s="245"/>
      <c r="N1851" s="246"/>
      <c r="O1851" s="246"/>
      <c r="P1851" s="246"/>
      <c r="Q1851" s="246"/>
      <c r="R1851" s="246"/>
      <c r="S1851" s="246"/>
      <c r="T1851" s="247"/>
      <c r="AT1851" s="248" t="s">
        <v>176</v>
      </c>
      <c r="AU1851" s="248" t="s">
        <v>83</v>
      </c>
      <c r="AV1851" s="13" t="s">
        <v>83</v>
      </c>
      <c r="AW1851" s="13" t="s">
        <v>34</v>
      </c>
      <c r="AX1851" s="13" t="s">
        <v>73</v>
      </c>
      <c r="AY1851" s="248" t="s">
        <v>161</v>
      </c>
    </row>
    <row r="1852" s="14" customFormat="1">
      <c r="B1852" s="249"/>
      <c r="C1852" s="250"/>
      <c r="D1852" s="225" t="s">
        <v>176</v>
      </c>
      <c r="E1852" s="251" t="s">
        <v>19</v>
      </c>
      <c r="F1852" s="252" t="s">
        <v>201</v>
      </c>
      <c r="G1852" s="250"/>
      <c r="H1852" s="253">
        <v>294.85000000000002</v>
      </c>
      <c r="I1852" s="254"/>
      <c r="J1852" s="250"/>
      <c r="K1852" s="250"/>
      <c r="L1852" s="255"/>
      <c r="M1852" s="256"/>
      <c r="N1852" s="257"/>
      <c r="O1852" s="257"/>
      <c r="P1852" s="257"/>
      <c r="Q1852" s="257"/>
      <c r="R1852" s="257"/>
      <c r="S1852" s="257"/>
      <c r="T1852" s="258"/>
      <c r="AT1852" s="259" t="s">
        <v>176</v>
      </c>
      <c r="AU1852" s="259" t="s">
        <v>83</v>
      </c>
      <c r="AV1852" s="14" t="s">
        <v>167</v>
      </c>
      <c r="AW1852" s="14" t="s">
        <v>34</v>
      </c>
      <c r="AX1852" s="14" t="s">
        <v>81</v>
      </c>
      <c r="AY1852" s="259" t="s">
        <v>161</v>
      </c>
    </row>
    <row r="1853" s="1" customFormat="1" ht="16.5" customHeight="1">
      <c r="B1853" s="39"/>
      <c r="C1853" s="212" t="s">
        <v>1947</v>
      </c>
      <c r="D1853" s="212" t="s">
        <v>163</v>
      </c>
      <c r="E1853" s="213" t="s">
        <v>1948</v>
      </c>
      <c r="F1853" s="214" t="s">
        <v>1949</v>
      </c>
      <c r="G1853" s="215" t="s">
        <v>1390</v>
      </c>
      <c r="H1853" s="216">
        <v>1</v>
      </c>
      <c r="I1853" s="217"/>
      <c r="J1853" s="218">
        <f>ROUND(I1853*H1853,2)</f>
        <v>0</v>
      </c>
      <c r="K1853" s="214" t="s">
        <v>19</v>
      </c>
      <c r="L1853" s="44"/>
      <c r="M1853" s="219" t="s">
        <v>19</v>
      </c>
      <c r="N1853" s="220" t="s">
        <v>44</v>
      </c>
      <c r="O1853" s="84"/>
      <c r="P1853" s="221">
        <f>O1853*H1853</f>
        <v>0</v>
      </c>
      <c r="Q1853" s="221">
        <v>0</v>
      </c>
      <c r="R1853" s="221">
        <f>Q1853*H1853</f>
        <v>0</v>
      </c>
      <c r="S1853" s="221">
        <v>0</v>
      </c>
      <c r="T1853" s="222">
        <f>S1853*H1853</f>
        <v>0</v>
      </c>
      <c r="AR1853" s="223" t="s">
        <v>167</v>
      </c>
      <c r="AT1853" s="223" t="s">
        <v>163</v>
      </c>
      <c r="AU1853" s="223" t="s">
        <v>83</v>
      </c>
      <c r="AY1853" s="18" t="s">
        <v>161</v>
      </c>
      <c r="BE1853" s="224">
        <f>IF(N1853="základní",J1853,0)</f>
        <v>0</v>
      </c>
      <c r="BF1853" s="224">
        <f>IF(N1853="snížená",J1853,0)</f>
        <v>0</v>
      </c>
      <c r="BG1853" s="224">
        <f>IF(N1853="zákl. přenesená",J1853,0)</f>
        <v>0</v>
      </c>
      <c r="BH1853" s="224">
        <f>IF(N1853="sníž. přenesená",J1853,0)</f>
        <v>0</v>
      </c>
      <c r="BI1853" s="224">
        <f>IF(N1853="nulová",J1853,0)</f>
        <v>0</v>
      </c>
      <c r="BJ1853" s="18" t="s">
        <v>81</v>
      </c>
      <c r="BK1853" s="224">
        <f>ROUND(I1853*H1853,2)</f>
        <v>0</v>
      </c>
      <c r="BL1853" s="18" t="s">
        <v>167</v>
      </c>
      <c r="BM1853" s="223" t="s">
        <v>1950</v>
      </c>
    </row>
    <row r="1854" s="12" customFormat="1">
      <c r="B1854" s="228"/>
      <c r="C1854" s="229"/>
      <c r="D1854" s="225" t="s">
        <v>176</v>
      </c>
      <c r="E1854" s="230" t="s">
        <v>19</v>
      </c>
      <c r="F1854" s="231" t="s">
        <v>328</v>
      </c>
      <c r="G1854" s="229"/>
      <c r="H1854" s="230" t="s">
        <v>19</v>
      </c>
      <c r="I1854" s="232"/>
      <c r="J1854" s="229"/>
      <c r="K1854" s="229"/>
      <c r="L1854" s="233"/>
      <c r="M1854" s="234"/>
      <c r="N1854" s="235"/>
      <c r="O1854" s="235"/>
      <c r="P1854" s="235"/>
      <c r="Q1854" s="235"/>
      <c r="R1854" s="235"/>
      <c r="S1854" s="235"/>
      <c r="T1854" s="236"/>
      <c r="AT1854" s="237" t="s">
        <v>176</v>
      </c>
      <c r="AU1854" s="237" t="s">
        <v>83</v>
      </c>
      <c r="AV1854" s="12" t="s">
        <v>81</v>
      </c>
      <c r="AW1854" s="12" t="s">
        <v>34</v>
      </c>
      <c r="AX1854" s="12" t="s">
        <v>73</v>
      </c>
      <c r="AY1854" s="237" t="s">
        <v>161</v>
      </c>
    </row>
    <row r="1855" s="13" customFormat="1">
      <c r="B1855" s="238"/>
      <c r="C1855" s="239"/>
      <c r="D1855" s="225" t="s">
        <v>176</v>
      </c>
      <c r="E1855" s="240" t="s">
        <v>19</v>
      </c>
      <c r="F1855" s="241" t="s">
        <v>1951</v>
      </c>
      <c r="G1855" s="239"/>
      <c r="H1855" s="242">
        <v>1</v>
      </c>
      <c r="I1855" s="243"/>
      <c r="J1855" s="239"/>
      <c r="K1855" s="239"/>
      <c r="L1855" s="244"/>
      <c r="M1855" s="245"/>
      <c r="N1855" s="246"/>
      <c r="O1855" s="246"/>
      <c r="P1855" s="246"/>
      <c r="Q1855" s="246"/>
      <c r="R1855" s="246"/>
      <c r="S1855" s="246"/>
      <c r="T1855" s="247"/>
      <c r="AT1855" s="248" t="s">
        <v>176</v>
      </c>
      <c r="AU1855" s="248" t="s">
        <v>83</v>
      </c>
      <c r="AV1855" s="13" t="s">
        <v>83</v>
      </c>
      <c r="AW1855" s="13" t="s">
        <v>34</v>
      </c>
      <c r="AX1855" s="13" t="s">
        <v>81</v>
      </c>
      <c r="AY1855" s="248" t="s">
        <v>161</v>
      </c>
    </row>
    <row r="1856" s="1" customFormat="1" ht="16.5" customHeight="1">
      <c r="B1856" s="39"/>
      <c r="C1856" s="212" t="s">
        <v>1952</v>
      </c>
      <c r="D1856" s="212" t="s">
        <v>163</v>
      </c>
      <c r="E1856" s="213" t="s">
        <v>1953</v>
      </c>
      <c r="F1856" s="214" t="s">
        <v>1954</v>
      </c>
      <c r="G1856" s="215" t="s">
        <v>267</v>
      </c>
      <c r="H1856" s="216">
        <v>11</v>
      </c>
      <c r="I1856" s="217"/>
      <c r="J1856" s="218">
        <f>ROUND(I1856*H1856,2)</f>
        <v>0</v>
      </c>
      <c r="K1856" s="214" t="s">
        <v>173</v>
      </c>
      <c r="L1856" s="44"/>
      <c r="M1856" s="219" t="s">
        <v>19</v>
      </c>
      <c r="N1856" s="220" t="s">
        <v>44</v>
      </c>
      <c r="O1856" s="84"/>
      <c r="P1856" s="221">
        <f>O1856*H1856</f>
        <v>0</v>
      </c>
      <c r="Q1856" s="221">
        <v>0.04938</v>
      </c>
      <c r="R1856" s="221">
        <f>Q1856*H1856</f>
        <v>0.54318</v>
      </c>
      <c r="S1856" s="221">
        <v>0</v>
      </c>
      <c r="T1856" s="222">
        <f>S1856*H1856</f>
        <v>0</v>
      </c>
      <c r="AR1856" s="223" t="s">
        <v>167</v>
      </c>
      <c r="AT1856" s="223" t="s">
        <v>163</v>
      </c>
      <c r="AU1856" s="223" t="s">
        <v>83</v>
      </c>
      <c r="AY1856" s="18" t="s">
        <v>161</v>
      </c>
      <c r="BE1856" s="224">
        <f>IF(N1856="základní",J1856,0)</f>
        <v>0</v>
      </c>
      <c r="BF1856" s="224">
        <f>IF(N1856="snížená",J1856,0)</f>
        <v>0</v>
      </c>
      <c r="BG1856" s="224">
        <f>IF(N1856="zákl. přenesená",J1856,0)</f>
        <v>0</v>
      </c>
      <c r="BH1856" s="224">
        <f>IF(N1856="sníž. přenesená",J1856,0)</f>
        <v>0</v>
      </c>
      <c r="BI1856" s="224">
        <f>IF(N1856="nulová",J1856,0)</f>
        <v>0</v>
      </c>
      <c r="BJ1856" s="18" t="s">
        <v>81</v>
      </c>
      <c r="BK1856" s="224">
        <f>ROUND(I1856*H1856,2)</f>
        <v>0</v>
      </c>
      <c r="BL1856" s="18" t="s">
        <v>167</v>
      </c>
      <c r="BM1856" s="223" t="s">
        <v>1955</v>
      </c>
    </row>
    <row r="1857" s="1" customFormat="1">
      <c r="B1857" s="39"/>
      <c r="C1857" s="40"/>
      <c r="D1857" s="225" t="s">
        <v>169</v>
      </c>
      <c r="E1857" s="40"/>
      <c r="F1857" s="226" t="s">
        <v>1956</v>
      </c>
      <c r="G1857" s="40"/>
      <c r="H1857" s="40"/>
      <c r="I1857" s="136"/>
      <c r="J1857" s="40"/>
      <c r="K1857" s="40"/>
      <c r="L1857" s="44"/>
      <c r="M1857" s="227"/>
      <c r="N1857" s="84"/>
      <c r="O1857" s="84"/>
      <c r="P1857" s="84"/>
      <c r="Q1857" s="84"/>
      <c r="R1857" s="84"/>
      <c r="S1857" s="84"/>
      <c r="T1857" s="85"/>
      <c r="AT1857" s="18" t="s">
        <v>169</v>
      </c>
      <c r="AU1857" s="18" t="s">
        <v>83</v>
      </c>
    </row>
    <row r="1858" s="12" customFormat="1">
      <c r="B1858" s="228"/>
      <c r="C1858" s="229"/>
      <c r="D1858" s="225" t="s">
        <v>176</v>
      </c>
      <c r="E1858" s="230" t="s">
        <v>19</v>
      </c>
      <c r="F1858" s="231" t="s">
        <v>328</v>
      </c>
      <c r="G1858" s="229"/>
      <c r="H1858" s="230" t="s">
        <v>19</v>
      </c>
      <c r="I1858" s="232"/>
      <c r="J1858" s="229"/>
      <c r="K1858" s="229"/>
      <c r="L1858" s="233"/>
      <c r="M1858" s="234"/>
      <c r="N1858" s="235"/>
      <c r="O1858" s="235"/>
      <c r="P1858" s="235"/>
      <c r="Q1858" s="235"/>
      <c r="R1858" s="235"/>
      <c r="S1858" s="235"/>
      <c r="T1858" s="236"/>
      <c r="AT1858" s="237" t="s">
        <v>176</v>
      </c>
      <c r="AU1858" s="237" t="s">
        <v>83</v>
      </c>
      <c r="AV1858" s="12" t="s">
        <v>81</v>
      </c>
      <c r="AW1858" s="12" t="s">
        <v>34</v>
      </c>
      <c r="AX1858" s="12" t="s">
        <v>73</v>
      </c>
      <c r="AY1858" s="237" t="s">
        <v>161</v>
      </c>
    </row>
    <row r="1859" s="13" customFormat="1">
      <c r="B1859" s="238"/>
      <c r="C1859" s="239"/>
      <c r="D1859" s="225" t="s">
        <v>176</v>
      </c>
      <c r="E1859" s="240" t="s">
        <v>19</v>
      </c>
      <c r="F1859" s="241" t="s">
        <v>1957</v>
      </c>
      <c r="G1859" s="239"/>
      <c r="H1859" s="242">
        <v>11</v>
      </c>
      <c r="I1859" s="243"/>
      <c r="J1859" s="239"/>
      <c r="K1859" s="239"/>
      <c r="L1859" s="244"/>
      <c r="M1859" s="245"/>
      <c r="N1859" s="246"/>
      <c r="O1859" s="246"/>
      <c r="P1859" s="246"/>
      <c r="Q1859" s="246"/>
      <c r="R1859" s="246"/>
      <c r="S1859" s="246"/>
      <c r="T1859" s="247"/>
      <c r="AT1859" s="248" t="s">
        <v>176</v>
      </c>
      <c r="AU1859" s="248" t="s">
        <v>83</v>
      </c>
      <c r="AV1859" s="13" t="s">
        <v>83</v>
      </c>
      <c r="AW1859" s="13" t="s">
        <v>34</v>
      </c>
      <c r="AX1859" s="13" t="s">
        <v>81</v>
      </c>
      <c r="AY1859" s="248" t="s">
        <v>161</v>
      </c>
    </row>
    <row r="1860" s="11" customFormat="1" ht="22.8" customHeight="1">
      <c r="B1860" s="196"/>
      <c r="C1860" s="197"/>
      <c r="D1860" s="198" t="s">
        <v>72</v>
      </c>
      <c r="E1860" s="210" t="s">
        <v>1958</v>
      </c>
      <c r="F1860" s="210" t="s">
        <v>1959</v>
      </c>
      <c r="G1860" s="197"/>
      <c r="H1860" s="197"/>
      <c r="I1860" s="200"/>
      <c r="J1860" s="211">
        <f>BK1860</f>
        <v>0</v>
      </c>
      <c r="K1860" s="197"/>
      <c r="L1860" s="202"/>
      <c r="M1860" s="203"/>
      <c r="N1860" s="204"/>
      <c r="O1860" s="204"/>
      <c r="P1860" s="205">
        <f>SUM(P1861:P1886)</f>
        <v>0</v>
      </c>
      <c r="Q1860" s="204"/>
      <c r="R1860" s="205">
        <f>SUM(R1861:R1886)</f>
        <v>0</v>
      </c>
      <c r="S1860" s="204"/>
      <c r="T1860" s="206">
        <f>SUM(T1861:T1886)</f>
        <v>0</v>
      </c>
      <c r="AR1860" s="207" t="s">
        <v>81</v>
      </c>
      <c r="AT1860" s="208" t="s">
        <v>72</v>
      </c>
      <c r="AU1860" s="208" t="s">
        <v>81</v>
      </c>
      <c r="AY1860" s="207" t="s">
        <v>161</v>
      </c>
      <c r="BK1860" s="209">
        <f>SUM(BK1861:BK1886)</f>
        <v>0</v>
      </c>
    </row>
    <row r="1861" s="1" customFormat="1" ht="16.5" customHeight="1">
      <c r="B1861" s="39"/>
      <c r="C1861" s="212" t="s">
        <v>1960</v>
      </c>
      <c r="D1861" s="212" t="s">
        <v>163</v>
      </c>
      <c r="E1861" s="213" t="s">
        <v>1961</v>
      </c>
      <c r="F1861" s="214" t="s">
        <v>1962</v>
      </c>
      <c r="G1861" s="215" t="s">
        <v>238</v>
      </c>
      <c r="H1861" s="216">
        <v>5.7000000000000002</v>
      </c>
      <c r="I1861" s="217"/>
      <c r="J1861" s="218">
        <f>ROUND(I1861*H1861,2)</f>
        <v>0</v>
      </c>
      <c r="K1861" s="214" t="s">
        <v>19</v>
      </c>
      <c r="L1861" s="44"/>
      <c r="M1861" s="219" t="s">
        <v>19</v>
      </c>
      <c r="N1861" s="220" t="s">
        <v>44</v>
      </c>
      <c r="O1861" s="84"/>
      <c r="P1861" s="221">
        <f>O1861*H1861</f>
        <v>0</v>
      </c>
      <c r="Q1861" s="221">
        <v>0</v>
      </c>
      <c r="R1861" s="221">
        <f>Q1861*H1861</f>
        <v>0</v>
      </c>
      <c r="S1861" s="221">
        <v>0</v>
      </c>
      <c r="T1861" s="222">
        <f>S1861*H1861</f>
        <v>0</v>
      </c>
      <c r="AR1861" s="223" t="s">
        <v>167</v>
      </c>
      <c r="AT1861" s="223" t="s">
        <v>163</v>
      </c>
      <c r="AU1861" s="223" t="s">
        <v>83</v>
      </c>
      <c r="AY1861" s="18" t="s">
        <v>161</v>
      </c>
      <c r="BE1861" s="224">
        <f>IF(N1861="základní",J1861,0)</f>
        <v>0</v>
      </c>
      <c r="BF1861" s="224">
        <f>IF(N1861="snížená",J1861,0)</f>
        <v>0</v>
      </c>
      <c r="BG1861" s="224">
        <f>IF(N1861="zákl. přenesená",J1861,0)</f>
        <v>0</v>
      </c>
      <c r="BH1861" s="224">
        <f>IF(N1861="sníž. přenesená",J1861,0)</f>
        <v>0</v>
      </c>
      <c r="BI1861" s="224">
        <f>IF(N1861="nulová",J1861,0)</f>
        <v>0</v>
      </c>
      <c r="BJ1861" s="18" t="s">
        <v>81</v>
      </c>
      <c r="BK1861" s="224">
        <f>ROUND(I1861*H1861,2)</f>
        <v>0</v>
      </c>
      <c r="BL1861" s="18" t="s">
        <v>167</v>
      </c>
      <c r="BM1861" s="223" t="s">
        <v>1963</v>
      </c>
    </row>
    <row r="1862" s="12" customFormat="1">
      <c r="B1862" s="228"/>
      <c r="C1862" s="229"/>
      <c r="D1862" s="225" t="s">
        <v>176</v>
      </c>
      <c r="E1862" s="230" t="s">
        <v>19</v>
      </c>
      <c r="F1862" s="231" t="s">
        <v>1964</v>
      </c>
      <c r="G1862" s="229"/>
      <c r="H1862" s="230" t="s">
        <v>19</v>
      </c>
      <c r="I1862" s="232"/>
      <c r="J1862" s="229"/>
      <c r="K1862" s="229"/>
      <c r="L1862" s="233"/>
      <c r="M1862" s="234"/>
      <c r="N1862" s="235"/>
      <c r="O1862" s="235"/>
      <c r="P1862" s="235"/>
      <c r="Q1862" s="235"/>
      <c r="R1862" s="235"/>
      <c r="S1862" s="235"/>
      <c r="T1862" s="236"/>
      <c r="AT1862" s="237" t="s">
        <v>176</v>
      </c>
      <c r="AU1862" s="237" t="s">
        <v>83</v>
      </c>
      <c r="AV1862" s="12" t="s">
        <v>81</v>
      </c>
      <c r="AW1862" s="12" t="s">
        <v>34</v>
      </c>
      <c r="AX1862" s="12" t="s">
        <v>73</v>
      </c>
      <c r="AY1862" s="237" t="s">
        <v>161</v>
      </c>
    </row>
    <row r="1863" s="12" customFormat="1">
      <c r="B1863" s="228"/>
      <c r="C1863" s="229"/>
      <c r="D1863" s="225" t="s">
        <v>176</v>
      </c>
      <c r="E1863" s="230" t="s">
        <v>19</v>
      </c>
      <c r="F1863" s="231" t="s">
        <v>1965</v>
      </c>
      <c r="G1863" s="229"/>
      <c r="H1863" s="230" t="s">
        <v>19</v>
      </c>
      <c r="I1863" s="232"/>
      <c r="J1863" s="229"/>
      <c r="K1863" s="229"/>
      <c r="L1863" s="233"/>
      <c r="M1863" s="234"/>
      <c r="N1863" s="235"/>
      <c r="O1863" s="235"/>
      <c r="P1863" s="235"/>
      <c r="Q1863" s="235"/>
      <c r="R1863" s="235"/>
      <c r="S1863" s="235"/>
      <c r="T1863" s="236"/>
      <c r="AT1863" s="237" t="s">
        <v>176</v>
      </c>
      <c r="AU1863" s="237" t="s">
        <v>83</v>
      </c>
      <c r="AV1863" s="12" t="s">
        <v>81</v>
      </c>
      <c r="AW1863" s="12" t="s">
        <v>34</v>
      </c>
      <c r="AX1863" s="12" t="s">
        <v>73</v>
      </c>
      <c r="AY1863" s="237" t="s">
        <v>161</v>
      </c>
    </row>
    <row r="1864" s="12" customFormat="1">
      <c r="B1864" s="228"/>
      <c r="C1864" s="229"/>
      <c r="D1864" s="225" t="s">
        <v>176</v>
      </c>
      <c r="E1864" s="230" t="s">
        <v>19</v>
      </c>
      <c r="F1864" s="231" t="s">
        <v>1966</v>
      </c>
      <c r="G1864" s="229"/>
      <c r="H1864" s="230" t="s">
        <v>19</v>
      </c>
      <c r="I1864" s="232"/>
      <c r="J1864" s="229"/>
      <c r="K1864" s="229"/>
      <c r="L1864" s="233"/>
      <c r="M1864" s="234"/>
      <c r="N1864" s="235"/>
      <c r="O1864" s="235"/>
      <c r="P1864" s="235"/>
      <c r="Q1864" s="235"/>
      <c r="R1864" s="235"/>
      <c r="S1864" s="235"/>
      <c r="T1864" s="236"/>
      <c r="AT1864" s="237" t="s">
        <v>176</v>
      </c>
      <c r="AU1864" s="237" t="s">
        <v>83</v>
      </c>
      <c r="AV1864" s="12" t="s">
        <v>81</v>
      </c>
      <c r="AW1864" s="12" t="s">
        <v>34</v>
      </c>
      <c r="AX1864" s="12" t="s">
        <v>73</v>
      </c>
      <c r="AY1864" s="237" t="s">
        <v>161</v>
      </c>
    </row>
    <row r="1865" s="12" customFormat="1">
      <c r="B1865" s="228"/>
      <c r="C1865" s="229"/>
      <c r="D1865" s="225" t="s">
        <v>176</v>
      </c>
      <c r="E1865" s="230" t="s">
        <v>19</v>
      </c>
      <c r="F1865" s="231" t="s">
        <v>1967</v>
      </c>
      <c r="G1865" s="229"/>
      <c r="H1865" s="230" t="s">
        <v>19</v>
      </c>
      <c r="I1865" s="232"/>
      <c r="J1865" s="229"/>
      <c r="K1865" s="229"/>
      <c r="L1865" s="233"/>
      <c r="M1865" s="234"/>
      <c r="N1865" s="235"/>
      <c r="O1865" s="235"/>
      <c r="P1865" s="235"/>
      <c r="Q1865" s="235"/>
      <c r="R1865" s="235"/>
      <c r="S1865" s="235"/>
      <c r="T1865" s="236"/>
      <c r="AT1865" s="237" t="s">
        <v>176</v>
      </c>
      <c r="AU1865" s="237" t="s">
        <v>83</v>
      </c>
      <c r="AV1865" s="12" t="s">
        <v>81</v>
      </c>
      <c r="AW1865" s="12" t="s">
        <v>34</v>
      </c>
      <c r="AX1865" s="12" t="s">
        <v>73</v>
      </c>
      <c r="AY1865" s="237" t="s">
        <v>161</v>
      </c>
    </row>
    <row r="1866" s="12" customFormat="1">
      <c r="B1866" s="228"/>
      <c r="C1866" s="229"/>
      <c r="D1866" s="225" t="s">
        <v>176</v>
      </c>
      <c r="E1866" s="230" t="s">
        <v>19</v>
      </c>
      <c r="F1866" s="231" t="s">
        <v>1968</v>
      </c>
      <c r="G1866" s="229"/>
      <c r="H1866" s="230" t="s">
        <v>19</v>
      </c>
      <c r="I1866" s="232"/>
      <c r="J1866" s="229"/>
      <c r="K1866" s="229"/>
      <c r="L1866" s="233"/>
      <c r="M1866" s="234"/>
      <c r="N1866" s="235"/>
      <c r="O1866" s="235"/>
      <c r="P1866" s="235"/>
      <c r="Q1866" s="235"/>
      <c r="R1866" s="235"/>
      <c r="S1866" s="235"/>
      <c r="T1866" s="236"/>
      <c r="AT1866" s="237" t="s">
        <v>176</v>
      </c>
      <c r="AU1866" s="237" t="s">
        <v>83</v>
      </c>
      <c r="AV1866" s="12" t="s">
        <v>81</v>
      </c>
      <c r="AW1866" s="12" t="s">
        <v>34</v>
      </c>
      <c r="AX1866" s="12" t="s">
        <v>73</v>
      </c>
      <c r="AY1866" s="237" t="s">
        <v>161</v>
      </c>
    </row>
    <row r="1867" s="12" customFormat="1">
      <c r="B1867" s="228"/>
      <c r="C1867" s="229"/>
      <c r="D1867" s="225" t="s">
        <v>176</v>
      </c>
      <c r="E1867" s="230" t="s">
        <v>19</v>
      </c>
      <c r="F1867" s="231" t="s">
        <v>1969</v>
      </c>
      <c r="G1867" s="229"/>
      <c r="H1867" s="230" t="s">
        <v>19</v>
      </c>
      <c r="I1867" s="232"/>
      <c r="J1867" s="229"/>
      <c r="K1867" s="229"/>
      <c r="L1867" s="233"/>
      <c r="M1867" s="234"/>
      <c r="N1867" s="235"/>
      <c r="O1867" s="235"/>
      <c r="P1867" s="235"/>
      <c r="Q1867" s="235"/>
      <c r="R1867" s="235"/>
      <c r="S1867" s="235"/>
      <c r="T1867" s="236"/>
      <c r="AT1867" s="237" t="s">
        <v>176</v>
      </c>
      <c r="AU1867" s="237" t="s">
        <v>83</v>
      </c>
      <c r="AV1867" s="12" t="s">
        <v>81</v>
      </c>
      <c r="AW1867" s="12" t="s">
        <v>34</v>
      </c>
      <c r="AX1867" s="12" t="s">
        <v>73</v>
      </c>
      <c r="AY1867" s="237" t="s">
        <v>161</v>
      </c>
    </row>
    <row r="1868" s="12" customFormat="1">
      <c r="B1868" s="228"/>
      <c r="C1868" s="229"/>
      <c r="D1868" s="225" t="s">
        <v>176</v>
      </c>
      <c r="E1868" s="230" t="s">
        <v>19</v>
      </c>
      <c r="F1868" s="231" t="s">
        <v>1970</v>
      </c>
      <c r="G1868" s="229"/>
      <c r="H1868" s="230" t="s">
        <v>19</v>
      </c>
      <c r="I1868" s="232"/>
      <c r="J1868" s="229"/>
      <c r="K1868" s="229"/>
      <c r="L1868" s="233"/>
      <c r="M1868" s="234"/>
      <c r="N1868" s="235"/>
      <c r="O1868" s="235"/>
      <c r="P1868" s="235"/>
      <c r="Q1868" s="235"/>
      <c r="R1868" s="235"/>
      <c r="S1868" s="235"/>
      <c r="T1868" s="236"/>
      <c r="AT1868" s="237" t="s">
        <v>176</v>
      </c>
      <c r="AU1868" s="237" t="s">
        <v>83</v>
      </c>
      <c r="AV1868" s="12" t="s">
        <v>81</v>
      </c>
      <c r="AW1868" s="12" t="s">
        <v>34</v>
      </c>
      <c r="AX1868" s="12" t="s">
        <v>73</v>
      </c>
      <c r="AY1868" s="237" t="s">
        <v>161</v>
      </c>
    </row>
    <row r="1869" s="13" customFormat="1">
      <c r="B1869" s="238"/>
      <c r="C1869" s="239"/>
      <c r="D1869" s="225" t="s">
        <v>176</v>
      </c>
      <c r="E1869" s="240" t="s">
        <v>19</v>
      </c>
      <c r="F1869" s="241" t="s">
        <v>1971</v>
      </c>
      <c r="G1869" s="239"/>
      <c r="H1869" s="242">
        <v>5.7000000000000002</v>
      </c>
      <c r="I1869" s="243"/>
      <c r="J1869" s="239"/>
      <c r="K1869" s="239"/>
      <c r="L1869" s="244"/>
      <c r="M1869" s="245"/>
      <c r="N1869" s="246"/>
      <c r="O1869" s="246"/>
      <c r="P1869" s="246"/>
      <c r="Q1869" s="246"/>
      <c r="R1869" s="246"/>
      <c r="S1869" s="246"/>
      <c r="T1869" s="247"/>
      <c r="AT1869" s="248" t="s">
        <v>176</v>
      </c>
      <c r="AU1869" s="248" t="s">
        <v>83</v>
      </c>
      <c r="AV1869" s="13" t="s">
        <v>83</v>
      </c>
      <c r="AW1869" s="13" t="s">
        <v>34</v>
      </c>
      <c r="AX1869" s="13" t="s">
        <v>81</v>
      </c>
      <c r="AY1869" s="248" t="s">
        <v>161</v>
      </c>
    </row>
    <row r="1870" s="12" customFormat="1">
      <c r="B1870" s="228"/>
      <c r="C1870" s="229"/>
      <c r="D1870" s="225" t="s">
        <v>176</v>
      </c>
      <c r="E1870" s="230" t="s">
        <v>19</v>
      </c>
      <c r="F1870" s="231" t="s">
        <v>1972</v>
      </c>
      <c r="G1870" s="229"/>
      <c r="H1870" s="230" t="s">
        <v>19</v>
      </c>
      <c r="I1870" s="232"/>
      <c r="J1870" s="229"/>
      <c r="K1870" s="229"/>
      <c r="L1870" s="233"/>
      <c r="M1870" s="234"/>
      <c r="N1870" s="235"/>
      <c r="O1870" s="235"/>
      <c r="P1870" s="235"/>
      <c r="Q1870" s="235"/>
      <c r="R1870" s="235"/>
      <c r="S1870" s="235"/>
      <c r="T1870" s="236"/>
      <c r="AT1870" s="237" t="s">
        <v>176</v>
      </c>
      <c r="AU1870" s="237" t="s">
        <v>83</v>
      </c>
      <c r="AV1870" s="12" t="s">
        <v>81</v>
      </c>
      <c r="AW1870" s="12" t="s">
        <v>34</v>
      </c>
      <c r="AX1870" s="12" t="s">
        <v>73</v>
      </c>
      <c r="AY1870" s="237" t="s">
        <v>161</v>
      </c>
    </row>
    <row r="1871" s="1" customFormat="1" ht="16.5" customHeight="1">
      <c r="B1871" s="39"/>
      <c r="C1871" s="212" t="s">
        <v>1973</v>
      </c>
      <c r="D1871" s="212" t="s">
        <v>163</v>
      </c>
      <c r="E1871" s="213" t="s">
        <v>1974</v>
      </c>
      <c r="F1871" s="214" t="s">
        <v>1975</v>
      </c>
      <c r="G1871" s="215" t="s">
        <v>238</v>
      </c>
      <c r="H1871" s="216">
        <v>407.31599999999997</v>
      </c>
      <c r="I1871" s="217"/>
      <c r="J1871" s="218">
        <f>ROUND(I1871*H1871,2)</f>
        <v>0</v>
      </c>
      <c r="K1871" s="214" t="s">
        <v>173</v>
      </c>
      <c r="L1871" s="44"/>
      <c r="M1871" s="219" t="s">
        <v>19</v>
      </c>
      <c r="N1871" s="220" t="s">
        <v>44</v>
      </c>
      <c r="O1871" s="84"/>
      <c r="P1871" s="221">
        <f>O1871*H1871</f>
        <v>0</v>
      </c>
      <c r="Q1871" s="221">
        <v>0</v>
      </c>
      <c r="R1871" s="221">
        <f>Q1871*H1871</f>
        <v>0</v>
      </c>
      <c r="S1871" s="221">
        <v>0</v>
      </c>
      <c r="T1871" s="222">
        <f>S1871*H1871</f>
        <v>0</v>
      </c>
      <c r="AR1871" s="223" t="s">
        <v>167</v>
      </c>
      <c r="AT1871" s="223" t="s">
        <v>163</v>
      </c>
      <c r="AU1871" s="223" t="s">
        <v>83</v>
      </c>
      <c r="AY1871" s="18" t="s">
        <v>161</v>
      </c>
      <c r="BE1871" s="224">
        <f>IF(N1871="základní",J1871,0)</f>
        <v>0</v>
      </c>
      <c r="BF1871" s="224">
        <f>IF(N1871="snížená",J1871,0)</f>
        <v>0</v>
      </c>
      <c r="BG1871" s="224">
        <f>IF(N1871="zákl. přenesená",J1871,0)</f>
        <v>0</v>
      </c>
      <c r="BH1871" s="224">
        <f>IF(N1871="sníž. přenesená",J1871,0)</f>
        <v>0</v>
      </c>
      <c r="BI1871" s="224">
        <f>IF(N1871="nulová",J1871,0)</f>
        <v>0</v>
      </c>
      <c r="BJ1871" s="18" t="s">
        <v>81</v>
      </c>
      <c r="BK1871" s="224">
        <f>ROUND(I1871*H1871,2)</f>
        <v>0</v>
      </c>
      <c r="BL1871" s="18" t="s">
        <v>167</v>
      </c>
      <c r="BM1871" s="223" t="s">
        <v>1976</v>
      </c>
    </row>
    <row r="1872" s="1" customFormat="1">
      <c r="B1872" s="39"/>
      <c r="C1872" s="40"/>
      <c r="D1872" s="225" t="s">
        <v>169</v>
      </c>
      <c r="E1872" s="40"/>
      <c r="F1872" s="226" t="s">
        <v>1977</v>
      </c>
      <c r="G1872" s="40"/>
      <c r="H1872" s="40"/>
      <c r="I1872" s="136"/>
      <c r="J1872" s="40"/>
      <c r="K1872" s="40"/>
      <c r="L1872" s="44"/>
      <c r="M1872" s="227"/>
      <c r="N1872" s="84"/>
      <c r="O1872" s="84"/>
      <c r="P1872" s="84"/>
      <c r="Q1872" s="84"/>
      <c r="R1872" s="84"/>
      <c r="S1872" s="84"/>
      <c r="T1872" s="85"/>
      <c r="AT1872" s="18" t="s">
        <v>169</v>
      </c>
      <c r="AU1872" s="18" t="s">
        <v>83</v>
      </c>
    </row>
    <row r="1873" s="1" customFormat="1" ht="16.5" customHeight="1">
      <c r="B1873" s="39"/>
      <c r="C1873" s="212" t="s">
        <v>1978</v>
      </c>
      <c r="D1873" s="212" t="s">
        <v>163</v>
      </c>
      <c r="E1873" s="213" t="s">
        <v>1979</v>
      </c>
      <c r="F1873" s="214" t="s">
        <v>1980</v>
      </c>
      <c r="G1873" s="215" t="s">
        <v>238</v>
      </c>
      <c r="H1873" s="216">
        <v>407.31599999999997</v>
      </c>
      <c r="I1873" s="217"/>
      <c r="J1873" s="218">
        <f>ROUND(I1873*H1873,2)</f>
        <v>0</v>
      </c>
      <c r="K1873" s="214" t="s">
        <v>173</v>
      </c>
      <c r="L1873" s="44"/>
      <c r="M1873" s="219" t="s">
        <v>19</v>
      </c>
      <c r="N1873" s="220" t="s">
        <v>44</v>
      </c>
      <c r="O1873" s="84"/>
      <c r="P1873" s="221">
        <f>O1873*H1873</f>
        <v>0</v>
      </c>
      <c r="Q1873" s="221">
        <v>0</v>
      </c>
      <c r="R1873" s="221">
        <f>Q1873*H1873</f>
        <v>0</v>
      </c>
      <c r="S1873" s="221">
        <v>0</v>
      </c>
      <c r="T1873" s="222">
        <f>S1873*H1873</f>
        <v>0</v>
      </c>
      <c r="AR1873" s="223" t="s">
        <v>167</v>
      </c>
      <c r="AT1873" s="223" t="s">
        <v>163</v>
      </c>
      <c r="AU1873" s="223" t="s">
        <v>83</v>
      </c>
      <c r="AY1873" s="18" t="s">
        <v>161</v>
      </c>
      <c r="BE1873" s="224">
        <f>IF(N1873="základní",J1873,0)</f>
        <v>0</v>
      </c>
      <c r="BF1873" s="224">
        <f>IF(N1873="snížená",J1873,0)</f>
        <v>0</v>
      </c>
      <c r="BG1873" s="224">
        <f>IF(N1873="zákl. přenesená",J1873,0)</f>
        <v>0</v>
      </c>
      <c r="BH1873" s="224">
        <f>IF(N1873="sníž. přenesená",J1873,0)</f>
        <v>0</v>
      </c>
      <c r="BI1873" s="224">
        <f>IF(N1873="nulová",J1873,0)</f>
        <v>0</v>
      </c>
      <c r="BJ1873" s="18" t="s">
        <v>81</v>
      </c>
      <c r="BK1873" s="224">
        <f>ROUND(I1873*H1873,2)</f>
        <v>0</v>
      </c>
      <c r="BL1873" s="18" t="s">
        <v>167</v>
      </c>
      <c r="BM1873" s="223" t="s">
        <v>1981</v>
      </c>
    </row>
    <row r="1874" s="1" customFormat="1">
      <c r="B1874" s="39"/>
      <c r="C1874" s="40"/>
      <c r="D1874" s="225" t="s">
        <v>169</v>
      </c>
      <c r="E1874" s="40"/>
      <c r="F1874" s="226" t="s">
        <v>1982</v>
      </c>
      <c r="G1874" s="40"/>
      <c r="H1874" s="40"/>
      <c r="I1874" s="136"/>
      <c r="J1874" s="40"/>
      <c r="K1874" s="40"/>
      <c r="L1874" s="44"/>
      <c r="M1874" s="227"/>
      <c r="N1874" s="84"/>
      <c r="O1874" s="84"/>
      <c r="P1874" s="84"/>
      <c r="Q1874" s="84"/>
      <c r="R1874" s="84"/>
      <c r="S1874" s="84"/>
      <c r="T1874" s="85"/>
      <c r="AT1874" s="18" t="s">
        <v>169</v>
      </c>
      <c r="AU1874" s="18" t="s">
        <v>83</v>
      </c>
    </row>
    <row r="1875" s="1" customFormat="1" ht="16.5" customHeight="1">
      <c r="B1875" s="39"/>
      <c r="C1875" s="212" t="s">
        <v>1983</v>
      </c>
      <c r="D1875" s="212" t="s">
        <v>163</v>
      </c>
      <c r="E1875" s="213" t="s">
        <v>1984</v>
      </c>
      <c r="F1875" s="214" t="s">
        <v>1985</v>
      </c>
      <c r="G1875" s="215" t="s">
        <v>238</v>
      </c>
      <c r="H1875" s="216">
        <v>2851.212</v>
      </c>
      <c r="I1875" s="217"/>
      <c r="J1875" s="218">
        <f>ROUND(I1875*H1875,2)</f>
        <v>0</v>
      </c>
      <c r="K1875" s="214" t="s">
        <v>173</v>
      </c>
      <c r="L1875" s="44"/>
      <c r="M1875" s="219" t="s">
        <v>19</v>
      </c>
      <c r="N1875" s="220" t="s">
        <v>44</v>
      </c>
      <c r="O1875" s="84"/>
      <c r="P1875" s="221">
        <f>O1875*H1875</f>
        <v>0</v>
      </c>
      <c r="Q1875" s="221">
        <v>0</v>
      </c>
      <c r="R1875" s="221">
        <f>Q1875*H1875</f>
        <v>0</v>
      </c>
      <c r="S1875" s="221">
        <v>0</v>
      </c>
      <c r="T1875" s="222">
        <f>S1875*H1875</f>
        <v>0</v>
      </c>
      <c r="AR1875" s="223" t="s">
        <v>167</v>
      </c>
      <c r="AT1875" s="223" t="s">
        <v>163</v>
      </c>
      <c r="AU1875" s="223" t="s">
        <v>83</v>
      </c>
      <c r="AY1875" s="18" t="s">
        <v>161</v>
      </c>
      <c r="BE1875" s="224">
        <f>IF(N1875="základní",J1875,0)</f>
        <v>0</v>
      </c>
      <c r="BF1875" s="224">
        <f>IF(N1875="snížená",J1875,0)</f>
        <v>0</v>
      </c>
      <c r="BG1875" s="224">
        <f>IF(N1875="zákl. přenesená",J1875,0)</f>
        <v>0</v>
      </c>
      <c r="BH1875" s="224">
        <f>IF(N1875="sníž. přenesená",J1875,0)</f>
        <v>0</v>
      </c>
      <c r="BI1875" s="224">
        <f>IF(N1875="nulová",J1875,0)</f>
        <v>0</v>
      </c>
      <c r="BJ1875" s="18" t="s">
        <v>81</v>
      </c>
      <c r="BK1875" s="224">
        <f>ROUND(I1875*H1875,2)</f>
        <v>0</v>
      </c>
      <c r="BL1875" s="18" t="s">
        <v>167</v>
      </c>
      <c r="BM1875" s="223" t="s">
        <v>1986</v>
      </c>
    </row>
    <row r="1876" s="1" customFormat="1">
      <c r="B1876" s="39"/>
      <c r="C1876" s="40"/>
      <c r="D1876" s="225" t="s">
        <v>169</v>
      </c>
      <c r="E1876" s="40"/>
      <c r="F1876" s="226" t="s">
        <v>1987</v>
      </c>
      <c r="G1876" s="40"/>
      <c r="H1876" s="40"/>
      <c r="I1876" s="136"/>
      <c r="J1876" s="40"/>
      <c r="K1876" s="40"/>
      <c r="L1876" s="44"/>
      <c r="M1876" s="227"/>
      <c r="N1876" s="84"/>
      <c r="O1876" s="84"/>
      <c r="P1876" s="84"/>
      <c r="Q1876" s="84"/>
      <c r="R1876" s="84"/>
      <c r="S1876" s="84"/>
      <c r="T1876" s="85"/>
      <c r="AT1876" s="18" t="s">
        <v>169</v>
      </c>
      <c r="AU1876" s="18" t="s">
        <v>83</v>
      </c>
    </row>
    <row r="1877" s="13" customFormat="1">
      <c r="B1877" s="238"/>
      <c r="C1877" s="239"/>
      <c r="D1877" s="225" t="s">
        <v>176</v>
      </c>
      <c r="E1877" s="239"/>
      <c r="F1877" s="241" t="s">
        <v>1988</v>
      </c>
      <c r="G1877" s="239"/>
      <c r="H1877" s="242">
        <v>2851.212</v>
      </c>
      <c r="I1877" s="243"/>
      <c r="J1877" s="239"/>
      <c r="K1877" s="239"/>
      <c r="L1877" s="244"/>
      <c r="M1877" s="245"/>
      <c r="N1877" s="246"/>
      <c r="O1877" s="246"/>
      <c r="P1877" s="246"/>
      <c r="Q1877" s="246"/>
      <c r="R1877" s="246"/>
      <c r="S1877" s="246"/>
      <c r="T1877" s="247"/>
      <c r="AT1877" s="248" t="s">
        <v>176</v>
      </c>
      <c r="AU1877" s="248" t="s">
        <v>83</v>
      </c>
      <c r="AV1877" s="13" t="s">
        <v>83</v>
      </c>
      <c r="AW1877" s="13" t="s">
        <v>4</v>
      </c>
      <c r="AX1877" s="13" t="s">
        <v>81</v>
      </c>
      <c r="AY1877" s="248" t="s">
        <v>161</v>
      </c>
    </row>
    <row r="1878" s="1" customFormat="1" ht="16.5" customHeight="1">
      <c r="B1878" s="39"/>
      <c r="C1878" s="212" t="s">
        <v>1989</v>
      </c>
      <c r="D1878" s="212" t="s">
        <v>163</v>
      </c>
      <c r="E1878" s="213" t="s">
        <v>1990</v>
      </c>
      <c r="F1878" s="214" t="s">
        <v>1991</v>
      </c>
      <c r="G1878" s="215" t="s">
        <v>238</v>
      </c>
      <c r="H1878" s="216">
        <v>398.76600000000002</v>
      </c>
      <c r="I1878" s="217"/>
      <c r="J1878" s="218">
        <f>ROUND(I1878*H1878,2)</f>
        <v>0</v>
      </c>
      <c r="K1878" s="214" t="s">
        <v>19</v>
      </c>
      <c r="L1878" s="44"/>
      <c r="M1878" s="219" t="s">
        <v>19</v>
      </c>
      <c r="N1878" s="220" t="s">
        <v>44</v>
      </c>
      <c r="O1878" s="84"/>
      <c r="P1878" s="221">
        <f>O1878*H1878</f>
        <v>0</v>
      </c>
      <c r="Q1878" s="221">
        <v>0</v>
      </c>
      <c r="R1878" s="221">
        <f>Q1878*H1878</f>
        <v>0</v>
      </c>
      <c r="S1878" s="221">
        <v>0</v>
      </c>
      <c r="T1878" s="222">
        <f>S1878*H1878</f>
        <v>0</v>
      </c>
      <c r="AR1878" s="223" t="s">
        <v>167</v>
      </c>
      <c r="AT1878" s="223" t="s">
        <v>163</v>
      </c>
      <c r="AU1878" s="223" t="s">
        <v>83</v>
      </c>
      <c r="AY1878" s="18" t="s">
        <v>161</v>
      </c>
      <c r="BE1878" s="224">
        <f>IF(N1878="základní",J1878,0)</f>
        <v>0</v>
      </c>
      <c r="BF1878" s="224">
        <f>IF(N1878="snížená",J1878,0)</f>
        <v>0</v>
      </c>
      <c r="BG1878" s="224">
        <f>IF(N1878="zákl. přenesená",J1878,0)</f>
        <v>0</v>
      </c>
      <c r="BH1878" s="224">
        <f>IF(N1878="sníž. přenesená",J1878,0)</f>
        <v>0</v>
      </c>
      <c r="BI1878" s="224">
        <f>IF(N1878="nulová",J1878,0)</f>
        <v>0</v>
      </c>
      <c r="BJ1878" s="18" t="s">
        <v>81</v>
      </c>
      <c r="BK1878" s="224">
        <f>ROUND(I1878*H1878,2)</f>
        <v>0</v>
      </c>
      <c r="BL1878" s="18" t="s">
        <v>167</v>
      </c>
      <c r="BM1878" s="223" t="s">
        <v>1992</v>
      </c>
    </row>
    <row r="1879" s="1" customFormat="1">
      <c r="B1879" s="39"/>
      <c r="C1879" s="40"/>
      <c r="D1879" s="225" t="s">
        <v>169</v>
      </c>
      <c r="E1879" s="40"/>
      <c r="F1879" s="226" t="s">
        <v>1993</v>
      </c>
      <c r="G1879" s="40"/>
      <c r="H1879" s="40"/>
      <c r="I1879" s="136"/>
      <c r="J1879" s="40"/>
      <c r="K1879" s="40"/>
      <c r="L1879" s="44"/>
      <c r="M1879" s="227"/>
      <c r="N1879" s="84"/>
      <c r="O1879" s="84"/>
      <c r="P1879" s="84"/>
      <c r="Q1879" s="84"/>
      <c r="R1879" s="84"/>
      <c r="S1879" s="84"/>
      <c r="T1879" s="85"/>
      <c r="AT1879" s="18" t="s">
        <v>169</v>
      </c>
      <c r="AU1879" s="18" t="s">
        <v>83</v>
      </c>
    </row>
    <row r="1880" s="13" customFormat="1">
      <c r="B1880" s="238"/>
      <c r="C1880" s="239"/>
      <c r="D1880" s="225" t="s">
        <v>176</v>
      </c>
      <c r="E1880" s="240" t="s">
        <v>19</v>
      </c>
      <c r="F1880" s="241" t="s">
        <v>1994</v>
      </c>
      <c r="G1880" s="239"/>
      <c r="H1880" s="242">
        <v>398.76600000000002</v>
      </c>
      <c r="I1880" s="243"/>
      <c r="J1880" s="239"/>
      <c r="K1880" s="239"/>
      <c r="L1880" s="244"/>
      <c r="M1880" s="245"/>
      <c r="N1880" s="246"/>
      <c r="O1880" s="246"/>
      <c r="P1880" s="246"/>
      <c r="Q1880" s="246"/>
      <c r="R1880" s="246"/>
      <c r="S1880" s="246"/>
      <c r="T1880" s="247"/>
      <c r="AT1880" s="248" t="s">
        <v>176</v>
      </c>
      <c r="AU1880" s="248" t="s">
        <v>83</v>
      </c>
      <c r="AV1880" s="13" t="s">
        <v>83</v>
      </c>
      <c r="AW1880" s="13" t="s">
        <v>34</v>
      </c>
      <c r="AX1880" s="13" t="s">
        <v>81</v>
      </c>
      <c r="AY1880" s="248" t="s">
        <v>161</v>
      </c>
    </row>
    <row r="1881" s="1" customFormat="1" ht="16.5" customHeight="1">
      <c r="B1881" s="39"/>
      <c r="C1881" s="212" t="s">
        <v>1995</v>
      </c>
      <c r="D1881" s="212" t="s">
        <v>163</v>
      </c>
      <c r="E1881" s="213" t="s">
        <v>1996</v>
      </c>
      <c r="F1881" s="214" t="s">
        <v>1997</v>
      </c>
      <c r="G1881" s="215" t="s">
        <v>238</v>
      </c>
      <c r="H1881" s="216">
        <v>5.7000000000000002</v>
      </c>
      <c r="I1881" s="217"/>
      <c r="J1881" s="218">
        <f>ROUND(I1881*H1881,2)</f>
        <v>0</v>
      </c>
      <c r="K1881" s="214" t="s">
        <v>19</v>
      </c>
      <c r="L1881" s="44"/>
      <c r="M1881" s="219" t="s">
        <v>19</v>
      </c>
      <c r="N1881" s="220" t="s">
        <v>44</v>
      </c>
      <c r="O1881" s="84"/>
      <c r="P1881" s="221">
        <f>O1881*H1881</f>
        <v>0</v>
      </c>
      <c r="Q1881" s="221">
        <v>0</v>
      </c>
      <c r="R1881" s="221">
        <f>Q1881*H1881</f>
        <v>0</v>
      </c>
      <c r="S1881" s="221">
        <v>0</v>
      </c>
      <c r="T1881" s="222">
        <f>S1881*H1881</f>
        <v>0</v>
      </c>
      <c r="AR1881" s="223" t="s">
        <v>167</v>
      </c>
      <c r="AT1881" s="223" t="s">
        <v>163</v>
      </c>
      <c r="AU1881" s="223" t="s">
        <v>83</v>
      </c>
      <c r="AY1881" s="18" t="s">
        <v>161</v>
      </c>
      <c r="BE1881" s="224">
        <f>IF(N1881="základní",J1881,0)</f>
        <v>0</v>
      </c>
      <c r="BF1881" s="224">
        <f>IF(N1881="snížená",J1881,0)</f>
        <v>0</v>
      </c>
      <c r="BG1881" s="224">
        <f>IF(N1881="zákl. přenesená",J1881,0)</f>
        <v>0</v>
      </c>
      <c r="BH1881" s="224">
        <f>IF(N1881="sníž. přenesená",J1881,0)</f>
        <v>0</v>
      </c>
      <c r="BI1881" s="224">
        <f>IF(N1881="nulová",J1881,0)</f>
        <v>0</v>
      </c>
      <c r="BJ1881" s="18" t="s">
        <v>81</v>
      </c>
      <c r="BK1881" s="224">
        <f>ROUND(I1881*H1881,2)</f>
        <v>0</v>
      </c>
      <c r="BL1881" s="18" t="s">
        <v>167</v>
      </c>
      <c r="BM1881" s="223" t="s">
        <v>1998</v>
      </c>
    </row>
    <row r="1882" s="1" customFormat="1">
      <c r="B1882" s="39"/>
      <c r="C1882" s="40"/>
      <c r="D1882" s="225" t="s">
        <v>169</v>
      </c>
      <c r="E1882" s="40"/>
      <c r="F1882" s="226" t="s">
        <v>1999</v>
      </c>
      <c r="G1882" s="40"/>
      <c r="H1882" s="40"/>
      <c r="I1882" s="136"/>
      <c r="J1882" s="40"/>
      <c r="K1882" s="40"/>
      <c r="L1882" s="44"/>
      <c r="M1882" s="227"/>
      <c r="N1882" s="84"/>
      <c r="O1882" s="84"/>
      <c r="P1882" s="84"/>
      <c r="Q1882" s="84"/>
      <c r="R1882" s="84"/>
      <c r="S1882" s="84"/>
      <c r="T1882" s="85"/>
      <c r="AT1882" s="18" t="s">
        <v>169</v>
      </c>
      <c r="AU1882" s="18" t="s">
        <v>83</v>
      </c>
    </row>
    <row r="1883" s="13" customFormat="1">
      <c r="B1883" s="238"/>
      <c r="C1883" s="239"/>
      <c r="D1883" s="225" t="s">
        <v>176</v>
      </c>
      <c r="E1883" s="240" t="s">
        <v>19</v>
      </c>
      <c r="F1883" s="241" t="s">
        <v>2000</v>
      </c>
      <c r="G1883" s="239"/>
      <c r="H1883" s="242">
        <v>5.7000000000000002</v>
      </c>
      <c r="I1883" s="243"/>
      <c r="J1883" s="239"/>
      <c r="K1883" s="239"/>
      <c r="L1883" s="244"/>
      <c r="M1883" s="245"/>
      <c r="N1883" s="246"/>
      <c r="O1883" s="246"/>
      <c r="P1883" s="246"/>
      <c r="Q1883" s="246"/>
      <c r="R1883" s="246"/>
      <c r="S1883" s="246"/>
      <c r="T1883" s="247"/>
      <c r="AT1883" s="248" t="s">
        <v>176</v>
      </c>
      <c r="AU1883" s="248" t="s">
        <v>83</v>
      </c>
      <c r="AV1883" s="13" t="s">
        <v>83</v>
      </c>
      <c r="AW1883" s="13" t="s">
        <v>34</v>
      </c>
      <c r="AX1883" s="13" t="s">
        <v>81</v>
      </c>
      <c r="AY1883" s="248" t="s">
        <v>161</v>
      </c>
    </row>
    <row r="1884" s="1" customFormat="1" ht="16.5" customHeight="1">
      <c r="B1884" s="39"/>
      <c r="C1884" s="212" t="s">
        <v>2001</v>
      </c>
      <c r="D1884" s="212" t="s">
        <v>163</v>
      </c>
      <c r="E1884" s="213" t="s">
        <v>2002</v>
      </c>
      <c r="F1884" s="214" t="s">
        <v>2003</v>
      </c>
      <c r="G1884" s="215" t="s">
        <v>238</v>
      </c>
      <c r="H1884" s="216">
        <v>2.8500000000000001</v>
      </c>
      <c r="I1884" s="217"/>
      <c r="J1884" s="218">
        <f>ROUND(I1884*H1884,2)</f>
        <v>0</v>
      </c>
      <c r="K1884" s="214" t="s">
        <v>19</v>
      </c>
      <c r="L1884" s="44"/>
      <c r="M1884" s="219" t="s">
        <v>19</v>
      </c>
      <c r="N1884" s="220" t="s">
        <v>44</v>
      </c>
      <c r="O1884" s="84"/>
      <c r="P1884" s="221">
        <f>O1884*H1884</f>
        <v>0</v>
      </c>
      <c r="Q1884" s="221">
        <v>0</v>
      </c>
      <c r="R1884" s="221">
        <f>Q1884*H1884</f>
        <v>0</v>
      </c>
      <c r="S1884" s="221">
        <v>0</v>
      </c>
      <c r="T1884" s="222">
        <f>S1884*H1884</f>
        <v>0</v>
      </c>
      <c r="AR1884" s="223" t="s">
        <v>167</v>
      </c>
      <c r="AT1884" s="223" t="s">
        <v>163</v>
      </c>
      <c r="AU1884" s="223" t="s">
        <v>83</v>
      </c>
      <c r="AY1884" s="18" t="s">
        <v>161</v>
      </c>
      <c r="BE1884" s="224">
        <f>IF(N1884="základní",J1884,0)</f>
        <v>0</v>
      </c>
      <c r="BF1884" s="224">
        <f>IF(N1884="snížená",J1884,0)</f>
        <v>0</v>
      </c>
      <c r="BG1884" s="224">
        <f>IF(N1884="zákl. přenesená",J1884,0)</f>
        <v>0</v>
      </c>
      <c r="BH1884" s="224">
        <f>IF(N1884="sníž. přenesená",J1884,0)</f>
        <v>0</v>
      </c>
      <c r="BI1884" s="224">
        <f>IF(N1884="nulová",J1884,0)</f>
        <v>0</v>
      </c>
      <c r="BJ1884" s="18" t="s">
        <v>81</v>
      </c>
      <c r="BK1884" s="224">
        <f>ROUND(I1884*H1884,2)</f>
        <v>0</v>
      </c>
      <c r="BL1884" s="18" t="s">
        <v>167</v>
      </c>
      <c r="BM1884" s="223" t="s">
        <v>2004</v>
      </c>
    </row>
    <row r="1885" s="1" customFormat="1">
      <c r="B1885" s="39"/>
      <c r="C1885" s="40"/>
      <c r="D1885" s="225" t="s">
        <v>169</v>
      </c>
      <c r="E1885" s="40"/>
      <c r="F1885" s="226" t="s">
        <v>2005</v>
      </c>
      <c r="G1885" s="40"/>
      <c r="H1885" s="40"/>
      <c r="I1885" s="136"/>
      <c r="J1885" s="40"/>
      <c r="K1885" s="40"/>
      <c r="L1885" s="44"/>
      <c r="M1885" s="227"/>
      <c r="N1885" s="84"/>
      <c r="O1885" s="84"/>
      <c r="P1885" s="84"/>
      <c r="Q1885" s="84"/>
      <c r="R1885" s="84"/>
      <c r="S1885" s="84"/>
      <c r="T1885" s="85"/>
      <c r="AT1885" s="18" t="s">
        <v>169</v>
      </c>
      <c r="AU1885" s="18" t="s">
        <v>83</v>
      </c>
    </row>
    <row r="1886" s="13" customFormat="1">
      <c r="B1886" s="238"/>
      <c r="C1886" s="239"/>
      <c r="D1886" s="225" t="s">
        <v>176</v>
      </c>
      <c r="E1886" s="240" t="s">
        <v>19</v>
      </c>
      <c r="F1886" s="241" t="s">
        <v>2006</v>
      </c>
      <c r="G1886" s="239"/>
      <c r="H1886" s="242">
        <v>2.8500000000000001</v>
      </c>
      <c r="I1886" s="243"/>
      <c r="J1886" s="239"/>
      <c r="K1886" s="239"/>
      <c r="L1886" s="244"/>
      <c r="M1886" s="245"/>
      <c r="N1886" s="246"/>
      <c r="O1886" s="246"/>
      <c r="P1886" s="246"/>
      <c r="Q1886" s="246"/>
      <c r="R1886" s="246"/>
      <c r="S1886" s="246"/>
      <c r="T1886" s="247"/>
      <c r="AT1886" s="248" t="s">
        <v>176</v>
      </c>
      <c r="AU1886" s="248" t="s">
        <v>83</v>
      </c>
      <c r="AV1886" s="13" t="s">
        <v>83</v>
      </c>
      <c r="AW1886" s="13" t="s">
        <v>34</v>
      </c>
      <c r="AX1886" s="13" t="s">
        <v>81</v>
      </c>
      <c r="AY1886" s="248" t="s">
        <v>161</v>
      </c>
    </row>
    <row r="1887" s="11" customFormat="1" ht="22.8" customHeight="1">
      <c r="B1887" s="196"/>
      <c r="C1887" s="197"/>
      <c r="D1887" s="198" t="s">
        <v>72</v>
      </c>
      <c r="E1887" s="210" t="s">
        <v>2007</v>
      </c>
      <c r="F1887" s="210" t="s">
        <v>2008</v>
      </c>
      <c r="G1887" s="197"/>
      <c r="H1887" s="197"/>
      <c r="I1887" s="200"/>
      <c r="J1887" s="211">
        <f>BK1887</f>
        <v>0</v>
      </c>
      <c r="K1887" s="197"/>
      <c r="L1887" s="202"/>
      <c r="M1887" s="203"/>
      <c r="N1887" s="204"/>
      <c r="O1887" s="204"/>
      <c r="P1887" s="205">
        <f>SUM(P1888:P1889)</f>
        <v>0</v>
      </c>
      <c r="Q1887" s="204"/>
      <c r="R1887" s="205">
        <f>SUM(R1888:R1889)</f>
        <v>0</v>
      </c>
      <c r="S1887" s="204"/>
      <c r="T1887" s="206">
        <f>SUM(T1888:T1889)</f>
        <v>0</v>
      </c>
      <c r="AR1887" s="207" t="s">
        <v>81</v>
      </c>
      <c r="AT1887" s="208" t="s">
        <v>72</v>
      </c>
      <c r="AU1887" s="208" t="s">
        <v>81</v>
      </c>
      <c r="AY1887" s="207" t="s">
        <v>161</v>
      </c>
      <c r="BK1887" s="209">
        <f>SUM(BK1888:BK1889)</f>
        <v>0</v>
      </c>
    </row>
    <row r="1888" s="1" customFormat="1" ht="16.5" customHeight="1">
      <c r="B1888" s="39"/>
      <c r="C1888" s="212" t="s">
        <v>2009</v>
      </c>
      <c r="D1888" s="212" t="s">
        <v>163</v>
      </c>
      <c r="E1888" s="213" t="s">
        <v>2010</v>
      </c>
      <c r="F1888" s="214" t="s">
        <v>2011</v>
      </c>
      <c r="G1888" s="215" t="s">
        <v>238</v>
      </c>
      <c r="H1888" s="216">
        <v>805.03599999999994</v>
      </c>
      <c r="I1888" s="217"/>
      <c r="J1888" s="218">
        <f>ROUND(I1888*H1888,2)</f>
        <v>0</v>
      </c>
      <c r="K1888" s="214" t="s">
        <v>173</v>
      </c>
      <c r="L1888" s="44"/>
      <c r="M1888" s="219" t="s">
        <v>19</v>
      </c>
      <c r="N1888" s="220" t="s">
        <v>44</v>
      </c>
      <c r="O1888" s="84"/>
      <c r="P1888" s="221">
        <f>O1888*H1888</f>
        <v>0</v>
      </c>
      <c r="Q1888" s="221">
        <v>0</v>
      </c>
      <c r="R1888" s="221">
        <f>Q1888*H1888</f>
        <v>0</v>
      </c>
      <c r="S1888" s="221">
        <v>0</v>
      </c>
      <c r="T1888" s="222">
        <f>S1888*H1888</f>
        <v>0</v>
      </c>
      <c r="AR1888" s="223" t="s">
        <v>167</v>
      </c>
      <c r="AT1888" s="223" t="s">
        <v>163</v>
      </c>
      <c r="AU1888" s="223" t="s">
        <v>83</v>
      </c>
      <c r="AY1888" s="18" t="s">
        <v>161</v>
      </c>
      <c r="BE1888" s="224">
        <f>IF(N1888="základní",J1888,0)</f>
        <v>0</v>
      </c>
      <c r="BF1888" s="224">
        <f>IF(N1888="snížená",J1888,0)</f>
        <v>0</v>
      </c>
      <c r="BG1888" s="224">
        <f>IF(N1888="zákl. přenesená",J1888,0)</f>
        <v>0</v>
      </c>
      <c r="BH1888" s="224">
        <f>IF(N1888="sníž. přenesená",J1888,0)</f>
        <v>0</v>
      </c>
      <c r="BI1888" s="224">
        <f>IF(N1888="nulová",J1888,0)</f>
        <v>0</v>
      </c>
      <c r="BJ1888" s="18" t="s">
        <v>81</v>
      </c>
      <c r="BK1888" s="224">
        <f>ROUND(I1888*H1888,2)</f>
        <v>0</v>
      </c>
      <c r="BL1888" s="18" t="s">
        <v>167</v>
      </c>
      <c r="BM1888" s="223" t="s">
        <v>2012</v>
      </c>
    </row>
    <row r="1889" s="1" customFormat="1">
      <c r="B1889" s="39"/>
      <c r="C1889" s="40"/>
      <c r="D1889" s="225" t="s">
        <v>169</v>
      </c>
      <c r="E1889" s="40"/>
      <c r="F1889" s="226" t="s">
        <v>2013</v>
      </c>
      <c r="G1889" s="40"/>
      <c r="H1889" s="40"/>
      <c r="I1889" s="136"/>
      <c r="J1889" s="40"/>
      <c r="K1889" s="40"/>
      <c r="L1889" s="44"/>
      <c r="M1889" s="227"/>
      <c r="N1889" s="84"/>
      <c r="O1889" s="84"/>
      <c r="P1889" s="84"/>
      <c r="Q1889" s="84"/>
      <c r="R1889" s="84"/>
      <c r="S1889" s="84"/>
      <c r="T1889" s="85"/>
      <c r="AT1889" s="18" t="s">
        <v>169</v>
      </c>
      <c r="AU1889" s="18" t="s">
        <v>83</v>
      </c>
    </row>
    <row r="1890" s="11" customFormat="1" ht="25.92" customHeight="1">
      <c r="B1890" s="196"/>
      <c r="C1890" s="197"/>
      <c r="D1890" s="198" t="s">
        <v>72</v>
      </c>
      <c r="E1890" s="199" t="s">
        <v>2014</v>
      </c>
      <c r="F1890" s="199" t="s">
        <v>2014</v>
      </c>
      <c r="G1890" s="197"/>
      <c r="H1890" s="197"/>
      <c r="I1890" s="200"/>
      <c r="J1890" s="201">
        <f>BK1890</f>
        <v>0</v>
      </c>
      <c r="K1890" s="197"/>
      <c r="L1890" s="202"/>
      <c r="M1890" s="203"/>
      <c r="N1890" s="204"/>
      <c r="O1890" s="204"/>
      <c r="P1890" s="205">
        <f>P1891+P1978+P2029+P2194+P2198+P2201+P2205+P2208+P2212+P2500+P2609+P2651+P2700+P2949+P3014+P3082+P3176+P3221+P3244+P3258+P3319+P3333+P3406+P3486</f>
        <v>0</v>
      </c>
      <c r="Q1890" s="204"/>
      <c r="R1890" s="205">
        <f>R1891+R1978+R2029+R2194+R2198+R2201+R2205+R2208+R2212+R2500+R2609+R2651+R2700+R2949+R3014+R3082+R3176+R3221+R3244+R3258+R3319+R3333+R3406+R3486</f>
        <v>133.47271689000004</v>
      </c>
      <c r="S1890" s="204"/>
      <c r="T1890" s="206">
        <f>T1891+T1978+T2029+T2194+T2198+T2201+T2205+T2208+T2212+T2500+T2609+T2651+T2700+T2949+T3014+T3082+T3176+T3221+T3244+T3258+T3319+T3333+T3406+T3486</f>
        <v>18.320328499999999</v>
      </c>
      <c r="AR1890" s="207" t="s">
        <v>83</v>
      </c>
      <c r="AT1890" s="208" t="s">
        <v>72</v>
      </c>
      <c r="AU1890" s="208" t="s">
        <v>73</v>
      </c>
      <c r="AY1890" s="207" t="s">
        <v>161</v>
      </c>
      <c r="BK1890" s="209">
        <f>BK1891+BK1978+BK2029+BK2194+BK2198+BK2201+BK2205+BK2208+BK2212+BK2500+BK2609+BK2651+BK2700+BK2949+BK3014+BK3082+BK3176+BK3221+BK3244+BK3258+BK3319+BK3333+BK3406+BK3486</f>
        <v>0</v>
      </c>
    </row>
    <row r="1891" s="11" customFormat="1" ht="22.8" customHeight="1">
      <c r="B1891" s="196"/>
      <c r="C1891" s="197"/>
      <c r="D1891" s="198" t="s">
        <v>72</v>
      </c>
      <c r="E1891" s="210" t="s">
        <v>2015</v>
      </c>
      <c r="F1891" s="210" t="s">
        <v>2016</v>
      </c>
      <c r="G1891" s="197"/>
      <c r="H1891" s="197"/>
      <c r="I1891" s="200"/>
      <c r="J1891" s="211">
        <f>BK1891</f>
        <v>0</v>
      </c>
      <c r="K1891" s="197"/>
      <c r="L1891" s="202"/>
      <c r="M1891" s="203"/>
      <c r="N1891" s="204"/>
      <c r="O1891" s="204"/>
      <c r="P1891" s="205">
        <f>SUM(P1892:P1977)</f>
        <v>0</v>
      </c>
      <c r="Q1891" s="204"/>
      <c r="R1891" s="205">
        <f>SUM(R1892:R1977)</f>
        <v>2.5221912999999998</v>
      </c>
      <c r="S1891" s="204"/>
      <c r="T1891" s="206">
        <f>SUM(T1892:T1977)</f>
        <v>0</v>
      </c>
      <c r="AR1891" s="207" t="s">
        <v>83</v>
      </c>
      <c r="AT1891" s="208" t="s">
        <v>72</v>
      </c>
      <c r="AU1891" s="208" t="s">
        <v>81</v>
      </c>
      <c r="AY1891" s="207" t="s">
        <v>161</v>
      </c>
      <c r="BK1891" s="209">
        <f>SUM(BK1892:BK1977)</f>
        <v>0</v>
      </c>
    </row>
    <row r="1892" s="1" customFormat="1" ht="16.5" customHeight="1">
      <c r="B1892" s="39"/>
      <c r="C1892" s="212" t="s">
        <v>2017</v>
      </c>
      <c r="D1892" s="212" t="s">
        <v>163</v>
      </c>
      <c r="E1892" s="213" t="s">
        <v>2018</v>
      </c>
      <c r="F1892" s="214" t="s">
        <v>2019</v>
      </c>
      <c r="G1892" s="215" t="s">
        <v>210</v>
      </c>
      <c r="H1892" s="216">
        <v>91.438000000000002</v>
      </c>
      <c r="I1892" s="217"/>
      <c r="J1892" s="218">
        <f>ROUND(I1892*H1892,2)</f>
        <v>0</v>
      </c>
      <c r="K1892" s="214" t="s">
        <v>173</v>
      </c>
      <c r="L1892" s="44"/>
      <c r="M1892" s="219" t="s">
        <v>19</v>
      </c>
      <c r="N1892" s="220" t="s">
        <v>44</v>
      </c>
      <c r="O1892" s="84"/>
      <c r="P1892" s="221">
        <f>O1892*H1892</f>
        <v>0</v>
      </c>
      <c r="Q1892" s="221">
        <v>0</v>
      </c>
      <c r="R1892" s="221">
        <f>Q1892*H1892</f>
        <v>0</v>
      </c>
      <c r="S1892" s="221">
        <v>0</v>
      </c>
      <c r="T1892" s="222">
        <f>S1892*H1892</f>
        <v>0</v>
      </c>
      <c r="AR1892" s="223" t="s">
        <v>257</v>
      </c>
      <c r="AT1892" s="223" t="s">
        <v>163</v>
      </c>
      <c r="AU1892" s="223" t="s">
        <v>83</v>
      </c>
      <c r="AY1892" s="18" t="s">
        <v>161</v>
      </c>
      <c r="BE1892" s="224">
        <f>IF(N1892="základní",J1892,0)</f>
        <v>0</v>
      </c>
      <c r="BF1892" s="224">
        <f>IF(N1892="snížená",J1892,0)</f>
        <v>0</v>
      </c>
      <c r="BG1892" s="224">
        <f>IF(N1892="zákl. přenesená",J1892,0)</f>
        <v>0</v>
      </c>
      <c r="BH1892" s="224">
        <f>IF(N1892="sníž. přenesená",J1892,0)</f>
        <v>0</v>
      </c>
      <c r="BI1892" s="224">
        <f>IF(N1892="nulová",J1892,0)</f>
        <v>0</v>
      </c>
      <c r="BJ1892" s="18" t="s">
        <v>81</v>
      </c>
      <c r="BK1892" s="224">
        <f>ROUND(I1892*H1892,2)</f>
        <v>0</v>
      </c>
      <c r="BL1892" s="18" t="s">
        <v>257</v>
      </c>
      <c r="BM1892" s="223" t="s">
        <v>2020</v>
      </c>
    </row>
    <row r="1893" s="1" customFormat="1">
      <c r="B1893" s="39"/>
      <c r="C1893" s="40"/>
      <c r="D1893" s="225" t="s">
        <v>169</v>
      </c>
      <c r="E1893" s="40"/>
      <c r="F1893" s="226" t="s">
        <v>2021</v>
      </c>
      <c r="G1893" s="40"/>
      <c r="H1893" s="40"/>
      <c r="I1893" s="136"/>
      <c r="J1893" s="40"/>
      <c r="K1893" s="40"/>
      <c r="L1893" s="44"/>
      <c r="M1893" s="227"/>
      <c r="N1893" s="84"/>
      <c r="O1893" s="84"/>
      <c r="P1893" s="84"/>
      <c r="Q1893" s="84"/>
      <c r="R1893" s="84"/>
      <c r="S1893" s="84"/>
      <c r="T1893" s="85"/>
      <c r="AT1893" s="18" t="s">
        <v>169</v>
      </c>
      <c r="AU1893" s="18" t="s">
        <v>83</v>
      </c>
    </row>
    <row r="1894" s="12" customFormat="1">
      <c r="B1894" s="228"/>
      <c r="C1894" s="229"/>
      <c r="D1894" s="225" t="s">
        <v>176</v>
      </c>
      <c r="E1894" s="230" t="s">
        <v>19</v>
      </c>
      <c r="F1894" s="231" t="s">
        <v>177</v>
      </c>
      <c r="G1894" s="229"/>
      <c r="H1894" s="230" t="s">
        <v>19</v>
      </c>
      <c r="I1894" s="232"/>
      <c r="J1894" s="229"/>
      <c r="K1894" s="229"/>
      <c r="L1894" s="233"/>
      <c r="M1894" s="234"/>
      <c r="N1894" s="235"/>
      <c r="O1894" s="235"/>
      <c r="P1894" s="235"/>
      <c r="Q1894" s="235"/>
      <c r="R1894" s="235"/>
      <c r="S1894" s="235"/>
      <c r="T1894" s="236"/>
      <c r="AT1894" s="237" t="s">
        <v>176</v>
      </c>
      <c r="AU1894" s="237" t="s">
        <v>83</v>
      </c>
      <c r="AV1894" s="12" t="s">
        <v>81</v>
      </c>
      <c r="AW1894" s="12" t="s">
        <v>34</v>
      </c>
      <c r="AX1894" s="12" t="s">
        <v>73</v>
      </c>
      <c r="AY1894" s="237" t="s">
        <v>161</v>
      </c>
    </row>
    <row r="1895" s="13" customFormat="1">
      <c r="B1895" s="238"/>
      <c r="C1895" s="239"/>
      <c r="D1895" s="225" t="s">
        <v>176</v>
      </c>
      <c r="E1895" s="240" t="s">
        <v>19</v>
      </c>
      <c r="F1895" s="241" t="s">
        <v>2022</v>
      </c>
      <c r="G1895" s="239"/>
      <c r="H1895" s="242">
        <v>72.438000000000002</v>
      </c>
      <c r="I1895" s="243"/>
      <c r="J1895" s="239"/>
      <c r="K1895" s="239"/>
      <c r="L1895" s="244"/>
      <c r="M1895" s="245"/>
      <c r="N1895" s="246"/>
      <c r="O1895" s="246"/>
      <c r="P1895" s="246"/>
      <c r="Q1895" s="246"/>
      <c r="R1895" s="246"/>
      <c r="S1895" s="246"/>
      <c r="T1895" s="247"/>
      <c r="AT1895" s="248" t="s">
        <v>176</v>
      </c>
      <c r="AU1895" s="248" t="s">
        <v>83</v>
      </c>
      <c r="AV1895" s="13" t="s">
        <v>83</v>
      </c>
      <c r="AW1895" s="13" t="s">
        <v>34</v>
      </c>
      <c r="AX1895" s="13" t="s">
        <v>73</v>
      </c>
      <c r="AY1895" s="248" t="s">
        <v>161</v>
      </c>
    </row>
    <row r="1896" s="12" customFormat="1">
      <c r="B1896" s="228"/>
      <c r="C1896" s="229"/>
      <c r="D1896" s="225" t="s">
        <v>176</v>
      </c>
      <c r="E1896" s="230" t="s">
        <v>19</v>
      </c>
      <c r="F1896" s="231" t="s">
        <v>328</v>
      </c>
      <c r="G1896" s="229"/>
      <c r="H1896" s="230" t="s">
        <v>19</v>
      </c>
      <c r="I1896" s="232"/>
      <c r="J1896" s="229"/>
      <c r="K1896" s="229"/>
      <c r="L1896" s="233"/>
      <c r="M1896" s="234"/>
      <c r="N1896" s="235"/>
      <c r="O1896" s="235"/>
      <c r="P1896" s="235"/>
      <c r="Q1896" s="235"/>
      <c r="R1896" s="235"/>
      <c r="S1896" s="235"/>
      <c r="T1896" s="236"/>
      <c r="AT1896" s="237" t="s">
        <v>176</v>
      </c>
      <c r="AU1896" s="237" t="s">
        <v>83</v>
      </c>
      <c r="AV1896" s="12" t="s">
        <v>81</v>
      </c>
      <c r="AW1896" s="12" t="s">
        <v>34</v>
      </c>
      <c r="AX1896" s="12" t="s">
        <v>73</v>
      </c>
      <c r="AY1896" s="237" t="s">
        <v>161</v>
      </c>
    </row>
    <row r="1897" s="12" customFormat="1">
      <c r="B1897" s="228"/>
      <c r="C1897" s="229"/>
      <c r="D1897" s="225" t="s">
        <v>176</v>
      </c>
      <c r="E1897" s="230" t="s">
        <v>19</v>
      </c>
      <c r="F1897" s="231" t="s">
        <v>1108</v>
      </c>
      <c r="G1897" s="229"/>
      <c r="H1897" s="230" t="s">
        <v>19</v>
      </c>
      <c r="I1897" s="232"/>
      <c r="J1897" s="229"/>
      <c r="K1897" s="229"/>
      <c r="L1897" s="233"/>
      <c r="M1897" s="234"/>
      <c r="N1897" s="235"/>
      <c r="O1897" s="235"/>
      <c r="P1897" s="235"/>
      <c r="Q1897" s="235"/>
      <c r="R1897" s="235"/>
      <c r="S1897" s="235"/>
      <c r="T1897" s="236"/>
      <c r="AT1897" s="237" t="s">
        <v>176</v>
      </c>
      <c r="AU1897" s="237" t="s">
        <v>83</v>
      </c>
      <c r="AV1897" s="12" t="s">
        <v>81</v>
      </c>
      <c r="AW1897" s="12" t="s">
        <v>34</v>
      </c>
      <c r="AX1897" s="12" t="s">
        <v>73</v>
      </c>
      <c r="AY1897" s="237" t="s">
        <v>161</v>
      </c>
    </row>
    <row r="1898" s="12" customFormat="1">
      <c r="B1898" s="228"/>
      <c r="C1898" s="229"/>
      <c r="D1898" s="225" t="s">
        <v>176</v>
      </c>
      <c r="E1898" s="230" t="s">
        <v>19</v>
      </c>
      <c r="F1898" s="231" t="s">
        <v>394</v>
      </c>
      <c r="G1898" s="229"/>
      <c r="H1898" s="230" t="s">
        <v>19</v>
      </c>
      <c r="I1898" s="232"/>
      <c r="J1898" s="229"/>
      <c r="K1898" s="229"/>
      <c r="L1898" s="233"/>
      <c r="M1898" s="234"/>
      <c r="N1898" s="235"/>
      <c r="O1898" s="235"/>
      <c r="P1898" s="235"/>
      <c r="Q1898" s="235"/>
      <c r="R1898" s="235"/>
      <c r="S1898" s="235"/>
      <c r="T1898" s="236"/>
      <c r="AT1898" s="237" t="s">
        <v>176</v>
      </c>
      <c r="AU1898" s="237" t="s">
        <v>83</v>
      </c>
      <c r="AV1898" s="12" t="s">
        <v>81</v>
      </c>
      <c r="AW1898" s="12" t="s">
        <v>34</v>
      </c>
      <c r="AX1898" s="12" t="s">
        <v>73</v>
      </c>
      <c r="AY1898" s="237" t="s">
        <v>161</v>
      </c>
    </row>
    <row r="1899" s="13" customFormat="1">
      <c r="B1899" s="238"/>
      <c r="C1899" s="239"/>
      <c r="D1899" s="225" t="s">
        <v>176</v>
      </c>
      <c r="E1899" s="240" t="s">
        <v>19</v>
      </c>
      <c r="F1899" s="241" t="s">
        <v>1177</v>
      </c>
      <c r="G1899" s="239"/>
      <c r="H1899" s="242">
        <v>19</v>
      </c>
      <c r="I1899" s="243"/>
      <c r="J1899" s="239"/>
      <c r="K1899" s="239"/>
      <c r="L1899" s="244"/>
      <c r="M1899" s="245"/>
      <c r="N1899" s="246"/>
      <c r="O1899" s="246"/>
      <c r="P1899" s="246"/>
      <c r="Q1899" s="246"/>
      <c r="R1899" s="246"/>
      <c r="S1899" s="246"/>
      <c r="T1899" s="247"/>
      <c r="AT1899" s="248" t="s">
        <v>176</v>
      </c>
      <c r="AU1899" s="248" t="s">
        <v>83</v>
      </c>
      <c r="AV1899" s="13" t="s">
        <v>83</v>
      </c>
      <c r="AW1899" s="13" t="s">
        <v>34</v>
      </c>
      <c r="AX1899" s="13" t="s">
        <v>73</v>
      </c>
      <c r="AY1899" s="248" t="s">
        <v>161</v>
      </c>
    </row>
    <row r="1900" s="14" customFormat="1">
      <c r="B1900" s="249"/>
      <c r="C1900" s="250"/>
      <c r="D1900" s="225" t="s">
        <v>176</v>
      </c>
      <c r="E1900" s="251" t="s">
        <v>19</v>
      </c>
      <c r="F1900" s="252" t="s">
        <v>201</v>
      </c>
      <c r="G1900" s="250"/>
      <c r="H1900" s="253">
        <v>91.438000000000002</v>
      </c>
      <c r="I1900" s="254"/>
      <c r="J1900" s="250"/>
      <c r="K1900" s="250"/>
      <c r="L1900" s="255"/>
      <c r="M1900" s="256"/>
      <c r="N1900" s="257"/>
      <c r="O1900" s="257"/>
      <c r="P1900" s="257"/>
      <c r="Q1900" s="257"/>
      <c r="R1900" s="257"/>
      <c r="S1900" s="257"/>
      <c r="T1900" s="258"/>
      <c r="AT1900" s="259" t="s">
        <v>176</v>
      </c>
      <c r="AU1900" s="259" t="s">
        <v>83</v>
      </c>
      <c r="AV1900" s="14" t="s">
        <v>167</v>
      </c>
      <c r="AW1900" s="14" t="s">
        <v>34</v>
      </c>
      <c r="AX1900" s="14" t="s">
        <v>81</v>
      </c>
      <c r="AY1900" s="259" t="s">
        <v>161</v>
      </c>
    </row>
    <row r="1901" s="1" customFormat="1" ht="16.5" customHeight="1">
      <c r="B1901" s="39"/>
      <c r="C1901" s="212" t="s">
        <v>2023</v>
      </c>
      <c r="D1901" s="212" t="s">
        <v>163</v>
      </c>
      <c r="E1901" s="213" t="s">
        <v>2024</v>
      </c>
      <c r="F1901" s="214" t="s">
        <v>2025</v>
      </c>
      <c r="G1901" s="215" t="s">
        <v>210</v>
      </c>
      <c r="H1901" s="216">
        <v>53.439999999999998</v>
      </c>
      <c r="I1901" s="217"/>
      <c r="J1901" s="218">
        <f>ROUND(I1901*H1901,2)</f>
        <v>0</v>
      </c>
      <c r="K1901" s="214" t="s">
        <v>173</v>
      </c>
      <c r="L1901" s="44"/>
      <c r="M1901" s="219" t="s">
        <v>19</v>
      </c>
      <c r="N1901" s="220" t="s">
        <v>44</v>
      </c>
      <c r="O1901" s="84"/>
      <c r="P1901" s="221">
        <f>O1901*H1901</f>
        <v>0</v>
      </c>
      <c r="Q1901" s="221">
        <v>0</v>
      </c>
      <c r="R1901" s="221">
        <f>Q1901*H1901</f>
        <v>0</v>
      </c>
      <c r="S1901" s="221">
        <v>0</v>
      </c>
      <c r="T1901" s="222">
        <f>S1901*H1901</f>
        <v>0</v>
      </c>
      <c r="AR1901" s="223" t="s">
        <v>257</v>
      </c>
      <c r="AT1901" s="223" t="s">
        <v>163</v>
      </c>
      <c r="AU1901" s="223" t="s">
        <v>83</v>
      </c>
      <c r="AY1901" s="18" t="s">
        <v>161</v>
      </c>
      <c r="BE1901" s="224">
        <f>IF(N1901="základní",J1901,0)</f>
        <v>0</v>
      </c>
      <c r="BF1901" s="224">
        <f>IF(N1901="snížená",J1901,0)</f>
        <v>0</v>
      </c>
      <c r="BG1901" s="224">
        <f>IF(N1901="zákl. přenesená",J1901,0)</f>
        <v>0</v>
      </c>
      <c r="BH1901" s="224">
        <f>IF(N1901="sníž. přenesená",J1901,0)</f>
        <v>0</v>
      </c>
      <c r="BI1901" s="224">
        <f>IF(N1901="nulová",J1901,0)</f>
        <v>0</v>
      </c>
      <c r="BJ1901" s="18" t="s">
        <v>81</v>
      </c>
      <c r="BK1901" s="224">
        <f>ROUND(I1901*H1901,2)</f>
        <v>0</v>
      </c>
      <c r="BL1901" s="18" t="s">
        <v>257</v>
      </c>
      <c r="BM1901" s="223" t="s">
        <v>2026</v>
      </c>
    </row>
    <row r="1902" s="1" customFormat="1">
      <c r="B1902" s="39"/>
      <c r="C1902" s="40"/>
      <c r="D1902" s="225" t="s">
        <v>169</v>
      </c>
      <c r="E1902" s="40"/>
      <c r="F1902" s="226" t="s">
        <v>2027</v>
      </c>
      <c r="G1902" s="40"/>
      <c r="H1902" s="40"/>
      <c r="I1902" s="136"/>
      <c r="J1902" s="40"/>
      <c r="K1902" s="40"/>
      <c r="L1902" s="44"/>
      <c r="M1902" s="227"/>
      <c r="N1902" s="84"/>
      <c r="O1902" s="84"/>
      <c r="P1902" s="84"/>
      <c r="Q1902" s="84"/>
      <c r="R1902" s="84"/>
      <c r="S1902" s="84"/>
      <c r="T1902" s="85"/>
      <c r="AT1902" s="18" t="s">
        <v>169</v>
      </c>
      <c r="AU1902" s="18" t="s">
        <v>83</v>
      </c>
    </row>
    <row r="1903" s="12" customFormat="1">
      <c r="B1903" s="228"/>
      <c r="C1903" s="229"/>
      <c r="D1903" s="225" t="s">
        <v>176</v>
      </c>
      <c r="E1903" s="230" t="s">
        <v>19</v>
      </c>
      <c r="F1903" s="231" t="s">
        <v>949</v>
      </c>
      <c r="G1903" s="229"/>
      <c r="H1903" s="230" t="s">
        <v>19</v>
      </c>
      <c r="I1903" s="232"/>
      <c r="J1903" s="229"/>
      <c r="K1903" s="229"/>
      <c r="L1903" s="233"/>
      <c r="M1903" s="234"/>
      <c r="N1903" s="235"/>
      <c r="O1903" s="235"/>
      <c r="P1903" s="235"/>
      <c r="Q1903" s="235"/>
      <c r="R1903" s="235"/>
      <c r="S1903" s="235"/>
      <c r="T1903" s="236"/>
      <c r="AT1903" s="237" t="s">
        <v>176</v>
      </c>
      <c r="AU1903" s="237" t="s">
        <v>83</v>
      </c>
      <c r="AV1903" s="12" t="s">
        <v>81</v>
      </c>
      <c r="AW1903" s="12" t="s">
        <v>34</v>
      </c>
      <c r="AX1903" s="12" t="s">
        <v>73</v>
      </c>
      <c r="AY1903" s="237" t="s">
        <v>161</v>
      </c>
    </row>
    <row r="1904" s="13" customFormat="1">
      <c r="B1904" s="238"/>
      <c r="C1904" s="239"/>
      <c r="D1904" s="225" t="s">
        <v>176</v>
      </c>
      <c r="E1904" s="240" t="s">
        <v>19</v>
      </c>
      <c r="F1904" s="241" t="s">
        <v>950</v>
      </c>
      <c r="G1904" s="239"/>
      <c r="H1904" s="242">
        <v>16.699999999999999</v>
      </c>
      <c r="I1904" s="243"/>
      <c r="J1904" s="239"/>
      <c r="K1904" s="239"/>
      <c r="L1904" s="244"/>
      <c r="M1904" s="245"/>
      <c r="N1904" s="246"/>
      <c r="O1904" s="246"/>
      <c r="P1904" s="246"/>
      <c r="Q1904" s="246"/>
      <c r="R1904" s="246"/>
      <c r="S1904" s="246"/>
      <c r="T1904" s="247"/>
      <c r="AT1904" s="248" t="s">
        <v>176</v>
      </c>
      <c r="AU1904" s="248" t="s">
        <v>83</v>
      </c>
      <c r="AV1904" s="13" t="s">
        <v>83</v>
      </c>
      <c r="AW1904" s="13" t="s">
        <v>34</v>
      </c>
      <c r="AX1904" s="13" t="s">
        <v>73</v>
      </c>
      <c r="AY1904" s="248" t="s">
        <v>161</v>
      </c>
    </row>
    <row r="1905" s="12" customFormat="1">
      <c r="B1905" s="228"/>
      <c r="C1905" s="229"/>
      <c r="D1905" s="225" t="s">
        <v>176</v>
      </c>
      <c r="E1905" s="230" t="s">
        <v>19</v>
      </c>
      <c r="F1905" s="231" t="s">
        <v>2028</v>
      </c>
      <c r="G1905" s="229"/>
      <c r="H1905" s="230" t="s">
        <v>19</v>
      </c>
      <c r="I1905" s="232"/>
      <c r="J1905" s="229"/>
      <c r="K1905" s="229"/>
      <c r="L1905" s="233"/>
      <c r="M1905" s="234"/>
      <c r="N1905" s="235"/>
      <c r="O1905" s="235"/>
      <c r="P1905" s="235"/>
      <c r="Q1905" s="235"/>
      <c r="R1905" s="235"/>
      <c r="S1905" s="235"/>
      <c r="T1905" s="236"/>
      <c r="AT1905" s="237" t="s">
        <v>176</v>
      </c>
      <c r="AU1905" s="237" t="s">
        <v>83</v>
      </c>
      <c r="AV1905" s="12" t="s">
        <v>81</v>
      </c>
      <c r="AW1905" s="12" t="s">
        <v>34</v>
      </c>
      <c r="AX1905" s="12" t="s">
        <v>73</v>
      </c>
      <c r="AY1905" s="237" t="s">
        <v>161</v>
      </c>
    </row>
    <row r="1906" s="13" customFormat="1">
      <c r="B1906" s="238"/>
      <c r="C1906" s="239"/>
      <c r="D1906" s="225" t="s">
        <v>176</v>
      </c>
      <c r="E1906" s="240" t="s">
        <v>19</v>
      </c>
      <c r="F1906" s="241" t="s">
        <v>2029</v>
      </c>
      <c r="G1906" s="239"/>
      <c r="H1906" s="242">
        <v>36.740000000000002</v>
      </c>
      <c r="I1906" s="243"/>
      <c r="J1906" s="239"/>
      <c r="K1906" s="239"/>
      <c r="L1906" s="244"/>
      <c r="M1906" s="245"/>
      <c r="N1906" s="246"/>
      <c r="O1906" s="246"/>
      <c r="P1906" s="246"/>
      <c r="Q1906" s="246"/>
      <c r="R1906" s="246"/>
      <c r="S1906" s="246"/>
      <c r="T1906" s="247"/>
      <c r="AT1906" s="248" t="s">
        <v>176</v>
      </c>
      <c r="AU1906" s="248" t="s">
        <v>83</v>
      </c>
      <c r="AV1906" s="13" t="s">
        <v>83</v>
      </c>
      <c r="AW1906" s="13" t="s">
        <v>34</v>
      </c>
      <c r="AX1906" s="13" t="s">
        <v>73</v>
      </c>
      <c r="AY1906" s="248" t="s">
        <v>161</v>
      </c>
    </row>
    <row r="1907" s="14" customFormat="1">
      <c r="B1907" s="249"/>
      <c r="C1907" s="250"/>
      <c r="D1907" s="225" t="s">
        <v>176</v>
      </c>
      <c r="E1907" s="251" t="s">
        <v>19</v>
      </c>
      <c r="F1907" s="252" t="s">
        <v>201</v>
      </c>
      <c r="G1907" s="250"/>
      <c r="H1907" s="253">
        <v>53.439999999999998</v>
      </c>
      <c r="I1907" s="254"/>
      <c r="J1907" s="250"/>
      <c r="K1907" s="250"/>
      <c r="L1907" s="255"/>
      <c r="M1907" s="256"/>
      <c r="N1907" s="257"/>
      <c r="O1907" s="257"/>
      <c r="P1907" s="257"/>
      <c r="Q1907" s="257"/>
      <c r="R1907" s="257"/>
      <c r="S1907" s="257"/>
      <c r="T1907" s="258"/>
      <c r="AT1907" s="259" t="s">
        <v>176</v>
      </c>
      <c r="AU1907" s="259" t="s">
        <v>83</v>
      </c>
      <c r="AV1907" s="14" t="s">
        <v>167</v>
      </c>
      <c r="AW1907" s="14" t="s">
        <v>34</v>
      </c>
      <c r="AX1907" s="14" t="s">
        <v>81</v>
      </c>
      <c r="AY1907" s="259" t="s">
        <v>161</v>
      </c>
    </row>
    <row r="1908" s="1" customFormat="1" ht="16.5" customHeight="1">
      <c r="B1908" s="39"/>
      <c r="C1908" s="260" t="s">
        <v>2030</v>
      </c>
      <c r="D1908" s="260" t="s">
        <v>252</v>
      </c>
      <c r="E1908" s="261" t="s">
        <v>2031</v>
      </c>
      <c r="F1908" s="262" t="s">
        <v>2032</v>
      </c>
      <c r="G1908" s="263" t="s">
        <v>238</v>
      </c>
      <c r="H1908" s="264">
        <v>0.045999999999999999</v>
      </c>
      <c r="I1908" s="265"/>
      <c r="J1908" s="266">
        <f>ROUND(I1908*H1908,2)</f>
        <v>0</v>
      </c>
      <c r="K1908" s="262" t="s">
        <v>173</v>
      </c>
      <c r="L1908" s="267"/>
      <c r="M1908" s="268" t="s">
        <v>19</v>
      </c>
      <c r="N1908" s="269" t="s">
        <v>44</v>
      </c>
      <c r="O1908" s="84"/>
      <c r="P1908" s="221">
        <f>O1908*H1908</f>
        <v>0</v>
      </c>
      <c r="Q1908" s="221">
        <v>1</v>
      </c>
      <c r="R1908" s="221">
        <f>Q1908*H1908</f>
        <v>0.045999999999999999</v>
      </c>
      <c r="S1908" s="221">
        <v>0</v>
      </c>
      <c r="T1908" s="222">
        <f>S1908*H1908</f>
        <v>0</v>
      </c>
      <c r="AR1908" s="223" t="s">
        <v>364</v>
      </c>
      <c r="AT1908" s="223" t="s">
        <v>252</v>
      </c>
      <c r="AU1908" s="223" t="s">
        <v>83</v>
      </c>
      <c r="AY1908" s="18" t="s">
        <v>161</v>
      </c>
      <c r="BE1908" s="224">
        <f>IF(N1908="základní",J1908,0)</f>
        <v>0</v>
      </c>
      <c r="BF1908" s="224">
        <f>IF(N1908="snížená",J1908,0)</f>
        <v>0</v>
      </c>
      <c r="BG1908" s="224">
        <f>IF(N1908="zákl. přenesená",J1908,0)</f>
        <v>0</v>
      </c>
      <c r="BH1908" s="224">
        <f>IF(N1908="sníž. přenesená",J1908,0)</f>
        <v>0</v>
      </c>
      <c r="BI1908" s="224">
        <f>IF(N1908="nulová",J1908,0)</f>
        <v>0</v>
      </c>
      <c r="BJ1908" s="18" t="s">
        <v>81</v>
      </c>
      <c r="BK1908" s="224">
        <f>ROUND(I1908*H1908,2)</f>
        <v>0</v>
      </c>
      <c r="BL1908" s="18" t="s">
        <v>257</v>
      </c>
      <c r="BM1908" s="223" t="s">
        <v>2033</v>
      </c>
    </row>
    <row r="1909" s="1" customFormat="1">
      <c r="B1909" s="39"/>
      <c r="C1909" s="40"/>
      <c r="D1909" s="225" t="s">
        <v>169</v>
      </c>
      <c r="E1909" s="40"/>
      <c r="F1909" s="226" t="s">
        <v>2032</v>
      </c>
      <c r="G1909" s="40"/>
      <c r="H1909" s="40"/>
      <c r="I1909" s="136"/>
      <c r="J1909" s="40"/>
      <c r="K1909" s="40"/>
      <c r="L1909" s="44"/>
      <c r="M1909" s="227"/>
      <c r="N1909" s="84"/>
      <c r="O1909" s="84"/>
      <c r="P1909" s="84"/>
      <c r="Q1909" s="84"/>
      <c r="R1909" s="84"/>
      <c r="S1909" s="84"/>
      <c r="T1909" s="85"/>
      <c r="AT1909" s="18" t="s">
        <v>169</v>
      </c>
      <c r="AU1909" s="18" t="s">
        <v>83</v>
      </c>
    </row>
    <row r="1910" s="1" customFormat="1">
      <c r="B1910" s="39"/>
      <c r="C1910" s="40"/>
      <c r="D1910" s="225" t="s">
        <v>479</v>
      </c>
      <c r="E1910" s="40"/>
      <c r="F1910" s="270" t="s">
        <v>2034</v>
      </c>
      <c r="G1910" s="40"/>
      <c r="H1910" s="40"/>
      <c r="I1910" s="136"/>
      <c r="J1910" s="40"/>
      <c r="K1910" s="40"/>
      <c r="L1910" s="44"/>
      <c r="M1910" s="227"/>
      <c r="N1910" s="84"/>
      <c r="O1910" s="84"/>
      <c r="P1910" s="84"/>
      <c r="Q1910" s="84"/>
      <c r="R1910" s="84"/>
      <c r="S1910" s="84"/>
      <c r="T1910" s="85"/>
      <c r="AT1910" s="18" t="s">
        <v>479</v>
      </c>
      <c r="AU1910" s="18" t="s">
        <v>83</v>
      </c>
    </row>
    <row r="1911" s="13" customFormat="1">
      <c r="B1911" s="238"/>
      <c r="C1911" s="239"/>
      <c r="D1911" s="225" t="s">
        <v>176</v>
      </c>
      <c r="E1911" s="240" t="s">
        <v>19</v>
      </c>
      <c r="F1911" s="241" t="s">
        <v>2035</v>
      </c>
      <c r="G1911" s="239"/>
      <c r="H1911" s="242">
        <v>0.045999999999999999</v>
      </c>
      <c r="I1911" s="243"/>
      <c r="J1911" s="239"/>
      <c r="K1911" s="239"/>
      <c r="L1911" s="244"/>
      <c r="M1911" s="245"/>
      <c r="N1911" s="246"/>
      <c r="O1911" s="246"/>
      <c r="P1911" s="246"/>
      <c r="Q1911" s="246"/>
      <c r="R1911" s="246"/>
      <c r="S1911" s="246"/>
      <c r="T1911" s="247"/>
      <c r="AT1911" s="248" t="s">
        <v>176</v>
      </c>
      <c r="AU1911" s="248" t="s">
        <v>83</v>
      </c>
      <c r="AV1911" s="13" t="s">
        <v>83</v>
      </c>
      <c r="AW1911" s="13" t="s">
        <v>34</v>
      </c>
      <c r="AX1911" s="13" t="s">
        <v>81</v>
      </c>
      <c r="AY1911" s="248" t="s">
        <v>161</v>
      </c>
    </row>
    <row r="1912" s="1" customFormat="1" ht="16.5" customHeight="1">
      <c r="B1912" s="39"/>
      <c r="C1912" s="212" t="s">
        <v>2036</v>
      </c>
      <c r="D1912" s="212" t="s">
        <v>163</v>
      </c>
      <c r="E1912" s="213" t="s">
        <v>2037</v>
      </c>
      <c r="F1912" s="214" t="s">
        <v>2038</v>
      </c>
      <c r="G1912" s="215" t="s">
        <v>210</v>
      </c>
      <c r="H1912" s="216">
        <v>182.87600000000001</v>
      </c>
      <c r="I1912" s="217"/>
      <c r="J1912" s="218">
        <f>ROUND(I1912*H1912,2)</f>
        <v>0</v>
      </c>
      <c r="K1912" s="214" t="s">
        <v>173</v>
      </c>
      <c r="L1912" s="44"/>
      <c r="M1912" s="219" t="s">
        <v>19</v>
      </c>
      <c r="N1912" s="220" t="s">
        <v>44</v>
      </c>
      <c r="O1912" s="84"/>
      <c r="P1912" s="221">
        <f>O1912*H1912</f>
        <v>0</v>
      </c>
      <c r="Q1912" s="221">
        <v>0.00040000000000000002</v>
      </c>
      <c r="R1912" s="221">
        <f>Q1912*H1912</f>
        <v>0.073150400000000004</v>
      </c>
      <c r="S1912" s="221">
        <v>0</v>
      </c>
      <c r="T1912" s="222">
        <f>S1912*H1912</f>
        <v>0</v>
      </c>
      <c r="AR1912" s="223" t="s">
        <v>257</v>
      </c>
      <c r="AT1912" s="223" t="s">
        <v>163</v>
      </c>
      <c r="AU1912" s="223" t="s">
        <v>83</v>
      </c>
      <c r="AY1912" s="18" t="s">
        <v>161</v>
      </c>
      <c r="BE1912" s="224">
        <f>IF(N1912="základní",J1912,0)</f>
        <v>0</v>
      </c>
      <c r="BF1912" s="224">
        <f>IF(N1912="snížená",J1912,0)</f>
        <v>0</v>
      </c>
      <c r="BG1912" s="224">
        <f>IF(N1912="zákl. přenesená",J1912,0)</f>
        <v>0</v>
      </c>
      <c r="BH1912" s="224">
        <f>IF(N1912="sníž. přenesená",J1912,0)</f>
        <v>0</v>
      </c>
      <c r="BI1912" s="224">
        <f>IF(N1912="nulová",J1912,0)</f>
        <v>0</v>
      </c>
      <c r="BJ1912" s="18" t="s">
        <v>81</v>
      </c>
      <c r="BK1912" s="224">
        <f>ROUND(I1912*H1912,2)</f>
        <v>0</v>
      </c>
      <c r="BL1912" s="18" t="s">
        <v>257</v>
      </c>
      <c r="BM1912" s="223" t="s">
        <v>2039</v>
      </c>
    </row>
    <row r="1913" s="1" customFormat="1">
      <c r="B1913" s="39"/>
      <c r="C1913" s="40"/>
      <c r="D1913" s="225" t="s">
        <v>169</v>
      </c>
      <c r="E1913" s="40"/>
      <c r="F1913" s="226" t="s">
        <v>2040</v>
      </c>
      <c r="G1913" s="40"/>
      <c r="H1913" s="40"/>
      <c r="I1913" s="136"/>
      <c r="J1913" s="40"/>
      <c r="K1913" s="40"/>
      <c r="L1913" s="44"/>
      <c r="M1913" s="227"/>
      <c r="N1913" s="84"/>
      <c r="O1913" s="84"/>
      <c r="P1913" s="84"/>
      <c r="Q1913" s="84"/>
      <c r="R1913" s="84"/>
      <c r="S1913" s="84"/>
      <c r="T1913" s="85"/>
      <c r="AT1913" s="18" t="s">
        <v>169</v>
      </c>
      <c r="AU1913" s="18" t="s">
        <v>83</v>
      </c>
    </row>
    <row r="1914" s="13" customFormat="1">
      <c r="B1914" s="238"/>
      <c r="C1914" s="239"/>
      <c r="D1914" s="225" t="s">
        <v>176</v>
      </c>
      <c r="E1914" s="240" t="s">
        <v>19</v>
      </c>
      <c r="F1914" s="241" t="s">
        <v>2041</v>
      </c>
      <c r="G1914" s="239"/>
      <c r="H1914" s="242">
        <v>182.87600000000001</v>
      </c>
      <c r="I1914" s="243"/>
      <c r="J1914" s="239"/>
      <c r="K1914" s="239"/>
      <c r="L1914" s="244"/>
      <c r="M1914" s="245"/>
      <c r="N1914" s="246"/>
      <c r="O1914" s="246"/>
      <c r="P1914" s="246"/>
      <c r="Q1914" s="246"/>
      <c r="R1914" s="246"/>
      <c r="S1914" s="246"/>
      <c r="T1914" s="247"/>
      <c r="AT1914" s="248" t="s">
        <v>176</v>
      </c>
      <c r="AU1914" s="248" t="s">
        <v>83</v>
      </c>
      <c r="AV1914" s="13" t="s">
        <v>83</v>
      </c>
      <c r="AW1914" s="13" t="s">
        <v>34</v>
      </c>
      <c r="AX1914" s="13" t="s">
        <v>81</v>
      </c>
      <c r="AY1914" s="248" t="s">
        <v>161</v>
      </c>
    </row>
    <row r="1915" s="1" customFormat="1" ht="16.5" customHeight="1">
      <c r="B1915" s="39"/>
      <c r="C1915" s="212" t="s">
        <v>2042</v>
      </c>
      <c r="D1915" s="212" t="s">
        <v>163</v>
      </c>
      <c r="E1915" s="213" t="s">
        <v>2043</v>
      </c>
      <c r="F1915" s="214" t="s">
        <v>2044</v>
      </c>
      <c r="G1915" s="215" t="s">
        <v>210</v>
      </c>
      <c r="H1915" s="216">
        <v>106.88</v>
      </c>
      <c r="I1915" s="217"/>
      <c r="J1915" s="218">
        <f>ROUND(I1915*H1915,2)</f>
        <v>0</v>
      </c>
      <c r="K1915" s="214" t="s">
        <v>173</v>
      </c>
      <c r="L1915" s="44"/>
      <c r="M1915" s="219" t="s">
        <v>19</v>
      </c>
      <c r="N1915" s="220" t="s">
        <v>44</v>
      </c>
      <c r="O1915" s="84"/>
      <c r="P1915" s="221">
        <f>O1915*H1915</f>
        <v>0</v>
      </c>
      <c r="Q1915" s="221">
        <v>0.00040000000000000002</v>
      </c>
      <c r="R1915" s="221">
        <f>Q1915*H1915</f>
        <v>0.042751999999999998</v>
      </c>
      <c r="S1915" s="221">
        <v>0</v>
      </c>
      <c r="T1915" s="222">
        <f>S1915*H1915</f>
        <v>0</v>
      </c>
      <c r="AR1915" s="223" t="s">
        <v>257</v>
      </c>
      <c r="AT1915" s="223" t="s">
        <v>163</v>
      </c>
      <c r="AU1915" s="223" t="s">
        <v>83</v>
      </c>
      <c r="AY1915" s="18" t="s">
        <v>161</v>
      </c>
      <c r="BE1915" s="224">
        <f>IF(N1915="základní",J1915,0)</f>
        <v>0</v>
      </c>
      <c r="BF1915" s="224">
        <f>IF(N1915="snížená",J1915,0)</f>
        <v>0</v>
      </c>
      <c r="BG1915" s="224">
        <f>IF(N1915="zákl. přenesená",J1915,0)</f>
        <v>0</v>
      </c>
      <c r="BH1915" s="224">
        <f>IF(N1915="sníž. přenesená",J1915,0)</f>
        <v>0</v>
      </c>
      <c r="BI1915" s="224">
        <f>IF(N1915="nulová",J1915,0)</f>
        <v>0</v>
      </c>
      <c r="BJ1915" s="18" t="s">
        <v>81</v>
      </c>
      <c r="BK1915" s="224">
        <f>ROUND(I1915*H1915,2)</f>
        <v>0</v>
      </c>
      <c r="BL1915" s="18" t="s">
        <v>257</v>
      </c>
      <c r="BM1915" s="223" t="s">
        <v>2045</v>
      </c>
    </row>
    <row r="1916" s="1" customFormat="1">
      <c r="B1916" s="39"/>
      <c r="C1916" s="40"/>
      <c r="D1916" s="225" t="s">
        <v>169</v>
      </c>
      <c r="E1916" s="40"/>
      <c r="F1916" s="226" t="s">
        <v>2046</v>
      </c>
      <c r="G1916" s="40"/>
      <c r="H1916" s="40"/>
      <c r="I1916" s="136"/>
      <c r="J1916" s="40"/>
      <c r="K1916" s="40"/>
      <c r="L1916" s="44"/>
      <c r="M1916" s="227"/>
      <c r="N1916" s="84"/>
      <c r="O1916" s="84"/>
      <c r="P1916" s="84"/>
      <c r="Q1916" s="84"/>
      <c r="R1916" s="84"/>
      <c r="S1916" s="84"/>
      <c r="T1916" s="85"/>
      <c r="AT1916" s="18" t="s">
        <v>169</v>
      </c>
      <c r="AU1916" s="18" t="s">
        <v>83</v>
      </c>
    </row>
    <row r="1917" s="13" customFormat="1">
      <c r="B1917" s="238"/>
      <c r="C1917" s="239"/>
      <c r="D1917" s="225" t="s">
        <v>176</v>
      </c>
      <c r="E1917" s="240" t="s">
        <v>19</v>
      </c>
      <c r="F1917" s="241" t="s">
        <v>2047</v>
      </c>
      <c r="G1917" s="239"/>
      <c r="H1917" s="242">
        <v>106.88</v>
      </c>
      <c r="I1917" s="243"/>
      <c r="J1917" s="239"/>
      <c r="K1917" s="239"/>
      <c r="L1917" s="244"/>
      <c r="M1917" s="245"/>
      <c r="N1917" s="246"/>
      <c r="O1917" s="246"/>
      <c r="P1917" s="246"/>
      <c r="Q1917" s="246"/>
      <c r="R1917" s="246"/>
      <c r="S1917" s="246"/>
      <c r="T1917" s="247"/>
      <c r="AT1917" s="248" t="s">
        <v>176</v>
      </c>
      <c r="AU1917" s="248" t="s">
        <v>83</v>
      </c>
      <c r="AV1917" s="13" t="s">
        <v>83</v>
      </c>
      <c r="AW1917" s="13" t="s">
        <v>34</v>
      </c>
      <c r="AX1917" s="13" t="s">
        <v>81</v>
      </c>
      <c r="AY1917" s="248" t="s">
        <v>161</v>
      </c>
    </row>
    <row r="1918" s="1" customFormat="1" ht="24" customHeight="1">
      <c r="B1918" s="39"/>
      <c r="C1918" s="260" t="s">
        <v>2048</v>
      </c>
      <c r="D1918" s="260" t="s">
        <v>252</v>
      </c>
      <c r="E1918" s="261" t="s">
        <v>2049</v>
      </c>
      <c r="F1918" s="262" t="s">
        <v>2050</v>
      </c>
      <c r="G1918" s="263" t="s">
        <v>210</v>
      </c>
      <c r="H1918" s="264">
        <v>338.56299999999999</v>
      </c>
      <c r="I1918" s="265"/>
      <c r="J1918" s="266">
        <f>ROUND(I1918*H1918,2)</f>
        <v>0</v>
      </c>
      <c r="K1918" s="262" t="s">
        <v>173</v>
      </c>
      <c r="L1918" s="267"/>
      <c r="M1918" s="268" t="s">
        <v>19</v>
      </c>
      <c r="N1918" s="269" t="s">
        <v>44</v>
      </c>
      <c r="O1918" s="84"/>
      <c r="P1918" s="221">
        <f>O1918*H1918</f>
        <v>0</v>
      </c>
      <c r="Q1918" s="221">
        <v>0.0044999999999999997</v>
      </c>
      <c r="R1918" s="221">
        <f>Q1918*H1918</f>
        <v>1.5235334999999999</v>
      </c>
      <c r="S1918" s="221">
        <v>0</v>
      </c>
      <c r="T1918" s="222">
        <f>S1918*H1918</f>
        <v>0</v>
      </c>
      <c r="AR1918" s="223" t="s">
        <v>364</v>
      </c>
      <c r="AT1918" s="223" t="s">
        <v>252</v>
      </c>
      <c r="AU1918" s="223" t="s">
        <v>83</v>
      </c>
      <c r="AY1918" s="18" t="s">
        <v>161</v>
      </c>
      <c r="BE1918" s="224">
        <f>IF(N1918="základní",J1918,0)</f>
        <v>0</v>
      </c>
      <c r="BF1918" s="224">
        <f>IF(N1918="snížená",J1918,0)</f>
        <v>0</v>
      </c>
      <c r="BG1918" s="224">
        <f>IF(N1918="zákl. přenesená",J1918,0)</f>
        <v>0</v>
      </c>
      <c r="BH1918" s="224">
        <f>IF(N1918="sníž. přenesená",J1918,0)</f>
        <v>0</v>
      </c>
      <c r="BI1918" s="224">
        <f>IF(N1918="nulová",J1918,0)</f>
        <v>0</v>
      </c>
      <c r="BJ1918" s="18" t="s">
        <v>81</v>
      </c>
      <c r="BK1918" s="224">
        <f>ROUND(I1918*H1918,2)</f>
        <v>0</v>
      </c>
      <c r="BL1918" s="18" t="s">
        <v>257</v>
      </c>
      <c r="BM1918" s="223" t="s">
        <v>2051</v>
      </c>
    </row>
    <row r="1919" s="1" customFormat="1">
      <c r="B1919" s="39"/>
      <c r="C1919" s="40"/>
      <c r="D1919" s="225" t="s">
        <v>169</v>
      </c>
      <c r="E1919" s="40"/>
      <c r="F1919" s="226" t="s">
        <v>2050</v>
      </c>
      <c r="G1919" s="40"/>
      <c r="H1919" s="40"/>
      <c r="I1919" s="136"/>
      <c r="J1919" s="40"/>
      <c r="K1919" s="40"/>
      <c r="L1919" s="44"/>
      <c r="M1919" s="227"/>
      <c r="N1919" s="84"/>
      <c r="O1919" s="84"/>
      <c r="P1919" s="84"/>
      <c r="Q1919" s="84"/>
      <c r="R1919" s="84"/>
      <c r="S1919" s="84"/>
      <c r="T1919" s="85"/>
      <c r="AT1919" s="18" t="s">
        <v>169</v>
      </c>
      <c r="AU1919" s="18" t="s">
        <v>83</v>
      </c>
    </row>
    <row r="1920" s="13" customFormat="1">
      <c r="B1920" s="238"/>
      <c r="C1920" s="239"/>
      <c r="D1920" s="225" t="s">
        <v>176</v>
      </c>
      <c r="E1920" s="240" t="s">
        <v>19</v>
      </c>
      <c r="F1920" s="241" t="s">
        <v>2052</v>
      </c>
      <c r="G1920" s="239"/>
      <c r="H1920" s="242">
        <v>338.56299999999999</v>
      </c>
      <c r="I1920" s="243"/>
      <c r="J1920" s="239"/>
      <c r="K1920" s="239"/>
      <c r="L1920" s="244"/>
      <c r="M1920" s="245"/>
      <c r="N1920" s="246"/>
      <c r="O1920" s="246"/>
      <c r="P1920" s="246"/>
      <c r="Q1920" s="246"/>
      <c r="R1920" s="246"/>
      <c r="S1920" s="246"/>
      <c r="T1920" s="247"/>
      <c r="AT1920" s="248" t="s">
        <v>176</v>
      </c>
      <c r="AU1920" s="248" t="s">
        <v>83</v>
      </c>
      <c r="AV1920" s="13" t="s">
        <v>83</v>
      </c>
      <c r="AW1920" s="13" t="s">
        <v>34</v>
      </c>
      <c r="AX1920" s="13" t="s">
        <v>81</v>
      </c>
      <c r="AY1920" s="248" t="s">
        <v>161</v>
      </c>
    </row>
    <row r="1921" s="1" customFormat="1" ht="16.5" customHeight="1">
      <c r="B1921" s="39"/>
      <c r="C1921" s="212" t="s">
        <v>2053</v>
      </c>
      <c r="D1921" s="212" t="s">
        <v>163</v>
      </c>
      <c r="E1921" s="213" t="s">
        <v>306</v>
      </c>
      <c r="F1921" s="214" t="s">
        <v>307</v>
      </c>
      <c r="G1921" s="215" t="s">
        <v>210</v>
      </c>
      <c r="H1921" s="216">
        <v>36.740000000000002</v>
      </c>
      <c r="I1921" s="217"/>
      <c r="J1921" s="218">
        <f>ROUND(I1921*H1921,2)</f>
        <v>0</v>
      </c>
      <c r="K1921" s="214" t="s">
        <v>173</v>
      </c>
      <c r="L1921" s="44"/>
      <c r="M1921" s="219" t="s">
        <v>19</v>
      </c>
      <c r="N1921" s="220" t="s">
        <v>44</v>
      </c>
      <c r="O1921" s="84"/>
      <c r="P1921" s="221">
        <f>O1921*H1921</f>
        <v>0</v>
      </c>
      <c r="Q1921" s="221">
        <v>0.00087000000000000001</v>
      </c>
      <c r="R1921" s="221">
        <f>Q1921*H1921</f>
        <v>0.031963800000000001</v>
      </c>
      <c r="S1921" s="221">
        <v>0</v>
      </c>
      <c r="T1921" s="222">
        <f>S1921*H1921</f>
        <v>0</v>
      </c>
      <c r="AR1921" s="223" t="s">
        <v>257</v>
      </c>
      <c r="AT1921" s="223" t="s">
        <v>163</v>
      </c>
      <c r="AU1921" s="223" t="s">
        <v>83</v>
      </c>
      <c r="AY1921" s="18" t="s">
        <v>161</v>
      </c>
      <c r="BE1921" s="224">
        <f>IF(N1921="základní",J1921,0)</f>
        <v>0</v>
      </c>
      <c r="BF1921" s="224">
        <f>IF(N1921="snížená",J1921,0)</f>
        <v>0</v>
      </c>
      <c r="BG1921" s="224">
        <f>IF(N1921="zákl. přenesená",J1921,0)</f>
        <v>0</v>
      </c>
      <c r="BH1921" s="224">
        <f>IF(N1921="sníž. přenesená",J1921,0)</f>
        <v>0</v>
      </c>
      <c r="BI1921" s="224">
        <f>IF(N1921="nulová",J1921,0)</f>
        <v>0</v>
      </c>
      <c r="BJ1921" s="18" t="s">
        <v>81</v>
      </c>
      <c r="BK1921" s="224">
        <f>ROUND(I1921*H1921,2)</f>
        <v>0</v>
      </c>
      <c r="BL1921" s="18" t="s">
        <v>257</v>
      </c>
      <c r="BM1921" s="223" t="s">
        <v>2054</v>
      </c>
    </row>
    <row r="1922" s="1" customFormat="1">
      <c r="B1922" s="39"/>
      <c r="C1922" s="40"/>
      <c r="D1922" s="225" t="s">
        <v>169</v>
      </c>
      <c r="E1922" s="40"/>
      <c r="F1922" s="226" t="s">
        <v>309</v>
      </c>
      <c r="G1922" s="40"/>
      <c r="H1922" s="40"/>
      <c r="I1922" s="136"/>
      <c r="J1922" s="40"/>
      <c r="K1922" s="40"/>
      <c r="L1922" s="44"/>
      <c r="M1922" s="227"/>
      <c r="N1922" s="84"/>
      <c r="O1922" s="84"/>
      <c r="P1922" s="84"/>
      <c r="Q1922" s="84"/>
      <c r="R1922" s="84"/>
      <c r="S1922" s="84"/>
      <c r="T1922" s="85"/>
      <c r="AT1922" s="18" t="s">
        <v>169</v>
      </c>
      <c r="AU1922" s="18" t="s">
        <v>83</v>
      </c>
    </row>
    <row r="1923" s="12" customFormat="1">
      <c r="B1923" s="228"/>
      <c r="C1923" s="229"/>
      <c r="D1923" s="225" t="s">
        <v>176</v>
      </c>
      <c r="E1923" s="230" t="s">
        <v>19</v>
      </c>
      <c r="F1923" s="231" t="s">
        <v>2028</v>
      </c>
      <c r="G1923" s="229"/>
      <c r="H1923" s="230" t="s">
        <v>19</v>
      </c>
      <c r="I1923" s="232"/>
      <c r="J1923" s="229"/>
      <c r="K1923" s="229"/>
      <c r="L1923" s="233"/>
      <c r="M1923" s="234"/>
      <c r="N1923" s="235"/>
      <c r="O1923" s="235"/>
      <c r="P1923" s="235"/>
      <c r="Q1923" s="235"/>
      <c r="R1923" s="235"/>
      <c r="S1923" s="235"/>
      <c r="T1923" s="236"/>
      <c r="AT1923" s="237" t="s">
        <v>176</v>
      </c>
      <c r="AU1923" s="237" t="s">
        <v>83</v>
      </c>
      <c r="AV1923" s="12" t="s">
        <v>81</v>
      </c>
      <c r="AW1923" s="12" t="s">
        <v>34</v>
      </c>
      <c r="AX1923" s="12" t="s">
        <v>73</v>
      </c>
      <c r="AY1923" s="237" t="s">
        <v>161</v>
      </c>
    </row>
    <row r="1924" s="13" customFormat="1">
      <c r="B1924" s="238"/>
      <c r="C1924" s="239"/>
      <c r="D1924" s="225" t="s">
        <v>176</v>
      </c>
      <c r="E1924" s="240" t="s">
        <v>19</v>
      </c>
      <c r="F1924" s="241" t="s">
        <v>2029</v>
      </c>
      <c r="G1924" s="239"/>
      <c r="H1924" s="242">
        <v>36.740000000000002</v>
      </c>
      <c r="I1924" s="243"/>
      <c r="J1924" s="239"/>
      <c r="K1924" s="239"/>
      <c r="L1924" s="244"/>
      <c r="M1924" s="245"/>
      <c r="N1924" s="246"/>
      <c r="O1924" s="246"/>
      <c r="P1924" s="246"/>
      <c r="Q1924" s="246"/>
      <c r="R1924" s="246"/>
      <c r="S1924" s="246"/>
      <c r="T1924" s="247"/>
      <c r="AT1924" s="248" t="s">
        <v>176</v>
      </c>
      <c r="AU1924" s="248" t="s">
        <v>83</v>
      </c>
      <c r="AV1924" s="13" t="s">
        <v>83</v>
      </c>
      <c r="AW1924" s="13" t="s">
        <v>34</v>
      </c>
      <c r="AX1924" s="13" t="s">
        <v>81</v>
      </c>
      <c r="AY1924" s="248" t="s">
        <v>161</v>
      </c>
    </row>
    <row r="1925" s="1" customFormat="1" ht="16.5" customHeight="1">
      <c r="B1925" s="39"/>
      <c r="C1925" s="212" t="s">
        <v>2055</v>
      </c>
      <c r="D1925" s="212" t="s">
        <v>163</v>
      </c>
      <c r="E1925" s="213" t="s">
        <v>1479</v>
      </c>
      <c r="F1925" s="214" t="s">
        <v>1480</v>
      </c>
      <c r="G1925" s="215" t="s">
        <v>210</v>
      </c>
      <c r="H1925" s="216">
        <v>36.740000000000002</v>
      </c>
      <c r="I1925" s="217"/>
      <c r="J1925" s="218">
        <f>ROUND(I1925*H1925,2)</f>
        <v>0</v>
      </c>
      <c r="K1925" s="214" t="s">
        <v>173</v>
      </c>
      <c r="L1925" s="44"/>
      <c r="M1925" s="219" t="s">
        <v>19</v>
      </c>
      <c r="N1925" s="220" t="s">
        <v>44</v>
      </c>
      <c r="O1925" s="84"/>
      <c r="P1925" s="221">
        <f>O1925*H1925</f>
        <v>0</v>
      </c>
      <c r="Q1925" s="221">
        <v>0.0094800000000000006</v>
      </c>
      <c r="R1925" s="221">
        <f>Q1925*H1925</f>
        <v>0.34829520000000003</v>
      </c>
      <c r="S1925" s="221">
        <v>0</v>
      </c>
      <c r="T1925" s="222">
        <f>S1925*H1925</f>
        <v>0</v>
      </c>
      <c r="AR1925" s="223" t="s">
        <v>257</v>
      </c>
      <c r="AT1925" s="223" t="s">
        <v>163</v>
      </c>
      <c r="AU1925" s="223" t="s">
        <v>83</v>
      </c>
      <c r="AY1925" s="18" t="s">
        <v>161</v>
      </c>
      <c r="BE1925" s="224">
        <f>IF(N1925="základní",J1925,0)</f>
        <v>0</v>
      </c>
      <c r="BF1925" s="224">
        <f>IF(N1925="snížená",J1925,0)</f>
        <v>0</v>
      </c>
      <c r="BG1925" s="224">
        <f>IF(N1925="zákl. přenesená",J1925,0)</f>
        <v>0</v>
      </c>
      <c r="BH1925" s="224">
        <f>IF(N1925="sníž. přenesená",J1925,0)</f>
        <v>0</v>
      </c>
      <c r="BI1925" s="224">
        <f>IF(N1925="nulová",J1925,0)</f>
        <v>0</v>
      </c>
      <c r="BJ1925" s="18" t="s">
        <v>81</v>
      </c>
      <c r="BK1925" s="224">
        <f>ROUND(I1925*H1925,2)</f>
        <v>0</v>
      </c>
      <c r="BL1925" s="18" t="s">
        <v>257</v>
      </c>
      <c r="BM1925" s="223" t="s">
        <v>2056</v>
      </c>
    </row>
    <row r="1926" s="1" customFormat="1">
      <c r="B1926" s="39"/>
      <c r="C1926" s="40"/>
      <c r="D1926" s="225" t="s">
        <v>169</v>
      </c>
      <c r="E1926" s="40"/>
      <c r="F1926" s="226" t="s">
        <v>1482</v>
      </c>
      <c r="G1926" s="40"/>
      <c r="H1926" s="40"/>
      <c r="I1926" s="136"/>
      <c r="J1926" s="40"/>
      <c r="K1926" s="40"/>
      <c r="L1926" s="44"/>
      <c r="M1926" s="227"/>
      <c r="N1926" s="84"/>
      <c r="O1926" s="84"/>
      <c r="P1926" s="84"/>
      <c r="Q1926" s="84"/>
      <c r="R1926" s="84"/>
      <c r="S1926" s="84"/>
      <c r="T1926" s="85"/>
      <c r="AT1926" s="18" t="s">
        <v>169</v>
      </c>
      <c r="AU1926" s="18" t="s">
        <v>83</v>
      </c>
    </row>
    <row r="1927" s="12" customFormat="1">
      <c r="B1927" s="228"/>
      <c r="C1927" s="229"/>
      <c r="D1927" s="225" t="s">
        <v>176</v>
      </c>
      <c r="E1927" s="230" t="s">
        <v>19</v>
      </c>
      <c r="F1927" s="231" t="s">
        <v>2028</v>
      </c>
      <c r="G1927" s="229"/>
      <c r="H1927" s="230" t="s">
        <v>19</v>
      </c>
      <c r="I1927" s="232"/>
      <c r="J1927" s="229"/>
      <c r="K1927" s="229"/>
      <c r="L1927" s="233"/>
      <c r="M1927" s="234"/>
      <c r="N1927" s="235"/>
      <c r="O1927" s="235"/>
      <c r="P1927" s="235"/>
      <c r="Q1927" s="235"/>
      <c r="R1927" s="235"/>
      <c r="S1927" s="235"/>
      <c r="T1927" s="236"/>
      <c r="AT1927" s="237" t="s">
        <v>176</v>
      </c>
      <c r="AU1927" s="237" t="s">
        <v>83</v>
      </c>
      <c r="AV1927" s="12" t="s">
        <v>81</v>
      </c>
      <c r="AW1927" s="12" t="s">
        <v>34</v>
      </c>
      <c r="AX1927" s="12" t="s">
        <v>73</v>
      </c>
      <c r="AY1927" s="237" t="s">
        <v>161</v>
      </c>
    </row>
    <row r="1928" s="13" customFormat="1">
      <c r="B1928" s="238"/>
      <c r="C1928" s="239"/>
      <c r="D1928" s="225" t="s">
        <v>176</v>
      </c>
      <c r="E1928" s="240" t="s">
        <v>19</v>
      </c>
      <c r="F1928" s="241" t="s">
        <v>2029</v>
      </c>
      <c r="G1928" s="239"/>
      <c r="H1928" s="242">
        <v>36.740000000000002</v>
      </c>
      <c r="I1928" s="243"/>
      <c r="J1928" s="239"/>
      <c r="K1928" s="239"/>
      <c r="L1928" s="244"/>
      <c r="M1928" s="245"/>
      <c r="N1928" s="246"/>
      <c r="O1928" s="246"/>
      <c r="P1928" s="246"/>
      <c r="Q1928" s="246"/>
      <c r="R1928" s="246"/>
      <c r="S1928" s="246"/>
      <c r="T1928" s="247"/>
      <c r="AT1928" s="248" t="s">
        <v>176</v>
      </c>
      <c r="AU1928" s="248" t="s">
        <v>83</v>
      </c>
      <c r="AV1928" s="13" t="s">
        <v>83</v>
      </c>
      <c r="AW1928" s="13" t="s">
        <v>34</v>
      </c>
      <c r="AX1928" s="13" t="s">
        <v>81</v>
      </c>
      <c r="AY1928" s="248" t="s">
        <v>161</v>
      </c>
    </row>
    <row r="1929" s="1" customFormat="1" ht="16.5" customHeight="1">
      <c r="B1929" s="39"/>
      <c r="C1929" s="212" t="s">
        <v>2057</v>
      </c>
      <c r="D1929" s="212" t="s">
        <v>163</v>
      </c>
      <c r="E1929" s="213" t="s">
        <v>1484</v>
      </c>
      <c r="F1929" s="214" t="s">
        <v>1485</v>
      </c>
      <c r="G1929" s="215" t="s">
        <v>210</v>
      </c>
      <c r="H1929" s="216">
        <v>36.740000000000002</v>
      </c>
      <c r="I1929" s="217"/>
      <c r="J1929" s="218">
        <f>ROUND(I1929*H1929,2)</f>
        <v>0</v>
      </c>
      <c r="K1929" s="214" t="s">
        <v>173</v>
      </c>
      <c r="L1929" s="44"/>
      <c r="M1929" s="219" t="s">
        <v>19</v>
      </c>
      <c r="N1929" s="220" t="s">
        <v>44</v>
      </c>
      <c r="O1929" s="84"/>
      <c r="P1929" s="221">
        <f>O1929*H1929</f>
        <v>0</v>
      </c>
      <c r="Q1929" s="221">
        <v>0</v>
      </c>
      <c r="R1929" s="221">
        <f>Q1929*H1929</f>
        <v>0</v>
      </c>
      <c r="S1929" s="221">
        <v>0</v>
      </c>
      <c r="T1929" s="222">
        <f>S1929*H1929</f>
        <v>0</v>
      </c>
      <c r="AR1929" s="223" t="s">
        <v>257</v>
      </c>
      <c r="AT1929" s="223" t="s">
        <v>163</v>
      </c>
      <c r="AU1929" s="223" t="s">
        <v>83</v>
      </c>
      <c r="AY1929" s="18" t="s">
        <v>161</v>
      </c>
      <c r="BE1929" s="224">
        <f>IF(N1929="základní",J1929,0)</f>
        <v>0</v>
      </c>
      <c r="BF1929" s="224">
        <f>IF(N1929="snížená",J1929,0)</f>
        <v>0</v>
      </c>
      <c r="BG1929" s="224">
        <f>IF(N1929="zákl. přenesená",J1929,0)</f>
        <v>0</v>
      </c>
      <c r="BH1929" s="224">
        <f>IF(N1929="sníž. přenesená",J1929,0)</f>
        <v>0</v>
      </c>
      <c r="BI1929" s="224">
        <f>IF(N1929="nulová",J1929,0)</f>
        <v>0</v>
      </c>
      <c r="BJ1929" s="18" t="s">
        <v>81</v>
      </c>
      <c r="BK1929" s="224">
        <f>ROUND(I1929*H1929,2)</f>
        <v>0</v>
      </c>
      <c r="BL1929" s="18" t="s">
        <v>257</v>
      </c>
      <c r="BM1929" s="223" t="s">
        <v>2058</v>
      </c>
    </row>
    <row r="1930" s="1" customFormat="1">
      <c r="B1930" s="39"/>
      <c r="C1930" s="40"/>
      <c r="D1930" s="225" t="s">
        <v>169</v>
      </c>
      <c r="E1930" s="40"/>
      <c r="F1930" s="226" t="s">
        <v>1487</v>
      </c>
      <c r="G1930" s="40"/>
      <c r="H1930" s="40"/>
      <c r="I1930" s="136"/>
      <c r="J1930" s="40"/>
      <c r="K1930" s="40"/>
      <c r="L1930" s="44"/>
      <c r="M1930" s="227"/>
      <c r="N1930" s="84"/>
      <c r="O1930" s="84"/>
      <c r="P1930" s="84"/>
      <c r="Q1930" s="84"/>
      <c r="R1930" s="84"/>
      <c r="S1930" s="84"/>
      <c r="T1930" s="85"/>
      <c r="AT1930" s="18" t="s">
        <v>169</v>
      </c>
      <c r="AU1930" s="18" t="s">
        <v>83</v>
      </c>
    </row>
    <row r="1931" s="12" customFormat="1">
      <c r="B1931" s="228"/>
      <c r="C1931" s="229"/>
      <c r="D1931" s="225" t="s">
        <v>176</v>
      </c>
      <c r="E1931" s="230" t="s">
        <v>19</v>
      </c>
      <c r="F1931" s="231" t="s">
        <v>2028</v>
      </c>
      <c r="G1931" s="229"/>
      <c r="H1931" s="230" t="s">
        <v>19</v>
      </c>
      <c r="I1931" s="232"/>
      <c r="J1931" s="229"/>
      <c r="K1931" s="229"/>
      <c r="L1931" s="233"/>
      <c r="M1931" s="234"/>
      <c r="N1931" s="235"/>
      <c r="O1931" s="235"/>
      <c r="P1931" s="235"/>
      <c r="Q1931" s="235"/>
      <c r="R1931" s="235"/>
      <c r="S1931" s="235"/>
      <c r="T1931" s="236"/>
      <c r="AT1931" s="237" t="s">
        <v>176</v>
      </c>
      <c r="AU1931" s="237" t="s">
        <v>83</v>
      </c>
      <c r="AV1931" s="12" t="s">
        <v>81</v>
      </c>
      <c r="AW1931" s="12" t="s">
        <v>34</v>
      </c>
      <c r="AX1931" s="12" t="s">
        <v>73</v>
      </c>
      <c r="AY1931" s="237" t="s">
        <v>161</v>
      </c>
    </row>
    <row r="1932" s="13" customFormat="1">
      <c r="B1932" s="238"/>
      <c r="C1932" s="239"/>
      <c r="D1932" s="225" t="s">
        <v>176</v>
      </c>
      <c r="E1932" s="240" t="s">
        <v>19</v>
      </c>
      <c r="F1932" s="241" t="s">
        <v>2029</v>
      </c>
      <c r="G1932" s="239"/>
      <c r="H1932" s="242">
        <v>36.740000000000002</v>
      </c>
      <c r="I1932" s="243"/>
      <c r="J1932" s="239"/>
      <c r="K1932" s="239"/>
      <c r="L1932" s="244"/>
      <c r="M1932" s="245"/>
      <c r="N1932" s="246"/>
      <c r="O1932" s="246"/>
      <c r="P1932" s="246"/>
      <c r="Q1932" s="246"/>
      <c r="R1932" s="246"/>
      <c r="S1932" s="246"/>
      <c r="T1932" s="247"/>
      <c r="AT1932" s="248" t="s">
        <v>176</v>
      </c>
      <c r="AU1932" s="248" t="s">
        <v>83</v>
      </c>
      <c r="AV1932" s="13" t="s">
        <v>83</v>
      </c>
      <c r="AW1932" s="13" t="s">
        <v>34</v>
      </c>
      <c r="AX1932" s="13" t="s">
        <v>81</v>
      </c>
      <c r="AY1932" s="248" t="s">
        <v>161</v>
      </c>
    </row>
    <row r="1933" s="1" customFormat="1" ht="16.5" customHeight="1">
      <c r="B1933" s="39"/>
      <c r="C1933" s="260" t="s">
        <v>2059</v>
      </c>
      <c r="D1933" s="260" t="s">
        <v>252</v>
      </c>
      <c r="E1933" s="261" t="s">
        <v>318</v>
      </c>
      <c r="F1933" s="262" t="s">
        <v>319</v>
      </c>
      <c r="G1933" s="263" t="s">
        <v>210</v>
      </c>
      <c r="H1933" s="264">
        <v>44.088000000000001</v>
      </c>
      <c r="I1933" s="265"/>
      <c r="J1933" s="266">
        <f>ROUND(I1933*H1933,2)</f>
        <v>0</v>
      </c>
      <c r="K1933" s="262" t="s">
        <v>173</v>
      </c>
      <c r="L1933" s="267"/>
      <c r="M1933" s="268" t="s">
        <v>19</v>
      </c>
      <c r="N1933" s="269" t="s">
        <v>44</v>
      </c>
      <c r="O1933" s="84"/>
      <c r="P1933" s="221">
        <f>O1933*H1933</f>
        <v>0</v>
      </c>
      <c r="Q1933" s="221">
        <v>0.00029999999999999997</v>
      </c>
      <c r="R1933" s="221">
        <f>Q1933*H1933</f>
        <v>0.013226399999999999</v>
      </c>
      <c r="S1933" s="221">
        <v>0</v>
      </c>
      <c r="T1933" s="222">
        <f>S1933*H1933</f>
        <v>0</v>
      </c>
      <c r="AR1933" s="223" t="s">
        <v>364</v>
      </c>
      <c r="AT1933" s="223" t="s">
        <v>252</v>
      </c>
      <c r="AU1933" s="223" t="s">
        <v>83</v>
      </c>
      <c r="AY1933" s="18" t="s">
        <v>161</v>
      </c>
      <c r="BE1933" s="224">
        <f>IF(N1933="základní",J1933,0)</f>
        <v>0</v>
      </c>
      <c r="BF1933" s="224">
        <f>IF(N1933="snížená",J1933,0)</f>
        <v>0</v>
      </c>
      <c r="BG1933" s="224">
        <f>IF(N1933="zákl. přenesená",J1933,0)</f>
        <v>0</v>
      </c>
      <c r="BH1933" s="224">
        <f>IF(N1933="sníž. přenesená",J1933,0)</f>
        <v>0</v>
      </c>
      <c r="BI1933" s="224">
        <f>IF(N1933="nulová",J1933,0)</f>
        <v>0</v>
      </c>
      <c r="BJ1933" s="18" t="s">
        <v>81</v>
      </c>
      <c r="BK1933" s="224">
        <f>ROUND(I1933*H1933,2)</f>
        <v>0</v>
      </c>
      <c r="BL1933" s="18" t="s">
        <v>257</v>
      </c>
      <c r="BM1933" s="223" t="s">
        <v>2060</v>
      </c>
    </row>
    <row r="1934" s="1" customFormat="1">
      <c r="B1934" s="39"/>
      <c r="C1934" s="40"/>
      <c r="D1934" s="225" t="s">
        <v>169</v>
      </c>
      <c r="E1934" s="40"/>
      <c r="F1934" s="226" t="s">
        <v>319</v>
      </c>
      <c r="G1934" s="40"/>
      <c r="H1934" s="40"/>
      <c r="I1934" s="136"/>
      <c r="J1934" s="40"/>
      <c r="K1934" s="40"/>
      <c r="L1934" s="44"/>
      <c r="M1934" s="227"/>
      <c r="N1934" s="84"/>
      <c r="O1934" s="84"/>
      <c r="P1934" s="84"/>
      <c r="Q1934" s="84"/>
      <c r="R1934" s="84"/>
      <c r="S1934" s="84"/>
      <c r="T1934" s="85"/>
      <c r="AT1934" s="18" t="s">
        <v>169</v>
      </c>
      <c r="AU1934" s="18" t="s">
        <v>83</v>
      </c>
    </row>
    <row r="1935" s="13" customFormat="1">
      <c r="B1935" s="238"/>
      <c r="C1935" s="239"/>
      <c r="D1935" s="225" t="s">
        <v>176</v>
      </c>
      <c r="E1935" s="240" t="s">
        <v>19</v>
      </c>
      <c r="F1935" s="241" t="s">
        <v>2061</v>
      </c>
      <c r="G1935" s="239"/>
      <c r="H1935" s="242">
        <v>44.088000000000001</v>
      </c>
      <c r="I1935" s="243"/>
      <c r="J1935" s="239"/>
      <c r="K1935" s="239"/>
      <c r="L1935" s="244"/>
      <c r="M1935" s="245"/>
      <c r="N1935" s="246"/>
      <c r="O1935" s="246"/>
      <c r="P1935" s="246"/>
      <c r="Q1935" s="246"/>
      <c r="R1935" s="246"/>
      <c r="S1935" s="246"/>
      <c r="T1935" s="247"/>
      <c r="AT1935" s="248" t="s">
        <v>176</v>
      </c>
      <c r="AU1935" s="248" t="s">
        <v>83</v>
      </c>
      <c r="AV1935" s="13" t="s">
        <v>83</v>
      </c>
      <c r="AW1935" s="13" t="s">
        <v>34</v>
      </c>
      <c r="AX1935" s="13" t="s">
        <v>81</v>
      </c>
      <c r="AY1935" s="248" t="s">
        <v>161</v>
      </c>
    </row>
    <row r="1936" s="1" customFormat="1" ht="24" customHeight="1">
      <c r="B1936" s="39"/>
      <c r="C1936" s="212" t="s">
        <v>2062</v>
      </c>
      <c r="D1936" s="212" t="s">
        <v>163</v>
      </c>
      <c r="E1936" s="213" t="s">
        <v>2063</v>
      </c>
      <c r="F1936" s="214" t="s">
        <v>2064</v>
      </c>
      <c r="G1936" s="215" t="s">
        <v>210</v>
      </c>
      <c r="H1936" s="216">
        <v>272.5</v>
      </c>
      <c r="I1936" s="217"/>
      <c r="J1936" s="218">
        <f>ROUND(I1936*H1936,2)</f>
        <v>0</v>
      </c>
      <c r="K1936" s="214" t="s">
        <v>19</v>
      </c>
      <c r="L1936" s="44"/>
      <c r="M1936" s="219" t="s">
        <v>19</v>
      </c>
      <c r="N1936" s="220" t="s">
        <v>44</v>
      </c>
      <c r="O1936" s="84"/>
      <c r="P1936" s="221">
        <f>O1936*H1936</f>
        <v>0</v>
      </c>
      <c r="Q1936" s="221">
        <v>0.0015</v>
      </c>
      <c r="R1936" s="221">
        <f>Q1936*H1936</f>
        <v>0.40875</v>
      </c>
      <c r="S1936" s="221">
        <v>0</v>
      </c>
      <c r="T1936" s="222">
        <f>S1936*H1936</f>
        <v>0</v>
      </c>
      <c r="AR1936" s="223" t="s">
        <v>257</v>
      </c>
      <c r="AT1936" s="223" t="s">
        <v>163</v>
      </c>
      <c r="AU1936" s="223" t="s">
        <v>83</v>
      </c>
      <c r="AY1936" s="18" t="s">
        <v>161</v>
      </c>
      <c r="BE1936" s="224">
        <f>IF(N1936="základní",J1936,0)</f>
        <v>0</v>
      </c>
      <c r="BF1936" s="224">
        <f>IF(N1936="snížená",J1936,0)</f>
        <v>0</v>
      </c>
      <c r="BG1936" s="224">
        <f>IF(N1936="zákl. přenesená",J1936,0)</f>
        <v>0</v>
      </c>
      <c r="BH1936" s="224">
        <f>IF(N1936="sníž. přenesená",J1936,0)</f>
        <v>0</v>
      </c>
      <c r="BI1936" s="224">
        <f>IF(N1936="nulová",J1936,0)</f>
        <v>0</v>
      </c>
      <c r="BJ1936" s="18" t="s">
        <v>81</v>
      </c>
      <c r="BK1936" s="224">
        <f>ROUND(I1936*H1936,2)</f>
        <v>0</v>
      </c>
      <c r="BL1936" s="18" t="s">
        <v>257</v>
      </c>
      <c r="BM1936" s="223" t="s">
        <v>2065</v>
      </c>
    </row>
    <row r="1937" s="1" customFormat="1">
      <c r="B1937" s="39"/>
      <c r="C1937" s="40"/>
      <c r="D1937" s="225" t="s">
        <v>169</v>
      </c>
      <c r="E1937" s="40"/>
      <c r="F1937" s="226" t="s">
        <v>2066</v>
      </c>
      <c r="G1937" s="40"/>
      <c r="H1937" s="40"/>
      <c r="I1937" s="136"/>
      <c r="J1937" s="40"/>
      <c r="K1937" s="40"/>
      <c r="L1937" s="44"/>
      <c r="M1937" s="227"/>
      <c r="N1937" s="84"/>
      <c r="O1937" s="84"/>
      <c r="P1937" s="84"/>
      <c r="Q1937" s="84"/>
      <c r="R1937" s="84"/>
      <c r="S1937" s="84"/>
      <c r="T1937" s="85"/>
      <c r="AT1937" s="18" t="s">
        <v>169</v>
      </c>
      <c r="AU1937" s="18" t="s">
        <v>83</v>
      </c>
    </row>
    <row r="1938" s="12" customFormat="1">
      <c r="B1938" s="228"/>
      <c r="C1938" s="229"/>
      <c r="D1938" s="225" t="s">
        <v>176</v>
      </c>
      <c r="E1938" s="230" t="s">
        <v>19</v>
      </c>
      <c r="F1938" s="231" t="s">
        <v>2067</v>
      </c>
      <c r="G1938" s="229"/>
      <c r="H1938" s="230" t="s">
        <v>19</v>
      </c>
      <c r="I1938" s="232"/>
      <c r="J1938" s="229"/>
      <c r="K1938" s="229"/>
      <c r="L1938" s="233"/>
      <c r="M1938" s="234"/>
      <c r="N1938" s="235"/>
      <c r="O1938" s="235"/>
      <c r="P1938" s="235"/>
      <c r="Q1938" s="235"/>
      <c r="R1938" s="235"/>
      <c r="S1938" s="235"/>
      <c r="T1938" s="236"/>
      <c r="AT1938" s="237" t="s">
        <v>176</v>
      </c>
      <c r="AU1938" s="237" t="s">
        <v>83</v>
      </c>
      <c r="AV1938" s="12" t="s">
        <v>81</v>
      </c>
      <c r="AW1938" s="12" t="s">
        <v>34</v>
      </c>
      <c r="AX1938" s="12" t="s">
        <v>73</v>
      </c>
      <c r="AY1938" s="237" t="s">
        <v>161</v>
      </c>
    </row>
    <row r="1939" s="12" customFormat="1">
      <c r="B1939" s="228"/>
      <c r="C1939" s="229"/>
      <c r="D1939" s="225" t="s">
        <v>176</v>
      </c>
      <c r="E1939" s="230" t="s">
        <v>19</v>
      </c>
      <c r="F1939" s="231" t="s">
        <v>177</v>
      </c>
      <c r="G1939" s="229"/>
      <c r="H1939" s="230" t="s">
        <v>19</v>
      </c>
      <c r="I1939" s="232"/>
      <c r="J1939" s="229"/>
      <c r="K1939" s="229"/>
      <c r="L1939" s="233"/>
      <c r="M1939" s="234"/>
      <c r="N1939" s="235"/>
      <c r="O1939" s="235"/>
      <c r="P1939" s="235"/>
      <c r="Q1939" s="235"/>
      <c r="R1939" s="235"/>
      <c r="S1939" s="235"/>
      <c r="T1939" s="236"/>
      <c r="AT1939" s="237" t="s">
        <v>176</v>
      </c>
      <c r="AU1939" s="237" t="s">
        <v>83</v>
      </c>
      <c r="AV1939" s="12" t="s">
        <v>81</v>
      </c>
      <c r="AW1939" s="12" t="s">
        <v>34</v>
      </c>
      <c r="AX1939" s="12" t="s">
        <v>73</v>
      </c>
      <c r="AY1939" s="237" t="s">
        <v>161</v>
      </c>
    </row>
    <row r="1940" s="12" customFormat="1">
      <c r="B1940" s="228"/>
      <c r="C1940" s="229"/>
      <c r="D1940" s="225" t="s">
        <v>176</v>
      </c>
      <c r="E1940" s="230" t="s">
        <v>19</v>
      </c>
      <c r="F1940" s="231" t="s">
        <v>1164</v>
      </c>
      <c r="G1940" s="229"/>
      <c r="H1940" s="230" t="s">
        <v>19</v>
      </c>
      <c r="I1940" s="232"/>
      <c r="J1940" s="229"/>
      <c r="K1940" s="229"/>
      <c r="L1940" s="233"/>
      <c r="M1940" s="234"/>
      <c r="N1940" s="235"/>
      <c r="O1940" s="235"/>
      <c r="P1940" s="235"/>
      <c r="Q1940" s="235"/>
      <c r="R1940" s="235"/>
      <c r="S1940" s="235"/>
      <c r="T1940" s="236"/>
      <c r="AT1940" s="237" t="s">
        <v>176</v>
      </c>
      <c r="AU1940" s="237" t="s">
        <v>83</v>
      </c>
      <c r="AV1940" s="12" t="s">
        <v>81</v>
      </c>
      <c r="AW1940" s="12" t="s">
        <v>34</v>
      </c>
      <c r="AX1940" s="12" t="s">
        <v>73</v>
      </c>
      <c r="AY1940" s="237" t="s">
        <v>161</v>
      </c>
    </row>
    <row r="1941" s="12" customFormat="1">
      <c r="B1941" s="228"/>
      <c r="C1941" s="229"/>
      <c r="D1941" s="225" t="s">
        <v>176</v>
      </c>
      <c r="E1941" s="230" t="s">
        <v>19</v>
      </c>
      <c r="F1941" s="231" t="s">
        <v>394</v>
      </c>
      <c r="G1941" s="229"/>
      <c r="H1941" s="230" t="s">
        <v>19</v>
      </c>
      <c r="I1941" s="232"/>
      <c r="J1941" s="229"/>
      <c r="K1941" s="229"/>
      <c r="L1941" s="233"/>
      <c r="M1941" s="234"/>
      <c r="N1941" s="235"/>
      <c r="O1941" s="235"/>
      <c r="P1941" s="235"/>
      <c r="Q1941" s="235"/>
      <c r="R1941" s="235"/>
      <c r="S1941" s="235"/>
      <c r="T1941" s="236"/>
      <c r="AT1941" s="237" t="s">
        <v>176</v>
      </c>
      <c r="AU1941" s="237" t="s">
        <v>83</v>
      </c>
      <c r="AV1941" s="12" t="s">
        <v>81</v>
      </c>
      <c r="AW1941" s="12" t="s">
        <v>34</v>
      </c>
      <c r="AX1941" s="12" t="s">
        <v>73</v>
      </c>
      <c r="AY1941" s="237" t="s">
        <v>161</v>
      </c>
    </row>
    <row r="1942" s="13" customFormat="1">
      <c r="B1942" s="238"/>
      <c r="C1942" s="239"/>
      <c r="D1942" s="225" t="s">
        <v>176</v>
      </c>
      <c r="E1942" s="240" t="s">
        <v>19</v>
      </c>
      <c r="F1942" s="241" t="s">
        <v>2068</v>
      </c>
      <c r="G1942" s="239"/>
      <c r="H1942" s="242">
        <v>93.75</v>
      </c>
      <c r="I1942" s="243"/>
      <c r="J1942" s="239"/>
      <c r="K1942" s="239"/>
      <c r="L1942" s="244"/>
      <c r="M1942" s="245"/>
      <c r="N1942" s="246"/>
      <c r="O1942" s="246"/>
      <c r="P1942" s="246"/>
      <c r="Q1942" s="246"/>
      <c r="R1942" s="246"/>
      <c r="S1942" s="246"/>
      <c r="T1942" s="247"/>
      <c r="AT1942" s="248" t="s">
        <v>176</v>
      </c>
      <c r="AU1942" s="248" t="s">
        <v>83</v>
      </c>
      <c r="AV1942" s="13" t="s">
        <v>83</v>
      </c>
      <c r="AW1942" s="13" t="s">
        <v>34</v>
      </c>
      <c r="AX1942" s="13" t="s">
        <v>73</v>
      </c>
      <c r="AY1942" s="248" t="s">
        <v>161</v>
      </c>
    </row>
    <row r="1943" s="12" customFormat="1">
      <c r="B1943" s="228"/>
      <c r="C1943" s="229"/>
      <c r="D1943" s="225" t="s">
        <v>176</v>
      </c>
      <c r="E1943" s="230" t="s">
        <v>19</v>
      </c>
      <c r="F1943" s="231" t="s">
        <v>1166</v>
      </c>
      <c r="G1943" s="229"/>
      <c r="H1943" s="230" t="s">
        <v>19</v>
      </c>
      <c r="I1943" s="232"/>
      <c r="J1943" s="229"/>
      <c r="K1943" s="229"/>
      <c r="L1943" s="233"/>
      <c r="M1943" s="234"/>
      <c r="N1943" s="235"/>
      <c r="O1943" s="235"/>
      <c r="P1943" s="235"/>
      <c r="Q1943" s="235"/>
      <c r="R1943" s="235"/>
      <c r="S1943" s="235"/>
      <c r="T1943" s="236"/>
      <c r="AT1943" s="237" t="s">
        <v>176</v>
      </c>
      <c r="AU1943" s="237" t="s">
        <v>83</v>
      </c>
      <c r="AV1943" s="12" t="s">
        <v>81</v>
      </c>
      <c r="AW1943" s="12" t="s">
        <v>34</v>
      </c>
      <c r="AX1943" s="12" t="s">
        <v>73</v>
      </c>
      <c r="AY1943" s="237" t="s">
        <v>161</v>
      </c>
    </row>
    <row r="1944" s="12" customFormat="1">
      <c r="B1944" s="228"/>
      <c r="C1944" s="229"/>
      <c r="D1944" s="225" t="s">
        <v>176</v>
      </c>
      <c r="E1944" s="230" t="s">
        <v>19</v>
      </c>
      <c r="F1944" s="231" t="s">
        <v>394</v>
      </c>
      <c r="G1944" s="229"/>
      <c r="H1944" s="230" t="s">
        <v>19</v>
      </c>
      <c r="I1944" s="232"/>
      <c r="J1944" s="229"/>
      <c r="K1944" s="229"/>
      <c r="L1944" s="233"/>
      <c r="M1944" s="234"/>
      <c r="N1944" s="235"/>
      <c r="O1944" s="235"/>
      <c r="P1944" s="235"/>
      <c r="Q1944" s="235"/>
      <c r="R1944" s="235"/>
      <c r="S1944" s="235"/>
      <c r="T1944" s="236"/>
      <c r="AT1944" s="237" t="s">
        <v>176</v>
      </c>
      <c r="AU1944" s="237" t="s">
        <v>83</v>
      </c>
      <c r="AV1944" s="12" t="s">
        <v>81</v>
      </c>
      <c r="AW1944" s="12" t="s">
        <v>34</v>
      </c>
      <c r="AX1944" s="12" t="s">
        <v>73</v>
      </c>
      <c r="AY1944" s="237" t="s">
        <v>161</v>
      </c>
    </row>
    <row r="1945" s="13" customFormat="1">
      <c r="B1945" s="238"/>
      <c r="C1945" s="239"/>
      <c r="D1945" s="225" t="s">
        <v>176</v>
      </c>
      <c r="E1945" s="240" t="s">
        <v>19</v>
      </c>
      <c r="F1945" s="241" t="s">
        <v>2069</v>
      </c>
      <c r="G1945" s="239"/>
      <c r="H1945" s="242">
        <v>11.25</v>
      </c>
      <c r="I1945" s="243"/>
      <c r="J1945" s="239"/>
      <c r="K1945" s="239"/>
      <c r="L1945" s="244"/>
      <c r="M1945" s="245"/>
      <c r="N1945" s="246"/>
      <c r="O1945" s="246"/>
      <c r="P1945" s="246"/>
      <c r="Q1945" s="246"/>
      <c r="R1945" s="246"/>
      <c r="S1945" s="246"/>
      <c r="T1945" s="247"/>
      <c r="AT1945" s="248" t="s">
        <v>176</v>
      </c>
      <c r="AU1945" s="248" t="s">
        <v>83</v>
      </c>
      <c r="AV1945" s="13" t="s">
        <v>83</v>
      </c>
      <c r="AW1945" s="13" t="s">
        <v>34</v>
      </c>
      <c r="AX1945" s="13" t="s">
        <v>73</v>
      </c>
      <c r="AY1945" s="248" t="s">
        <v>161</v>
      </c>
    </row>
    <row r="1946" s="12" customFormat="1">
      <c r="B1946" s="228"/>
      <c r="C1946" s="229"/>
      <c r="D1946" s="225" t="s">
        <v>176</v>
      </c>
      <c r="E1946" s="230" t="s">
        <v>19</v>
      </c>
      <c r="F1946" s="231" t="s">
        <v>1168</v>
      </c>
      <c r="G1946" s="229"/>
      <c r="H1946" s="230" t="s">
        <v>19</v>
      </c>
      <c r="I1946" s="232"/>
      <c r="J1946" s="229"/>
      <c r="K1946" s="229"/>
      <c r="L1946" s="233"/>
      <c r="M1946" s="234"/>
      <c r="N1946" s="235"/>
      <c r="O1946" s="235"/>
      <c r="P1946" s="235"/>
      <c r="Q1946" s="235"/>
      <c r="R1946" s="235"/>
      <c r="S1946" s="235"/>
      <c r="T1946" s="236"/>
      <c r="AT1946" s="237" t="s">
        <v>176</v>
      </c>
      <c r="AU1946" s="237" t="s">
        <v>83</v>
      </c>
      <c r="AV1946" s="12" t="s">
        <v>81</v>
      </c>
      <c r="AW1946" s="12" t="s">
        <v>34</v>
      </c>
      <c r="AX1946" s="12" t="s">
        <v>73</v>
      </c>
      <c r="AY1946" s="237" t="s">
        <v>161</v>
      </c>
    </row>
    <row r="1947" s="12" customFormat="1">
      <c r="B1947" s="228"/>
      <c r="C1947" s="229"/>
      <c r="D1947" s="225" t="s">
        <v>176</v>
      </c>
      <c r="E1947" s="230" t="s">
        <v>19</v>
      </c>
      <c r="F1947" s="231" t="s">
        <v>398</v>
      </c>
      <c r="G1947" s="229"/>
      <c r="H1947" s="230" t="s">
        <v>19</v>
      </c>
      <c r="I1947" s="232"/>
      <c r="J1947" s="229"/>
      <c r="K1947" s="229"/>
      <c r="L1947" s="233"/>
      <c r="M1947" s="234"/>
      <c r="N1947" s="235"/>
      <c r="O1947" s="235"/>
      <c r="P1947" s="235"/>
      <c r="Q1947" s="235"/>
      <c r="R1947" s="235"/>
      <c r="S1947" s="235"/>
      <c r="T1947" s="236"/>
      <c r="AT1947" s="237" t="s">
        <v>176</v>
      </c>
      <c r="AU1947" s="237" t="s">
        <v>83</v>
      </c>
      <c r="AV1947" s="12" t="s">
        <v>81</v>
      </c>
      <c r="AW1947" s="12" t="s">
        <v>34</v>
      </c>
      <c r="AX1947" s="12" t="s">
        <v>73</v>
      </c>
      <c r="AY1947" s="237" t="s">
        <v>161</v>
      </c>
    </row>
    <row r="1948" s="13" customFormat="1">
      <c r="B1948" s="238"/>
      <c r="C1948" s="239"/>
      <c r="D1948" s="225" t="s">
        <v>176</v>
      </c>
      <c r="E1948" s="240" t="s">
        <v>19</v>
      </c>
      <c r="F1948" s="241" t="s">
        <v>2070</v>
      </c>
      <c r="G1948" s="239"/>
      <c r="H1948" s="242">
        <v>8.75</v>
      </c>
      <c r="I1948" s="243"/>
      <c r="J1948" s="239"/>
      <c r="K1948" s="239"/>
      <c r="L1948" s="244"/>
      <c r="M1948" s="245"/>
      <c r="N1948" s="246"/>
      <c r="O1948" s="246"/>
      <c r="P1948" s="246"/>
      <c r="Q1948" s="246"/>
      <c r="R1948" s="246"/>
      <c r="S1948" s="246"/>
      <c r="T1948" s="247"/>
      <c r="AT1948" s="248" t="s">
        <v>176</v>
      </c>
      <c r="AU1948" s="248" t="s">
        <v>83</v>
      </c>
      <c r="AV1948" s="13" t="s">
        <v>83</v>
      </c>
      <c r="AW1948" s="13" t="s">
        <v>34</v>
      </c>
      <c r="AX1948" s="13" t="s">
        <v>73</v>
      </c>
      <c r="AY1948" s="248" t="s">
        <v>161</v>
      </c>
    </row>
    <row r="1949" s="12" customFormat="1">
      <c r="B1949" s="228"/>
      <c r="C1949" s="229"/>
      <c r="D1949" s="225" t="s">
        <v>176</v>
      </c>
      <c r="E1949" s="230" t="s">
        <v>19</v>
      </c>
      <c r="F1949" s="231" t="s">
        <v>1174</v>
      </c>
      <c r="G1949" s="229"/>
      <c r="H1949" s="230" t="s">
        <v>19</v>
      </c>
      <c r="I1949" s="232"/>
      <c r="J1949" s="229"/>
      <c r="K1949" s="229"/>
      <c r="L1949" s="233"/>
      <c r="M1949" s="234"/>
      <c r="N1949" s="235"/>
      <c r="O1949" s="235"/>
      <c r="P1949" s="235"/>
      <c r="Q1949" s="235"/>
      <c r="R1949" s="235"/>
      <c r="S1949" s="235"/>
      <c r="T1949" s="236"/>
      <c r="AT1949" s="237" t="s">
        <v>176</v>
      </c>
      <c r="AU1949" s="237" t="s">
        <v>83</v>
      </c>
      <c r="AV1949" s="12" t="s">
        <v>81</v>
      </c>
      <c r="AW1949" s="12" t="s">
        <v>34</v>
      </c>
      <c r="AX1949" s="12" t="s">
        <v>73</v>
      </c>
      <c r="AY1949" s="237" t="s">
        <v>161</v>
      </c>
    </row>
    <row r="1950" s="12" customFormat="1">
      <c r="B1950" s="228"/>
      <c r="C1950" s="229"/>
      <c r="D1950" s="225" t="s">
        <v>176</v>
      </c>
      <c r="E1950" s="230" t="s">
        <v>19</v>
      </c>
      <c r="F1950" s="231" t="s">
        <v>410</v>
      </c>
      <c r="G1950" s="229"/>
      <c r="H1950" s="230" t="s">
        <v>19</v>
      </c>
      <c r="I1950" s="232"/>
      <c r="J1950" s="229"/>
      <c r="K1950" s="229"/>
      <c r="L1950" s="233"/>
      <c r="M1950" s="234"/>
      <c r="N1950" s="235"/>
      <c r="O1950" s="235"/>
      <c r="P1950" s="235"/>
      <c r="Q1950" s="235"/>
      <c r="R1950" s="235"/>
      <c r="S1950" s="235"/>
      <c r="T1950" s="236"/>
      <c r="AT1950" s="237" t="s">
        <v>176</v>
      </c>
      <c r="AU1950" s="237" t="s">
        <v>83</v>
      </c>
      <c r="AV1950" s="12" t="s">
        <v>81</v>
      </c>
      <c r="AW1950" s="12" t="s">
        <v>34</v>
      </c>
      <c r="AX1950" s="12" t="s">
        <v>73</v>
      </c>
      <c r="AY1950" s="237" t="s">
        <v>161</v>
      </c>
    </row>
    <row r="1951" s="13" customFormat="1">
      <c r="B1951" s="238"/>
      <c r="C1951" s="239"/>
      <c r="D1951" s="225" t="s">
        <v>176</v>
      </c>
      <c r="E1951" s="240" t="s">
        <v>19</v>
      </c>
      <c r="F1951" s="241" t="s">
        <v>2071</v>
      </c>
      <c r="G1951" s="239"/>
      <c r="H1951" s="242">
        <v>18.75</v>
      </c>
      <c r="I1951" s="243"/>
      <c r="J1951" s="239"/>
      <c r="K1951" s="239"/>
      <c r="L1951" s="244"/>
      <c r="M1951" s="245"/>
      <c r="N1951" s="246"/>
      <c r="O1951" s="246"/>
      <c r="P1951" s="246"/>
      <c r="Q1951" s="246"/>
      <c r="R1951" s="246"/>
      <c r="S1951" s="246"/>
      <c r="T1951" s="247"/>
      <c r="AT1951" s="248" t="s">
        <v>176</v>
      </c>
      <c r="AU1951" s="248" t="s">
        <v>83</v>
      </c>
      <c r="AV1951" s="13" t="s">
        <v>83</v>
      </c>
      <c r="AW1951" s="13" t="s">
        <v>34</v>
      </c>
      <c r="AX1951" s="13" t="s">
        <v>73</v>
      </c>
      <c r="AY1951" s="248" t="s">
        <v>161</v>
      </c>
    </row>
    <row r="1952" s="12" customFormat="1">
      <c r="B1952" s="228"/>
      <c r="C1952" s="229"/>
      <c r="D1952" s="225" t="s">
        <v>176</v>
      </c>
      <c r="E1952" s="230" t="s">
        <v>19</v>
      </c>
      <c r="F1952" s="231" t="s">
        <v>328</v>
      </c>
      <c r="G1952" s="229"/>
      <c r="H1952" s="230" t="s">
        <v>19</v>
      </c>
      <c r="I1952" s="232"/>
      <c r="J1952" s="229"/>
      <c r="K1952" s="229"/>
      <c r="L1952" s="233"/>
      <c r="M1952" s="234"/>
      <c r="N1952" s="235"/>
      <c r="O1952" s="235"/>
      <c r="P1952" s="235"/>
      <c r="Q1952" s="235"/>
      <c r="R1952" s="235"/>
      <c r="S1952" s="235"/>
      <c r="T1952" s="236"/>
      <c r="AT1952" s="237" t="s">
        <v>176</v>
      </c>
      <c r="AU1952" s="237" t="s">
        <v>83</v>
      </c>
      <c r="AV1952" s="12" t="s">
        <v>81</v>
      </c>
      <c r="AW1952" s="12" t="s">
        <v>34</v>
      </c>
      <c r="AX1952" s="12" t="s">
        <v>73</v>
      </c>
      <c r="AY1952" s="237" t="s">
        <v>161</v>
      </c>
    </row>
    <row r="1953" s="12" customFormat="1">
      <c r="B1953" s="228"/>
      <c r="C1953" s="229"/>
      <c r="D1953" s="225" t="s">
        <v>176</v>
      </c>
      <c r="E1953" s="230" t="s">
        <v>19</v>
      </c>
      <c r="F1953" s="231" t="s">
        <v>1074</v>
      </c>
      <c r="G1953" s="229"/>
      <c r="H1953" s="230" t="s">
        <v>19</v>
      </c>
      <c r="I1953" s="232"/>
      <c r="J1953" s="229"/>
      <c r="K1953" s="229"/>
      <c r="L1953" s="233"/>
      <c r="M1953" s="234"/>
      <c r="N1953" s="235"/>
      <c r="O1953" s="235"/>
      <c r="P1953" s="235"/>
      <c r="Q1953" s="235"/>
      <c r="R1953" s="235"/>
      <c r="S1953" s="235"/>
      <c r="T1953" s="236"/>
      <c r="AT1953" s="237" t="s">
        <v>176</v>
      </c>
      <c r="AU1953" s="237" t="s">
        <v>83</v>
      </c>
      <c r="AV1953" s="12" t="s">
        <v>81</v>
      </c>
      <c r="AW1953" s="12" t="s">
        <v>34</v>
      </c>
      <c r="AX1953" s="12" t="s">
        <v>73</v>
      </c>
      <c r="AY1953" s="237" t="s">
        <v>161</v>
      </c>
    </row>
    <row r="1954" s="12" customFormat="1">
      <c r="B1954" s="228"/>
      <c r="C1954" s="229"/>
      <c r="D1954" s="225" t="s">
        <v>176</v>
      </c>
      <c r="E1954" s="230" t="s">
        <v>19</v>
      </c>
      <c r="F1954" s="231" t="s">
        <v>394</v>
      </c>
      <c r="G1954" s="229"/>
      <c r="H1954" s="230" t="s">
        <v>19</v>
      </c>
      <c r="I1954" s="232"/>
      <c r="J1954" s="229"/>
      <c r="K1954" s="229"/>
      <c r="L1954" s="233"/>
      <c r="M1954" s="234"/>
      <c r="N1954" s="235"/>
      <c r="O1954" s="235"/>
      <c r="P1954" s="235"/>
      <c r="Q1954" s="235"/>
      <c r="R1954" s="235"/>
      <c r="S1954" s="235"/>
      <c r="T1954" s="236"/>
      <c r="AT1954" s="237" t="s">
        <v>176</v>
      </c>
      <c r="AU1954" s="237" t="s">
        <v>83</v>
      </c>
      <c r="AV1954" s="12" t="s">
        <v>81</v>
      </c>
      <c r="AW1954" s="12" t="s">
        <v>34</v>
      </c>
      <c r="AX1954" s="12" t="s">
        <v>73</v>
      </c>
      <c r="AY1954" s="237" t="s">
        <v>161</v>
      </c>
    </row>
    <row r="1955" s="13" customFormat="1">
      <c r="B1955" s="238"/>
      <c r="C1955" s="239"/>
      <c r="D1955" s="225" t="s">
        <v>176</v>
      </c>
      <c r="E1955" s="240" t="s">
        <v>19</v>
      </c>
      <c r="F1955" s="241" t="s">
        <v>2072</v>
      </c>
      <c r="G1955" s="239"/>
      <c r="H1955" s="242">
        <v>87.5</v>
      </c>
      <c r="I1955" s="243"/>
      <c r="J1955" s="239"/>
      <c r="K1955" s="239"/>
      <c r="L1955" s="244"/>
      <c r="M1955" s="245"/>
      <c r="N1955" s="246"/>
      <c r="O1955" s="246"/>
      <c r="P1955" s="246"/>
      <c r="Q1955" s="246"/>
      <c r="R1955" s="246"/>
      <c r="S1955" s="246"/>
      <c r="T1955" s="247"/>
      <c r="AT1955" s="248" t="s">
        <v>176</v>
      </c>
      <c r="AU1955" s="248" t="s">
        <v>83</v>
      </c>
      <c r="AV1955" s="13" t="s">
        <v>83</v>
      </c>
      <c r="AW1955" s="13" t="s">
        <v>34</v>
      </c>
      <c r="AX1955" s="13" t="s">
        <v>73</v>
      </c>
      <c r="AY1955" s="248" t="s">
        <v>161</v>
      </c>
    </row>
    <row r="1956" s="12" customFormat="1">
      <c r="B1956" s="228"/>
      <c r="C1956" s="229"/>
      <c r="D1956" s="225" t="s">
        <v>176</v>
      </c>
      <c r="E1956" s="230" t="s">
        <v>19</v>
      </c>
      <c r="F1956" s="231" t="s">
        <v>1042</v>
      </c>
      <c r="G1956" s="229"/>
      <c r="H1956" s="230" t="s">
        <v>19</v>
      </c>
      <c r="I1956" s="232"/>
      <c r="J1956" s="229"/>
      <c r="K1956" s="229"/>
      <c r="L1956" s="233"/>
      <c r="M1956" s="234"/>
      <c r="N1956" s="235"/>
      <c r="O1956" s="235"/>
      <c r="P1956" s="235"/>
      <c r="Q1956" s="235"/>
      <c r="R1956" s="235"/>
      <c r="S1956" s="235"/>
      <c r="T1956" s="236"/>
      <c r="AT1956" s="237" t="s">
        <v>176</v>
      </c>
      <c r="AU1956" s="237" t="s">
        <v>83</v>
      </c>
      <c r="AV1956" s="12" t="s">
        <v>81</v>
      </c>
      <c r="AW1956" s="12" t="s">
        <v>34</v>
      </c>
      <c r="AX1956" s="12" t="s">
        <v>73</v>
      </c>
      <c r="AY1956" s="237" t="s">
        <v>161</v>
      </c>
    </row>
    <row r="1957" s="12" customFormat="1">
      <c r="B1957" s="228"/>
      <c r="C1957" s="229"/>
      <c r="D1957" s="225" t="s">
        <v>176</v>
      </c>
      <c r="E1957" s="230" t="s">
        <v>19</v>
      </c>
      <c r="F1957" s="231" t="s">
        <v>394</v>
      </c>
      <c r="G1957" s="229"/>
      <c r="H1957" s="230" t="s">
        <v>19</v>
      </c>
      <c r="I1957" s="232"/>
      <c r="J1957" s="229"/>
      <c r="K1957" s="229"/>
      <c r="L1957" s="233"/>
      <c r="M1957" s="234"/>
      <c r="N1957" s="235"/>
      <c r="O1957" s="235"/>
      <c r="P1957" s="235"/>
      <c r="Q1957" s="235"/>
      <c r="R1957" s="235"/>
      <c r="S1957" s="235"/>
      <c r="T1957" s="236"/>
      <c r="AT1957" s="237" t="s">
        <v>176</v>
      </c>
      <c r="AU1957" s="237" t="s">
        <v>83</v>
      </c>
      <c r="AV1957" s="12" t="s">
        <v>81</v>
      </c>
      <c r="AW1957" s="12" t="s">
        <v>34</v>
      </c>
      <c r="AX1957" s="12" t="s">
        <v>73</v>
      </c>
      <c r="AY1957" s="237" t="s">
        <v>161</v>
      </c>
    </row>
    <row r="1958" s="13" customFormat="1">
      <c r="B1958" s="238"/>
      <c r="C1958" s="239"/>
      <c r="D1958" s="225" t="s">
        <v>176</v>
      </c>
      <c r="E1958" s="240" t="s">
        <v>19</v>
      </c>
      <c r="F1958" s="241" t="s">
        <v>2073</v>
      </c>
      <c r="G1958" s="239"/>
      <c r="H1958" s="242">
        <v>32.5</v>
      </c>
      <c r="I1958" s="243"/>
      <c r="J1958" s="239"/>
      <c r="K1958" s="239"/>
      <c r="L1958" s="244"/>
      <c r="M1958" s="245"/>
      <c r="N1958" s="246"/>
      <c r="O1958" s="246"/>
      <c r="P1958" s="246"/>
      <c r="Q1958" s="246"/>
      <c r="R1958" s="246"/>
      <c r="S1958" s="246"/>
      <c r="T1958" s="247"/>
      <c r="AT1958" s="248" t="s">
        <v>176</v>
      </c>
      <c r="AU1958" s="248" t="s">
        <v>83</v>
      </c>
      <c r="AV1958" s="13" t="s">
        <v>83</v>
      </c>
      <c r="AW1958" s="13" t="s">
        <v>34</v>
      </c>
      <c r="AX1958" s="13" t="s">
        <v>73</v>
      </c>
      <c r="AY1958" s="248" t="s">
        <v>161</v>
      </c>
    </row>
    <row r="1959" s="12" customFormat="1">
      <c r="B1959" s="228"/>
      <c r="C1959" s="229"/>
      <c r="D1959" s="225" t="s">
        <v>176</v>
      </c>
      <c r="E1959" s="230" t="s">
        <v>19</v>
      </c>
      <c r="F1959" s="231" t="s">
        <v>1044</v>
      </c>
      <c r="G1959" s="229"/>
      <c r="H1959" s="230" t="s">
        <v>19</v>
      </c>
      <c r="I1959" s="232"/>
      <c r="J1959" s="229"/>
      <c r="K1959" s="229"/>
      <c r="L1959" s="233"/>
      <c r="M1959" s="234"/>
      <c r="N1959" s="235"/>
      <c r="O1959" s="235"/>
      <c r="P1959" s="235"/>
      <c r="Q1959" s="235"/>
      <c r="R1959" s="235"/>
      <c r="S1959" s="235"/>
      <c r="T1959" s="236"/>
      <c r="AT1959" s="237" t="s">
        <v>176</v>
      </c>
      <c r="AU1959" s="237" t="s">
        <v>83</v>
      </c>
      <c r="AV1959" s="12" t="s">
        <v>81</v>
      </c>
      <c r="AW1959" s="12" t="s">
        <v>34</v>
      </c>
      <c r="AX1959" s="12" t="s">
        <v>73</v>
      </c>
      <c r="AY1959" s="237" t="s">
        <v>161</v>
      </c>
    </row>
    <row r="1960" s="12" customFormat="1">
      <c r="B1960" s="228"/>
      <c r="C1960" s="229"/>
      <c r="D1960" s="225" t="s">
        <v>176</v>
      </c>
      <c r="E1960" s="230" t="s">
        <v>19</v>
      </c>
      <c r="F1960" s="231" t="s">
        <v>394</v>
      </c>
      <c r="G1960" s="229"/>
      <c r="H1960" s="230" t="s">
        <v>19</v>
      </c>
      <c r="I1960" s="232"/>
      <c r="J1960" s="229"/>
      <c r="K1960" s="229"/>
      <c r="L1960" s="233"/>
      <c r="M1960" s="234"/>
      <c r="N1960" s="235"/>
      <c r="O1960" s="235"/>
      <c r="P1960" s="235"/>
      <c r="Q1960" s="235"/>
      <c r="R1960" s="235"/>
      <c r="S1960" s="235"/>
      <c r="T1960" s="236"/>
      <c r="AT1960" s="237" t="s">
        <v>176</v>
      </c>
      <c r="AU1960" s="237" t="s">
        <v>83</v>
      </c>
      <c r="AV1960" s="12" t="s">
        <v>81</v>
      </c>
      <c r="AW1960" s="12" t="s">
        <v>34</v>
      </c>
      <c r="AX1960" s="12" t="s">
        <v>73</v>
      </c>
      <c r="AY1960" s="237" t="s">
        <v>161</v>
      </c>
    </row>
    <row r="1961" s="13" customFormat="1">
      <c r="B1961" s="238"/>
      <c r="C1961" s="239"/>
      <c r="D1961" s="225" t="s">
        <v>176</v>
      </c>
      <c r="E1961" s="240" t="s">
        <v>19</v>
      </c>
      <c r="F1961" s="241" t="s">
        <v>2074</v>
      </c>
      <c r="G1961" s="239"/>
      <c r="H1961" s="242">
        <v>20</v>
      </c>
      <c r="I1961" s="243"/>
      <c r="J1961" s="239"/>
      <c r="K1961" s="239"/>
      <c r="L1961" s="244"/>
      <c r="M1961" s="245"/>
      <c r="N1961" s="246"/>
      <c r="O1961" s="246"/>
      <c r="P1961" s="246"/>
      <c r="Q1961" s="246"/>
      <c r="R1961" s="246"/>
      <c r="S1961" s="246"/>
      <c r="T1961" s="247"/>
      <c r="AT1961" s="248" t="s">
        <v>176</v>
      </c>
      <c r="AU1961" s="248" t="s">
        <v>83</v>
      </c>
      <c r="AV1961" s="13" t="s">
        <v>83</v>
      </c>
      <c r="AW1961" s="13" t="s">
        <v>34</v>
      </c>
      <c r="AX1961" s="13" t="s">
        <v>73</v>
      </c>
      <c r="AY1961" s="248" t="s">
        <v>161</v>
      </c>
    </row>
    <row r="1962" s="14" customFormat="1">
      <c r="B1962" s="249"/>
      <c r="C1962" s="250"/>
      <c r="D1962" s="225" t="s">
        <v>176</v>
      </c>
      <c r="E1962" s="251" t="s">
        <v>19</v>
      </c>
      <c r="F1962" s="252" t="s">
        <v>201</v>
      </c>
      <c r="G1962" s="250"/>
      <c r="H1962" s="253">
        <v>272.5</v>
      </c>
      <c r="I1962" s="254"/>
      <c r="J1962" s="250"/>
      <c r="K1962" s="250"/>
      <c r="L1962" s="255"/>
      <c r="M1962" s="256"/>
      <c r="N1962" s="257"/>
      <c r="O1962" s="257"/>
      <c r="P1962" s="257"/>
      <c r="Q1962" s="257"/>
      <c r="R1962" s="257"/>
      <c r="S1962" s="257"/>
      <c r="T1962" s="258"/>
      <c r="AT1962" s="259" t="s">
        <v>176</v>
      </c>
      <c r="AU1962" s="259" t="s">
        <v>83</v>
      </c>
      <c r="AV1962" s="14" t="s">
        <v>167</v>
      </c>
      <c r="AW1962" s="14" t="s">
        <v>34</v>
      </c>
      <c r="AX1962" s="14" t="s">
        <v>81</v>
      </c>
      <c r="AY1962" s="259" t="s">
        <v>161</v>
      </c>
    </row>
    <row r="1963" s="1" customFormat="1" ht="24" customHeight="1">
      <c r="B1963" s="39"/>
      <c r="C1963" s="212" t="s">
        <v>2075</v>
      </c>
      <c r="D1963" s="212" t="s">
        <v>163</v>
      </c>
      <c r="E1963" s="213" t="s">
        <v>2076</v>
      </c>
      <c r="F1963" s="214" t="s">
        <v>2077</v>
      </c>
      <c r="G1963" s="215" t="s">
        <v>210</v>
      </c>
      <c r="H1963" s="216">
        <v>20</v>
      </c>
      <c r="I1963" s="217"/>
      <c r="J1963" s="218">
        <f>ROUND(I1963*H1963,2)</f>
        <v>0</v>
      </c>
      <c r="K1963" s="214" t="s">
        <v>19</v>
      </c>
      <c r="L1963" s="44"/>
      <c r="M1963" s="219" t="s">
        <v>19</v>
      </c>
      <c r="N1963" s="220" t="s">
        <v>44</v>
      </c>
      <c r="O1963" s="84"/>
      <c r="P1963" s="221">
        <f>O1963*H1963</f>
        <v>0</v>
      </c>
      <c r="Q1963" s="221">
        <v>0.0015</v>
      </c>
      <c r="R1963" s="221">
        <f>Q1963*H1963</f>
        <v>0.029999999999999999</v>
      </c>
      <c r="S1963" s="221">
        <v>0</v>
      </c>
      <c r="T1963" s="222">
        <f>S1963*H1963</f>
        <v>0</v>
      </c>
      <c r="AR1963" s="223" t="s">
        <v>257</v>
      </c>
      <c r="AT1963" s="223" t="s">
        <v>163</v>
      </c>
      <c r="AU1963" s="223" t="s">
        <v>83</v>
      </c>
      <c r="AY1963" s="18" t="s">
        <v>161</v>
      </c>
      <c r="BE1963" s="224">
        <f>IF(N1963="základní",J1963,0)</f>
        <v>0</v>
      </c>
      <c r="BF1963" s="224">
        <f>IF(N1963="snížená",J1963,0)</f>
        <v>0</v>
      </c>
      <c r="BG1963" s="224">
        <f>IF(N1963="zákl. přenesená",J1963,0)</f>
        <v>0</v>
      </c>
      <c r="BH1963" s="224">
        <f>IF(N1963="sníž. přenesená",J1963,0)</f>
        <v>0</v>
      </c>
      <c r="BI1963" s="224">
        <f>IF(N1963="nulová",J1963,0)</f>
        <v>0</v>
      </c>
      <c r="BJ1963" s="18" t="s">
        <v>81</v>
      </c>
      <c r="BK1963" s="224">
        <f>ROUND(I1963*H1963,2)</f>
        <v>0</v>
      </c>
      <c r="BL1963" s="18" t="s">
        <v>257</v>
      </c>
      <c r="BM1963" s="223" t="s">
        <v>2078</v>
      </c>
    </row>
    <row r="1964" s="1" customFormat="1">
      <c r="B1964" s="39"/>
      <c r="C1964" s="40"/>
      <c r="D1964" s="225" t="s">
        <v>169</v>
      </c>
      <c r="E1964" s="40"/>
      <c r="F1964" s="226" t="s">
        <v>2079</v>
      </c>
      <c r="G1964" s="40"/>
      <c r="H1964" s="40"/>
      <c r="I1964" s="136"/>
      <c r="J1964" s="40"/>
      <c r="K1964" s="40"/>
      <c r="L1964" s="44"/>
      <c r="M1964" s="227"/>
      <c r="N1964" s="84"/>
      <c r="O1964" s="84"/>
      <c r="P1964" s="84"/>
      <c r="Q1964" s="84"/>
      <c r="R1964" s="84"/>
      <c r="S1964" s="84"/>
      <c r="T1964" s="85"/>
      <c r="AT1964" s="18" t="s">
        <v>169</v>
      </c>
      <c r="AU1964" s="18" t="s">
        <v>83</v>
      </c>
    </row>
    <row r="1965" s="12" customFormat="1">
      <c r="B1965" s="228"/>
      <c r="C1965" s="229"/>
      <c r="D1965" s="225" t="s">
        <v>176</v>
      </c>
      <c r="E1965" s="230" t="s">
        <v>19</v>
      </c>
      <c r="F1965" s="231" t="s">
        <v>2067</v>
      </c>
      <c r="G1965" s="229"/>
      <c r="H1965" s="230" t="s">
        <v>19</v>
      </c>
      <c r="I1965" s="232"/>
      <c r="J1965" s="229"/>
      <c r="K1965" s="229"/>
      <c r="L1965" s="233"/>
      <c r="M1965" s="234"/>
      <c r="N1965" s="235"/>
      <c r="O1965" s="235"/>
      <c r="P1965" s="235"/>
      <c r="Q1965" s="235"/>
      <c r="R1965" s="235"/>
      <c r="S1965" s="235"/>
      <c r="T1965" s="236"/>
      <c r="AT1965" s="237" t="s">
        <v>176</v>
      </c>
      <c r="AU1965" s="237" t="s">
        <v>83</v>
      </c>
      <c r="AV1965" s="12" t="s">
        <v>81</v>
      </c>
      <c r="AW1965" s="12" t="s">
        <v>34</v>
      </c>
      <c r="AX1965" s="12" t="s">
        <v>73</v>
      </c>
      <c r="AY1965" s="237" t="s">
        <v>161</v>
      </c>
    </row>
    <row r="1966" s="12" customFormat="1">
      <c r="B1966" s="228"/>
      <c r="C1966" s="229"/>
      <c r="D1966" s="225" t="s">
        <v>176</v>
      </c>
      <c r="E1966" s="230" t="s">
        <v>19</v>
      </c>
      <c r="F1966" s="231" t="s">
        <v>328</v>
      </c>
      <c r="G1966" s="229"/>
      <c r="H1966" s="230" t="s">
        <v>19</v>
      </c>
      <c r="I1966" s="232"/>
      <c r="J1966" s="229"/>
      <c r="K1966" s="229"/>
      <c r="L1966" s="233"/>
      <c r="M1966" s="234"/>
      <c r="N1966" s="235"/>
      <c r="O1966" s="235"/>
      <c r="P1966" s="235"/>
      <c r="Q1966" s="235"/>
      <c r="R1966" s="235"/>
      <c r="S1966" s="235"/>
      <c r="T1966" s="236"/>
      <c r="AT1966" s="237" t="s">
        <v>176</v>
      </c>
      <c r="AU1966" s="237" t="s">
        <v>83</v>
      </c>
      <c r="AV1966" s="12" t="s">
        <v>81</v>
      </c>
      <c r="AW1966" s="12" t="s">
        <v>34</v>
      </c>
      <c r="AX1966" s="12" t="s">
        <v>73</v>
      </c>
      <c r="AY1966" s="237" t="s">
        <v>161</v>
      </c>
    </row>
    <row r="1967" s="12" customFormat="1">
      <c r="B1967" s="228"/>
      <c r="C1967" s="229"/>
      <c r="D1967" s="225" t="s">
        <v>176</v>
      </c>
      <c r="E1967" s="230" t="s">
        <v>19</v>
      </c>
      <c r="F1967" s="231" t="s">
        <v>1091</v>
      </c>
      <c r="G1967" s="229"/>
      <c r="H1967" s="230" t="s">
        <v>19</v>
      </c>
      <c r="I1967" s="232"/>
      <c r="J1967" s="229"/>
      <c r="K1967" s="229"/>
      <c r="L1967" s="233"/>
      <c r="M1967" s="234"/>
      <c r="N1967" s="235"/>
      <c r="O1967" s="235"/>
      <c r="P1967" s="235"/>
      <c r="Q1967" s="235"/>
      <c r="R1967" s="235"/>
      <c r="S1967" s="235"/>
      <c r="T1967" s="236"/>
      <c r="AT1967" s="237" t="s">
        <v>176</v>
      </c>
      <c r="AU1967" s="237" t="s">
        <v>83</v>
      </c>
      <c r="AV1967" s="12" t="s">
        <v>81</v>
      </c>
      <c r="AW1967" s="12" t="s">
        <v>34</v>
      </c>
      <c r="AX1967" s="12" t="s">
        <v>73</v>
      </c>
      <c r="AY1967" s="237" t="s">
        <v>161</v>
      </c>
    </row>
    <row r="1968" s="12" customFormat="1">
      <c r="B1968" s="228"/>
      <c r="C1968" s="229"/>
      <c r="D1968" s="225" t="s">
        <v>176</v>
      </c>
      <c r="E1968" s="230" t="s">
        <v>19</v>
      </c>
      <c r="F1968" s="231" t="s">
        <v>398</v>
      </c>
      <c r="G1968" s="229"/>
      <c r="H1968" s="230" t="s">
        <v>19</v>
      </c>
      <c r="I1968" s="232"/>
      <c r="J1968" s="229"/>
      <c r="K1968" s="229"/>
      <c r="L1968" s="233"/>
      <c r="M1968" s="234"/>
      <c r="N1968" s="235"/>
      <c r="O1968" s="235"/>
      <c r="P1968" s="235"/>
      <c r="Q1968" s="235"/>
      <c r="R1968" s="235"/>
      <c r="S1968" s="235"/>
      <c r="T1968" s="236"/>
      <c r="AT1968" s="237" t="s">
        <v>176</v>
      </c>
      <c r="AU1968" s="237" t="s">
        <v>83</v>
      </c>
      <c r="AV1968" s="12" t="s">
        <v>81</v>
      </c>
      <c r="AW1968" s="12" t="s">
        <v>34</v>
      </c>
      <c r="AX1968" s="12" t="s">
        <v>73</v>
      </c>
      <c r="AY1968" s="237" t="s">
        <v>161</v>
      </c>
    </row>
    <row r="1969" s="13" customFormat="1">
      <c r="B1969" s="238"/>
      <c r="C1969" s="239"/>
      <c r="D1969" s="225" t="s">
        <v>176</v>
      </c>
      <c r="E1969" s="240" t="s">
        <v>19</v>
      </c>
      <c r="F1969" s="241" t="s">
        <v>2080</v>
      </c>
      <c r="G1969" s="239"/>
      <c r="H1969" s="242">
        <v>20</v>
      </c>
      <c r="I1969" s="243"/>
      <c r="J1969" s="239"/>
      <c r="K1969" s="239"/>
      <c r="L1969" s="244"/>
      <c r="M1969" s="245"/>
      <c r="N1969" s="246"/>
      <c r="O1969" s="246"/>
      <c r="P1969" s="246"/>
      <c r="Q1969" s="246"/>
      <c r="R1969" s="246"/>
      <c r="S1969" s="246"/>
      <c r="T1969" s="247"/>
      <c r="AT1969" s="248" t="s">
        <v>176</v>
      </c>
      <c r="AU1969" s="248" t="s">
        <v>83</v>
      </c>
      <c r="AV1969" s="13" t="s">
        <v>83</v>
      </c>
      <c r="AW1969" s="13" t="s">
        <v>34</v>
      </c>
      <c r="AX1969" s="13" t="s">
        <v>81</v>
      </c>
      <c r="AY1969" s="248" t="s">
        <v>161</v>
      </c>
    </row>
    <row r="1970" s="1" customFormat="1" ht="16.5" customHeight="1">
      <c r="B1970" s="39"/>
      <c r="C1970" s="212" t="s">
        <v>2081</v>
      </c>
      <c r="D1970" s="212" t="s">
        <v>163</v>
      </c>
      <c r="E1970" s="213" t="s">
        <v>2082</v>
      </c>
      <c r="F1970" s="214" t="s">
        <v>2083</v>
      </c>
      <c r="G1970" s="215" t="s">
        <v>210</v>
      </c>
      <c r="H1970" s="216">
        <v>1</v>
      </c>
      <c r="I1970" s="217"/>
      <c r="J1970" s="218">
        <f>ROUND(I1970*H1970,2)</f>
        <v>0</v>
      </c>
      <c r="K1970" s="214" t="s">
        <v>19</v>
      </c>
      <c r="L1970" s="44"/>
      <c r="M1970" s="219" t="s">
        <v>19</v>
      </c>
      <c r="N1970" s="220" t="s">
        <v>44</v>
      </c>
      <c r="O1970" s="84"/>
      <c r="P1970" s="221">
        <f>O1970*H1970</f>
        <v>0</v>
      </c>
      <c r="Q1970" s="221">
        <v>0.0045199999999999997</v>
      </c>
      <c r="R1970" s="221">
        <f>Q1970*H1970</f>
        <v>0.0045199999999999997</v>
      </c>
      <c r="S1970" s="221">
        <v>0</v>
      </c>
      <c r="T1970" s="222">
        <f>S1970*H1970</f>
        <v>0</v>
      </c>
      <c r="AR1970" s="223" t="s">
        <v>257</v>
      </c>
      <c r="AT1970" s="223" t="s">
        <v>163</v>
      </c>
      <c r="AU1970" s="223" t="s">
        <v>83</v>
      </c>
      <c r="AY1970" s="18" t="s">
        <v>161</v>
      </c>
      <c r="BE1970" s="224">
        <f>IF(N1970="základní",J1970,0)</f>
        <v>0</v>
      </c>
      <c r="BF1970" s="224">
        <f>IF(N1970="snížená",J1970,0)</f>
        <v>0</v>
      </c>
      <c r="BG1970" s="224">
        <f>IF(N1970="zákl. přenesená",J1970,0)</f>
        <v>0</v>
      </c>
      <c r="BH1970" s="224">
        <f>IF(N1970="sníž. přenesená",J1970,0)</f>
        <v>0</v>
      </c>
      <c r="BI1970" s="224">
        <f>IF(N1970="nulová",J1970,0)</f>
        <v>0</v>
      </c>
      <c r="BJ1970" s="18" t="s">
        <v>81</v>
      </c>
      <c r="BK1970" s="224">
        <f>ROUND(I1970*H1970,2)</f>
        <v>0</v>
      </c>
      <c r="BL1970" s="18" t="s">
        <v>257</v>
      </c>
      <c r="BM1970" s="223" t="s">
        <v>2084</v>
      </c>
    </row>
    <row r="1971" s="1" customFormat="1">
      <c r="B1971" s="39"/>
      <c r="C1971" s="40"/>
      <c r="D1971" s="225" t="s">
        <v>169</v>
      </c>
      <c r="E1971" s="40"/>
      <c r="F1971" s="226" t="s">
        <v>2083</v>
      </c>
      <c r="G1971" s="40"/>
      <c r="H1971" s="40"/>
      <c r="I1971" s="136"/>
      <c r="J1971" s="40"/>
      <c r="K1971" s="40"/>
      <c r="L1971" s="44"/>
      <c r="M1971" s="227"/>
      <c r="N1971" s="84"/>
      <c r="O1971" s="84"/>
      <c r="P1971" s="84"/>
      <c r="Q1971" s="84"/>
      <c r="R1971" s="84"/>
      <c r="S1971" s="84"/>
      <c r="T1971" s="85"/>
      <c r="AT1971" s="18" t="s">
        <v>169</v>
      </c>
      <c r="AU1971" s="18" t="s">
        <v>83</v>
      </c>
    </row>
    <row r="1972" s="12" customFormat="1">
      <c r="B1972" s="228"/>
      <c r="C1972" s="229"/>
      <c r="D1972" s="225" t="s">
        <v>176</v>
      </c>
      <c r="E1972" s="230" t="s">
        <v>19</v>
      </c>
      <c r="F1972" s="231" t="s">
        <v>177</v>
      </c>
      <c r="G1972" s="229"/>
      <c r="H1972" s="230" t="s">
        <v>19</v>
      </c>
      <c r="I1972" s="232"/>
      <c r="J1972" s="229"/>
      <c r="K1972" s="229"/>
      <c r="L1972" s="233"/>
      <c r="M1972" s="234"/>
      <c r="N1972" s="235"/>
      <c r="O1972" s="235"/>
      <c r="P1972" s="235"/>
      <c r="Q1972" s="235"/>
      <c r="R1972" s="235"/>
      <c r="S1972" s="235"/>
      <c r="T1972" s="236"/>
      <c r="AT1972" s="237" t="s">
        <v>176</v>
      </c>
      <c r="AU1972" s="237" t="s">
        <v>83</v>
      </c>
      <c r="AV1972" s="12" t="s">
        <v>81</v>
      </c>
      <c r="AW1972" s="12" t="s">
        <v>34</v>
      </c>
      <c r="AX1972" s="12" t="s">
        <v>73</v>
      </c>
      <c r="AY1972" s="237" t="s">
        <v>161</v>
      </c>
    </row>
    <row r="1973" s="13" customFormat="1">
      <c r="B1973" s="238"/>
      <c r="C1973" s="239"/>
      <c r="D1973" s="225" t="s">
        <v>176</v>
      </c>
      <c r="E1973" s="240" t="s">
        <v>19</v>
      </c>
      <c r="F1973" s="241" t="s">
        <v>2085</v>
      </c>
      <c r="G1973" s="239"/>
      <c r="H1973" s="242">
        <v>1</v>
      </c>
      <c r="I1973" s="243"/>
      <c r="J1973" s="239"/>
      <c r="K1973" s="239"/>
      <c r="L1973" s="244"/>
      <c r="M1973" s="245"/>
      <c r="N1973" s="246"/>
      <c r="O1973" s="246"/>
      <c r="P1973" s="246"/>
      <c r="Q1973" s="246"/>
      <c r="R1973" s="246"/>
      <c r="S1973" s="246"/>
      <c r="T1973" s="247"/>
      <c r="AT1973" s="248" t="s">
        <v>176</v>
      </c>
      <c r="AU1973" s="248" t="s">
        <v>83</v>
      </c>
      <c r="AV1973" s="13" t="s">
        <v>83</v>
      </c>
      <c r="AW1973" s="13" t="s">
        <v>34</v>
      </c>
      <c r="AX1973" s="13" t="s">
        <v>81</v>
      </c>
      <c r="AY1973" s="248" t="s">
        <v>161</v>
      </c>
    </row>
    <row r="1974" s="1" customFormat="1" ht="16.5" customHeight="1">
      <c r="B1974" s="39"/>
      <c r="C1974" s="212" t="s">
        <v>2086</v>
      </c>
      <c r="D1974" s="212" t="s">
        <v>163</v>
      </c>
      <c r="E1974" s="213" t="s">
        <v>2087</v>
      </c>
      <c r="F1974" s="214" t="s">
        <v>2088</v>
      </c>
      <c r="G1974" s="215" t="s">
        <v>238</v>
      </c>
      <c r="H1974" s="216">
        <v>2.5219999999999998</v>
      </c>
      <c r="I1974" s="217"/>
      <c r="J1974" s="218">
        <f>ROUND(I1974*H1974,2)</f>
        <v>0</v>
      </c>
      <c r="K1974" s="214" t="s">
        <v>173</v>
      </c>
      <c r="L1974" s="44"/>
      <c r="M1974" s="219" t="s">
        <v>19</v>
      </c>
      <c r="N1974" s="220" t="s">
        <v>44</v>
      </c>
      <c r="O1974" s="84"/>
      <c r="P1974" s="221">
        <f>O1974*H1974</f>
        <v>0</v>
      </c>
      <c r="Q1974" s="221">
        <v>0</v>
      </c>
      <c r="R1974" s="221">
        <f>Q1974*H1974</f>
        <v>0</v>
      </c>
      <c r="S1974" s="221">
        <v>0</v>
      </c>
      <c r="T1974" s="222">
        <f>S1974*H1974</f>
        <v>0</v>
      </c>
      <c r="AR1974" s="223" t="s">
        <v>257</v>
      </c>
      <c r="AT1974" s="223" t="s">
        <v>163</v>
      </c>
      <c r="AU1974" s="223" t="s">
        <v>83</v>
      </c>
      <c r="AY1974" s="18" t="s">
        <v>161</v>
      </c>
      <c r="BE1974" s="224">
        <f>IF(N1974="základní",J1974,0)</f>
        <v>0</v>
      </c>
      <c r="BF1974" s="224">
        <f>IF(N1974="snížená",J1974,0)</f>
        <v>0</v>
      </c>
      <c r="BG1974" s="224">
        <f>IF(N1974="zákl. přenesená",J1974,0)</f>
        <v>0</v>
      </c>
      <c r="BH1974" s="224">
        <f>IF(N1974="sníž. přenesená",J1974,0)</f>
        <v>0</v>
      </c>
      <c r="BI1974" s="224">
        <f>IF(N1974="nulová",J1974,0)</f>
        <v>0</v>
      </c>
      <c r="BJ1974" s="18" t="s">
        <v>81</v>
      </c>
      <c r="BK1974" s="224">
        <f>ROUND(I1974*H1974,2)</f>
        <v>0</v>
      </c>
      <c r="BL1974" s="18" t="s">
        <v>257</v>
      </c>
      <c r="BM1974" s="223" t="s">
        <v>2089</v>
      </c>
    </row>
    <row r="1975" s="1" customFormat="1">
      <c r="B1975" s="39"/>
      <c r="C1975" s="40"/>
      <c r="D1975" s="225" t="s">
        <v>169</v>
      </c>
      <c r="E1975" s="40"/>
      <c r="F1975" s="226" t="s">
        <v>2090</v>
      </c>
      <c r="G1975" s="40"/>
      <c r="H1975" s="40"/>
      <c r="I1975" s="136"/>
      <c r="J1975" s="40"/>
      <c r="K1975" s="40"/>
      <c r="L1975" s="44"/>
      <c r="M1975" s="227"/>
      <c r="N1975" s="84"/>
      <c r="O1975" s="84"/>
      <c r="P1975" s="84"/>
      <c r="Q1975" s="84"/>
      <c r="R1975" s="84"/>
      <c r="S1975" s="84"/>
      <c r="T1975" s="85"/>
      <c r="AT1975" s="18" t="s">
        <v>169</v>
      </c>
      <c r="AU1975" s="18" t="s">
        <v>83</v>
      </c>
    </row>
    <row r="1976" s="1" customFormat="1" ht="16.5" customHeight="1">
      <c r="B1976" s="39"/>
      <c r="C1976" s="212" t="s">
        <v>2091</v>
      </c>
      <c r="D1976" s="212" t="s">
        <v>163</v>
      </c>
      <c r="E1976" s="213" t="s">
        <v>2092</v>
      </c>
      <c r="F1976" s="214" t="s">
        <v>2093</v>
      </c>
      <c r="G1976" s="215" t="s">
        <v>238</v>
      </c>
      <c r="H1976" s="216">
        <v>2.5219999999999998</v>
      </c>
      <c r="I1976" s="217"/>
      <c r="J1976" s="218">
        <f>ROUND(I1976*H1976,2)</f>
        <v>0</v>
      </c>
      <c r="K1976" s="214" t="s">
        <v>173</v>
      </c>
      <c r="L1976" s="44"/>
      <c r="M1976" s="219" t="s">
        <v>19</v>
      </c>
      <c r="N1976" s="220" t="s">
        <v>44</v>
      </c>
      <c r="O1976" s="84"/>
      <c r="P1976" s="221">
        <f>O1976*H1976</f>
        <v>0</v>
      </c>
      <c r="Q1976" s="221">
        <v>0</v>
      </c>
      <c r="R1976" s="221">
        <f>Q1976*H1976</f>
        <v>0</v>
      </c>
      <c r="S1976" s="221">
        <v>0</v>
      </c>
      <c r="T1976" s="222">
        <f>S1976*H1976</f>
        <v>0</v>
      </c>
      <c r="AR1976" s="223" t="s">
        <v>257</v>
      </c>
      <c r="AT1976" s="223" t="s">
        <v>163</v>
      </c>
      <c r="AU1976" s="223" t="s">
        <v>83</v>
      </c>
      <c r="AY1976" s="18" t="s">
        <v>161</v>
      </c>
      <c r="BE1976" s="224">
        <f>IF(N1976="základní",J1976,0)</f>
        <v>0</v>
      </c>
      <c r="BF1976" s="224">
        <f>IF(N1976="snížená",J1976,0)</f>
        <v>0</v>
      </c>
      <c r="BG1976" s="224">
        <f>IF(N1976="zákl. přenesená",J1976,0)</f>
        <v>0</v>
      </c>
      <c r="BH1976" s="224">
        <f>IF(N1976="sníž. přenesená",J1976,0)</f>
        <v>0</v>
      </c>
      <c r="BI1976" s="224">
        <f>IF(N1976="nulová",J1976,0)</f>
        <v>0</v>
      </c>
      <c r="BJ1976" s="18" t="s">
        <v>81</v>
      </c>
      <c r="BK1976" s="224">
        <f>ROUND(I1976*H1976,2)</f>
        <v>0</v>
      </c>
      <c r="BL1976" s="18" t="s">
        <v>257</v>
      </c>
      <c r="BM1976" s="223" t="s">
        <v>2094</v>
      </c>
    </row>
    <row r="1977" s="1" customFormat="1">
      <c r="B1977" s="39"/>
      <c r="C1977" s="40"/>
      <c r="D1977" s="225" t="s">
        <v>169</v>
      </c>
      <c r="E1977" s="40"/>
      <c r="F1977" s="226" t="s">
        <v>2095</v>
      </c>
      <c r="G1977" s="40"/>
      <c r="H1977" s="40"/>
      <c r="I1977" s="136"/>
      <c r="J1977" s="40"/>
      <c r="K1977" s="40"/>
      <c r="L1977" s="44"/>
      <c r="M1977" s="227"/>
      <c r="N1977" s="84"/>
      <c r="O1977" s="84"/>
      <c r="P1977" s="84"/>
      <c r="Q1977" s="84"/>
      <c r="R1977" s="84"/>
      <c r="S1977" s="84"/>
      <c r="T1977" s="85"/>
      <c r="AT1977" s="18" t="s">
        <v>169</v>
      </c>
      <c r="AU1977" s="18" t="s">
        <v>83</v>
      </c>
    </row>
    <row r="1978" s="11" customFormat="1" ht="22.8" customHeight="1">
      <c r="B1978" s="196"/>
      <c r="C1978" s="197"/>
      <c r="D1978" s="198" t="s">
        <v>72</v>
      </c>
      <c r="E1978" s="210" t="s">
        <v>2096</v>
      </c>
      <c r="F1978" s="210" t="s">
        <v>2097</v>
      </c>
      <c r="G1978" s="197"/>
      <c r="H1978" s="197"/>
      <c r="I1978" s="200"/>
      <c r="J1978" s="211">
        <f>BK1978</f>
        <v>0</v>
      </c>
      <c r="K1978" s="197"/>
      <c r="L1978" s="202"/>
      <c r="M1978" s="203"/>
      <c r="N1978" s="204"/>
      <c r="O1978" s="204"/>
      <c r="P1978" s="205">
        <f>SUM(P1979:P2028)</f>
        <v>0</v>
      </c>
      <c r="Q1978" s="204"/>
      <c r="R1978" s="205">
        <f>SUM(R1979:R2028)</f>
        <v>1.4762590000000002</v>
      </c>
      <c r="S1978" s="204"/>
      <c r="T1978" s="206">
        <f>SUM(T1979:T2028)</f>
        <v>0</v>
      </c>
      <c r="AR1978" s="207" t="s">
        <v>83</v>
      </c>
      <c r="AT1978" s="208" t="s">
        <v>72</v>
      </c>
      <c r="AU1978" s="208" t="s">
        <v>81</v>
      </c>
      <c r="AY1978" s="207" t="s">
        <v>161</v>
      </c>
      <c r="BK1978" s="209">
        <f>SUM(BK1979:BK2028)</f>
        <v>0</v>
      </c>
    </row>
    <row r="1979" s="1" customFormat="1" ht="16.5" customHeight="1">
      <c r="B1979" s="39"/>
      <c r="C1979" s="212" t="s">
        <v>2098</v>
      </c>
      <c r="D1979" s="212" t="s">
        <v>163</v>
      </c>
      <c r="E1979" s="213" t="s">
        <v>2099</v>
      </c>
      <c r="F1979" s="214" t="s">
        <v>2100</v>
      </c>
      <c r="G1979" s="215" t="s">
        <v>210</v>
      </c>
      <c r="H1979" s="216">
        <v>169.5</v>
      </c>
      <c r="I1979" s="217"/>
      <c r="J1979" s="218">
        <f>ROUND(I1979*H1979,2)</f>
        <v>0</v>
      </c>
      <c r="K1979" s="214" t="s">
        <v>173</v>
      </c>
      <c r="L1979" s="44"/>
      <c r="M1979" s="219" t="s">
        <v>19</v>
      </c>
      <c r="N1979" s="220" t="s">
        <v>44</v>
      </c>
      <c r="O1979" s="84"/>
      <c r="P1979" s="221">
        <f>O1979*H1979</f>
        <v>0</v>
      </c>
      <c r="Q1979" s="221">
        <v>0</v>
      </c>
      <c r="R1979" s="221">
        <f>Q1979*H1979</f>
        <v>0</v>
      </c>
      <c r="S1979" s="221">
        <v>0</v>
      </c>
      <c r="T1979" s="222">
        <f>S1979*H1979</f>
        <v>0</v>
      </c>
      <c r="AR1979" s="223" t="s">
        <v>257</v>
      </c>
      <c r="AT1979" s="223" t="s">
        <v>163</v>
      </c>
      <c r="AU1979" s="223" t="s">
        <v>83</v>
      </c>
      <c r="AY1979" s="18" t="s">
        <v>161</v>
      </c>
      <c r="BE1979" s="224">
        <f>IF(N1979="základní",J1979,0)</f>
        <v>0</v>
      </c>
      <c r="BF1979" s="224">
        <f>IF(N1979="snížená",J1979,0)</f>
        <v>0</v>
      </c>
      <c r="BG1979" s="224">
        <f>IF(N1979="zákl. přenesená",J1979,0)</f>
        <v>0</v>
      </c>
      <c r="BH1979" s="224">
        <f>IF(N1979="sníž. přenesená",J1979,0)</f>
        <v>0</v>
      </c>
      <c r="BI1979" s="224">
        <f>IF(N1979="nulová",J1979,0)</f>
        <v>0</v>
      </c>
      <c r="BJ1979" s="18" t="s">
        <v>81</v>
      </c>
      <c r="BK1979" s="224">
        <f>ROUND(I1979*H1979,2)</f>
        <v>0</v>
      </c>
      <c r="BL1979" s="18" t="s">
        <v>257</v>
      </c>
      <c r="BM1979" s="223" t="s">
        <v>2101</v>
      </c>
    </row>
    <row r="1980" s="1" customFormat="1">
      <c r="B1980" s="39"/>
      <c r="C1980" s="40"/>
      <c r="D1980" s="225" t="s">
        <v>169</v>
      </c>
      <c r="E1980" s="40"/>
      <c r="F1980" s="226" t="s">
        <v>2102</v>
      </c>
      <c r="G1980" s="40"/>
      <c r="H1980" s="40"/>
      <c r="I1980" s="136"/>
      <c r="J1980" s="40"/>
      <c r="K1980" s="40"/>
      <c r="L1980" s="44"/>
      <c r="M1980" s="227"/>
      <c r="N1980" s="84"/>
      <c r="O1980" s="84"/>
      <c r="P1980" s="84"/>
      <c r="Q1980" s="84"/>
      <c r="R1980" s="84"/>
      <c r="S1980" s="84"/>
      <c r="T1980" s="85"/>
      <c r="AT1980" s="18" t="s">
        <v>169</v>
      </c>
      <c r="AU1980" s="18" t="s">
        <v>83</v>
      </c>
    </row>
    <row r="1981" s="12" customFormat="1">
      <c r="B1981" s="228"/>
      <c r="C1981" s="229"/>
      <c r="D1981" s="225" t="s">
        <v>176</v>
      </c>
      <c r="E1981" s="230" t="s">
        <v>19</v>
      </c>
      <c r="F1981" s="231" t="s">
        <v>2103</v>
      </c>
      <c r="G1981" s="229"/>
      <c r="H1981" s="230" t="s">
        <v>19</v>
      </c>
      <c r="I1981" s="232"/>
      <c r="J1981" s="229"/>
      <c r="K1981" s="229"/>
      <c r="L1981" s="233"/>
      <c r="M1981" s="234"/>
      <c r="N1981" s="235"/>
      <c r="O1981" s="235"/>
      <c r="P1981" s="235"/>
      <c r="Q1981" s="235"/>
      <c r="R1981" s="235"/>
      <c r="S1981" s="235"/>
      <c r="T1981" s="236"/>
      <c r="AT1981" s="237" t="s">
        <v>176</v>
      </c>
      <c r="AU1981" s="237" t="s">
        <v>83</v>
      </c>
      <c r="AV1981" s="12" t="s">
        <v>81</v>
      </c>
      <c r="AW1981" s="12" t="s">
        <v>34</v>
      </c>
      <c r="AX1981" s="12" t="s">
        <v>73</v>
      </c>
      <c r="AY1981" s="237" t="s">
        <v>161</v>
      </c>
    </row>
    <row r="1982" s="13" customFormat="1">
      <c r="B1982" s="238"/>
      <c r="C1982" s="239"/>
      <c r="D1982" s="225" t="s">
        <v>176</v>
      </c>
      <c r="E1982" s="240" t="s">
        <v>19</v>
      </c>
      <c r="F1982" s="241" t="s">
        <v>2104</v>
      </c>
      <c r="G1982" s="239"/>
      <c r="H1982" s="242">
        <v>120</v>
      </c>
      <c r="I1982" s="243"/>
      <c r="J1982" s="239"/>
      <c r="K1982" s="239"/>
      <c r="L1982" s="244"/>
      <c r="M1982" s="245"/>
      <c r="N1982" s="246"/>
      <c r="O1982" s="246"/>
      <c r="P1982" s="246"/>
      <c r="Q1982" s="246"/>
      <c r="R1982" s="246"/>
      <c r="S1982" s="246"/>
      <c r="T1982" s="247"/>
      <c r="AT1982" s="248" t="s">
        <v>176</v>
      </c>
      <c r="AU1982" s="248" t="s">
        <v>83</v>
      </c>
      <c r="AV1982" s="13" t="s">
        <v>83</v>
      </c>
      <c r="AW1982" s="13" t="s">
        <v>34</v>
      </c>
      <c r="AX1982" s="13" t="s">
        <v>73</v>
      </c>
      <c r="AY1982" s="248" t="s">
        <v>161</v>
      </c>
    </row>
    <row r="1983" s="12" customFormat="1">
      <c r="B1983" s="228"/>
      <c r="C1983" s="229"/>
      <c r="D1983" s="225" t="s">
        <v>176</v>
      </c>
      <c r="E1983" s="230" t="s">
        <v>19</v>
      </c>
      <c r="F1983" s="231" t="s">
        <v>2105</v>
      </c>
      <c r="G1983" s="229"/>
      <c r="H1983" s="230" t="s">
        <v>19</v>
      </c>
      <c r="I1983" s="232"/>
      <c r="J1983" s="229"/>
      <c r="K1983" s="229"/>
      <c r="L1983" s="233"/>
      <c r="M1983" s="234"/>
      <c r="N1983" s="235"/>
      <c r="O1983" s="235"/>
      <c r="P1983" s="235"/>
      <c r="Q1983" s="235"/>
      <c r="R1983" s="235"/>
      <c r="S1983" s="235"/>
      <c r="T1983" s="236"/>
      <c r="AT1983" s="237" t="s">
        <v>176</v>
      </c>
      <c r="AU1983" s="237" t="s">
        <v>83</v>
      </c>
      <c r="AV1983" s="12" t="s">
        <v>81</v>
      </c>
      <c r="AW1983" s="12" t="s">
        <v>34</v>
      </c>
      <c r="AX1983" s="12" t="s">
        <v>73</v>
      </c>
      <c r="AY1983" s="237" t="s">
        <v>161</v>
      </c>
    </row>
    <row r="1984" s="13" customFormat="1">
      <c r="B1984" s="238"/>
      <c r="C1984" s="239"/>
      <c r="D1984" s="225" t="s">
        <v>176</v>
      </c>
      <c r="E1984" s="240" t="s">
        <v>19</v>
      </c>
      <c r="F1984" s="241" t="s">
        <v>2106</v>
      </c>
      <c r="G1984" s="239"/>
      <c r="H1984" s="242">
        <v>16</v>
      </c>
      <c r="I1984" s="243"/>
      <c r="J1984" s="239"/>
      <c r="K1984" s="239"/>
      <c r="L1984" s="244"/>
      <c r="M1984" s="245"/>
      <c r="N1984" s="246"/>
      <c r="O1984" s="246"/>
      <c r="P1984" s="246"/>
      <c r="Q1984" s="246"/>
      <c r="R1984" s="246"/>
      <c r="S1984" s="246"/>
      <c r="T1984" s="247"/>
      <c r="AT1984" s="248" t="s">
        <v>176</v>
      </c>
      <c r="AU1984" s="248" t="s">
        <v>83</v>
      </c>
      <c r="AV1984" s="13" t="s">
        <v>83</v>
      </c>
      <c r="AW1984" s="13" t="s">
        <v>34</v>
      </c>
      <c r="AX1984" s="13" t="s">
        <v>73</v>
      </c>
      <c r="AY1984" s="248" t="s">
        <v>161</v>
      </c>
    </row>
    <row r="1985" s="12" customFormat="1">
      <c r="B1985" s="228"/>
      <c r="C1985" s="229"/>
      <c r="D1985" s="225" t="s">
        <v>176</v>
      </c>
      <c r="E1985" s="230" t="s">
        <v>19</v>
      </c>
      <c r="F1985" s="231" t="s">
        <v>2107</v>
      </c>
      <c r="G1985" s="229"/>
      <c r="H1985" s="230" t="s">
        <v>19</v>
      </c>
      <c r="I1985" s="232"/>
      <c r="J1985" s="229"/>
      <c r="K1985" s="229"/>
      <c r="L1985" s="233"/>
      <c r="M1985" s="234"/>
      <c r="N1985" s="235"/>
      <c r="O1985" s="235"/>
      <c r="P1985" s="235"/>
      <c r="Q1985" s="235"/>
      <c r="R1985" s="235"/>
      <c r="S1985" s="235"/>
      <c r="T1985" s="236"/>
      <c r="AT1985" s="237" t="s">
        <v>176</v>
      </c>
      <c r="AU1985" s="237" t="s">
        <v>83</v>
      </c>
      <c r="AV1985" s="12" t="s">
        <v>81</v>
      </c>
      <c r="AW1985" s="12" t="s">
        <v>34</v>
      </c>
      <c r="AX1985" s="12" t="s">
        <v>73</v>
      </c>
      <c r="AY1985" s="237" t="s">
        <v>161</v>
      </c>
    </row>
    <row r="1986" s="13" customFormat="1">
      <c r="B1986" s="238"/>
      <c r="C1986" s="239"/>
      <c r="D1986" s="225" t="s">
        <v>176</v>
      </c>
      <c r="E1986" s="240" t="s">
        <v>19</v>
      </c>
      <c r="F1986" s="241" t="s">
        <v>2108</v>
      </c>
      <c r="G1986" s="239"/>
      <c r="H1986" s="242">
        <v>33.5</v>
      </c>
      <c r="I1986" s="243"/>
      <c r="J1986" s="239"/>
      <c r="K1986" s="239"/>
      <c r="L1986" s="244"/>
      <c r="M1986" s="245"/>
      <c r="N1986" s="246"/>
      <c r="O1986" s="246"/>
      <c r="P1986" s="246"/>
      <c r="Q1986" s="246"/>
      <c r="R1986" s="246"/>
      <c r="S1986" s="246"/>
      <c r="T1986" s="247"/>
      <c r="AT1986" s="248" t="s">
        <v>176</v>
      </c>
      <c r="AU1986" s="248" t="s">
        <v>83</v>
      </c>
      <c r="AV1986" s="13" t="s">
        <v>83</v>
      </c>
      <c r="AW1986" s="13" t="s">
        <v>34</v>
      </c>
      <c r="AX1986" s="13" t="s">
        <v>73</v>
      </c>
      <c r="AY1986" s="248" t="s">
        <v>161</v>
      </c>
    </row>
    <row r="1987" s="14" customFormat="1">
      <c r="B1987" s="249"/>
      <c r="C1987" s="250"/>
      <c r="D1987" s="225" t="s">
        <v>176</v>
      </c>
      <c r="E1987" s="251" t="s">
        <v>19</v>
      </c>
      <c r="F1987" s="252" t="s">
        <v>201</v>
      </c>
      <c r="G1987" s="250"/>
      <c r="H1987" s="253">
        <v>169.5</v>
      </c>
      <c r="I1987" s="254"/>
      <c r="J1987" s="250"/>
      <c r="K1987" s="250"/>
      <c r="L1987" s="255"/>
      <c r="M1987" s="256"/>
      <c r="N1987" s="257"/>
      <c r="O1987" s="257"/>
      <c r="P1987" s="257"/>
      <c r="Q1987" s="257"/>
      <c r="R1987" s="257"/>
      <c r="S1987" s="257"/>
      <c r="T1987" s="258"/>
      <c r="AT1987" s="259" t="s">
        <v>176</v>
      </c>
      <c r="AU1987" s="259" t="s">
        <v>83</v>
      </c>
      <c r="AV1987" s="14" t="s">
        <v>167</v>
      </c>
      <c r="AW1987" s="14" t="s">
        <v>34</v>
      </c>
      <c r="AX1987" s="14" t="s">
        <v>81</v>
      </c>
      <c r="AY1987" s="259" t="s">
        <v>161</v>
      </c>
    </row>
    <row r="1988" s="1" customFormat="1" ht="24" customHeight="1">
      <c r="B1988" s="39"/>
      <c r="C1988" s="260" t="s">
        <v>2109</v>
      </c>
      <c r="D1988" s="260" t="s">
        <v>252</v>
      </c>
      <c r="E1988" s="261" t="s">
        <v>2110</v>
      </c>
      <c r="F1988" s="262" t="s">
        <v>2111</v>
      </c>
      <c r="G1988" s="263" t="s">
        <v>210</v>
      </c>
      <c r="H1988" s="264">
        <v>194.92500000000001</v>
      </c>
      <c r="I1988" s="265"/>
      <c r="J1988" s="266">
        <f>ROUND(I1988*H1988,2)</f>
        <v>0</v>
      </c>
      <c r="K1988" s="262" t="s">
        <v>19</v>
      </c>
      <c r="L1988" s="267"/>
      <c r="M1988" s="268" t="s">
        <v>19</v>
      </c>
      <c r="N1988" s="269" t="s">
        <v>44</v>
      </c>
      <c r="O1988" s="84"/>
      <c r="P1988" s="221">
        <f>O1988*H1988</f>
        <v>0</v>
      </c>
      <c r="Q1988" s="221">
        <v>0.0050000000000000001</v>
      </c>
      <c r="R1988" s="221">
        <f>Q1988*H1988</f>
        <v>0.97462500000000007</v>
      </c>
      <c r="S1988" s="221">
        <v>0</v>
      </c>
      <c r="T1988" s="222">
        <f>S1988*H1988</f>
        <v>0</v>
      </c>
      <c r="AR1988" s="223" t="s">
        <v>364</v>
      </c>
      <c r="AT1988" s="223" t="s">
        <v>252</v>
      </c>
      <c r="AU1988" s="223" t="s">
        <v>83</v>
      </c>
      <c r="AY1988" s="18" t="s">
        <v>161</v>
      </c>
      <c r="BE1988" s="224">
        <f>IF(N1988="základní",J1988,0)</f>
        <v>0</v>
      </c>
      <c r="BF1988" s="224">
        <f>IF(N1988="snížená",J1988,0)</f>
        <v>0</v>
      </c>
      <c r="BG1988" s="224">
        <f>IF(N1988="zákl. přenesená",J1988,0)</f>
        <v>0</v>
      </c>
      <c r="BH1988" s="224">
        <f>IF(N1988="sníž. přenesená",J1988,0)</f>
        <v>0</v>
      </c>
      <c r="BI1988" s="224">
        <f>IF(N1988="nulová",J1988,0)</f>
        <v>0</v>
      </c>
      <c r="BJ1988" s="18" t="s">
        <v>81</v>
      </c>
      <c r="BK1988" s="224">
        <f>ROUND(I1988*H1988,2)</f>
        <v>0</v>
      </c>
      <c r="BL1988" s="18" t="s">
        <v>257</v>
      </c>
      <c r="BM1988" s="223" t="s">
        <v>2112</v>
      </c>
    </row>
    <row r="1989" s="1" customFormat="1">
      <c r="B1989" s="39"/>
      <c r="C1989" s="40"/>
      <c r="D1989" s="225" t="s">
        <v>169</v>
      </c>
      <c r="E1989" s="40"/>
      <c r="F1989" s="226" t="s">
        <v>2111</v>
      </c>
      <c r="G1989" s="40"/>
      <c r="H1989" s="40"/>
      <c r="I1989" s="136"/>
      <c r="J1989" s="40"/>
      <c r="K1989" s="40"/>
      <c r="L1989" s="44"/>
      <c r="M1989" s="227"/>
      <c r="N1989" s="84"/>
      <c r="O1989" s="84"/>
      <c r="P1989" s="84"/>
      <c r="Q1989" s="84"/>
      <c r="R1989" s="84"/>
      <c r="S1989" s="84"/>
      <c r="T1989" s="85"/>
      <c r="AT1989" s="18" t="s">
        <v>169</v>
      </c>
      <c r="AU1989" s="18" t="s">
        <v>83</v>
      </c>
    </row>
    <row r="1990" s="13" customFormat="1">
      <c r="B1990" s="238"/>
      <c r="C1990" s="239"/>
      <c r="D1990" s="225" t="s">
        <v>176</v>
      </c>
      <c r="E1990" s="240" t="s">
        <v>19</v>
      </c>
      <c r="F1990" s="241" t="s">
        <v>2113</v>
      </c>
      <c r="G1990" s="239"/>
      <c r="H1990" s="242">
        <v>194.92500000000001</v>
      </c>
      <c r="I1990" s="243"/>
      <c r="J1990" s="239"/>
      <c r="K1990" s="239"/>
      <c r="L1990" s="244"/>
      <c r="M1990" s="245"/>
      <c r="N1990" s="246"/>
      <c r="O1990" s="246"/>
      <c r="P1990" s="246"/>
      <c r="Q1990" s="246"/>
      <c r="R1990" s="246"/>
      <c r="S1990" s="246"/>
      <c r="T1990" s="247"/>
      <c r="AT1990" s="248" t="s">
        <v>176</v>
      </c>
      <c r="AU1990" s="248" t="s">
        <v>83</v>
      </c>
      <c r="AV1990" s="13" t="s">
        <v>83</v>
      </c>
      <c r="AW1990" s="13" t="s">
        <v>34</v>
      </c>
      <c r="AX1990" s="13" t="s">
        <v>81</v>
      </c>
      <c r="AY1990" s="248" t="s">
        <v>161</v>
      </c>
    </row>
    <row r="1991" s="1" customFormat="1" ht="16.5" customHeight="1">
      <c r="B1991" s="39"/>
      <c r="C1991" s="212" t="s">
        <v>2114</v>
      </c>
      <c r="D1991" s="212" t="s">
        <v>163</v>
      </c>
      <c r="E1991" s="213" t="s">
        <v>2115</v>
      </c>
      <c r="F1991" s="214" t="s">
        <v>2116</v>
      </c>
      <c r="G1991" s="215" t="s">
        <v>210</v>
      </c>
      <c r="H1991" s="216">
        <v>182.5</v>
      </c>
      <c r="I1991" s="217"/>
      <c r="J1991" s="218">
        <f>ROUND(I1991*H1991,2)</f>
        <v>0</v>
      </c>
      <c r="K1991" s="214" t="s">
        <v>173</v>
      </c>
      <c r="L1991" s="44"/>
      <c r="M1991" s="219" t="s">
        <v>19</v>
      </c>
      <c r="N1991" s="220" t="s">
        <v>44</v>
      </c>
      <c r="O1991" s="84"/>
      <c r="P1991" s="221">
        <f>O1991*H1991</f>
        <v>0</v>
      </c>
      <c r="Q1991" s="221">
        <v>0</v>
      </c>
      <c r="R1991" s="221">
        <f>Q1991*H1991</f>
        <v>0</v>
      </c>
      <c r="S1991" s="221">
        <v>0</v>
      </c>
      <c r="T1991" s="222">
        <f>S1991*H1991</f>
        <v>0</v>
      </c>
      <c r="AR1991" s="223" t="s">
        <v>257</v>
      </c>
      <c r="AT1991" s="223" t="s">
        <v>163</v>
      </c>
      <c r="AU1991" s="223" t="s">
        <v>83</v>
      </c>
      <c r="AY1991" s="18" t="s">
        <v>161</v>
      </c>
      <c r="BE1991" s="224">
        <f>IF(N1991="základní",J1991,0)</f>
        <v>0</v>
      </c>
      <c r="BF1991" s="224">
        <f>IF(N1991="snížená",J1991,0)</f>
        <v>0</v>
      </c>
      <c r="BG1991" s="224">
        <f>IF(N1991="zákl. přenesená",J1991,0)</f>
        <v>0</v>
      </c>
      <c r="BH1991" s="224">
        <f>IF(N1991="sníž. přenesená",J1991,0)</f>
        <v>0</v>
      </c>
      <c r="BI1991" s="224">
        <f>IF(N1991="nulová",J1991,0)</f>
        <v>0</v>
      </c>
      <c r="BJ1991" s="18" t="s">
        <v>81</v>
      </c>
      <c r="BK1991" s="224">
        <f>ROUND(I1991*H1991,2)</f>
        <v>0</v>
      </c>
      <c r="BL1991" s="18" t="s">
        <v>257</v>
      </c>
      <c r="BM1991" s="223" t="s">
        <v>2117</v>
      </c>
    </row>
    <row r="1992" s="1" customFormat="1">
      <c r="B1992" s="39"/>
      <c r="C1992" s="40"/>
      <c r="D1992" s="225" t="s">
        <v>169</v>
      </c>
      <c r="E1992" s="40"/>
      <c r="F1992" s="226" t="s">
        <v>2118</v>
      </c>
      <c r="G1992" s="40"/>
      <c r="H1992" s="40"/>
      <c r="I1992" s="136"/>
      <c r="J1992" s="40"/>
      <c r="K1992" s="40"/>
      <c r="L1992" s="44"/>
      <c r="M1992" s="227"/>
      <c r="N1992" s="84"/>
      <c r="O1992" s="84"/>
      <c r="P1992" s="84"/>
      <c r="Q1992" s="84"/>
      <c r="R1992" s="84"/>
      <c r="S1992" s="84"/>
      <c r="T1992" s="85"/>
      <c r="AT1992" s="18" t="s">
        <v>169</v>
      </c>
      <c r="AU1992" s="18" t="s">
        <v>83</v>
      </c>
    </row>
    <row r="1993" s="12" customFormat="1">
      <c r="B1993" s="228"/>
      <c r="C1993" s="229"/>
      <c r="D1993" s="225" t="s">
        <v>176</v>
      </c>
      <c r="E1993" s="230" t="s">
        <v>19</v>
      </c>
      <c r="F1993" s="231" t="s">
        <v>2103</v>
      </c>
      <c r="G1993" s="229"/>
      <c r="H1993" s="230" t="s">
        <v>19</v>
      </c>
      <c r="I1993" s="232"/>
      <c r="J1993" s="229"/>
      <c r="K1993" s="229"/>
      <c r="L1993" s="233"/>
      <c r="M1993" s="234"/>
      <c r="N1993" s="235"/>
      <c r="O1993" s="235"/>
      <c r="P1993" s="235"/>
      <c r="Q1993" s="235"/>
      <c r="R1993" s="235"/>
      <c r="S1993" s="235"/>
      <c r="T1993" s="236"/>
      <c r="AT1993" s="237" t="s">
        <v>176</v>
      </c>
      <c r="AU1993" s="237" t="s">
        <v>83</v>
      </c>
      <c r="AV1993" s="12" t="s">
        <v>81</v>
      </c>
      <c r="AW1993" s="12" t="s">
        <v>34</v>
      </c>
      <c r="AX1993" s="12" t="s">
        <v>73</v>
      </c>
      <c r="AY1993" s="237" t="s">
        <v>161</v>
      </c>
    </row>
    <row r="1994" s="13" customFormat="1">
      <c r="B1994" s="238"/>
      <c r="C1994" s="239"/>
      <c r="D1994" s="225" t="s">
        <v>176</v>
      </c>
      <c r="E1994" s="240" t="s">
        <v>19</v>
      </c>
      <c r="F1994" s="241" t="s">
        <v>2104</v>
      </c>
      <c r="G1994" s="239"/>
      <c r="H1994" s="242">
        <v>120</v>
      </c>
      <c r="I1994" s="243"/>
      <c r="J1994" s="239"/>
      <c r="K1994" s="239"/>
      <c r="L1994" s="244"/>
      <c r="M1994" s="245"/>
      <c r="N1994" s="246"/>
      <c r="O1994" s="246"/>
      <c r="P1994" s="246"/>
      <c r="Q1994" s="246"/>
      <c r="R1994" s="246"/>
      <c r="S1994" s="246"/>
      <c r="T1994" s="247"/>
      <c r="AT1994" s="248" t="s">
        <v>176</v>
      </c>
      <c r="AU1994" s="248" t="s">
        <v>83</v>
      </c>
      <c r="AV1994" s="13" t="s">
        <v>83</v>
      </c>
      <c r="AW1994" s="13" t="s">
        <v>34</v>
      </c>
      <c r="AX1994" s="13" t="s">
        <v>73</v>
      </c>
      <c r="AY1994" s="248" t="s">
        <v>161</v>
      </c>
    </row>
    <row r="1995" s="12" customFormat="1">
      <c r="B1995" s="228"/>
      <c r="C1995" s="229"/>
      <c r="D1995" s="225" t="s">
        <v>176</v>
      </c>
      <c r="E1995" s="230" t="s">
        <v>19</v>
      </c>
      <c r="F1995" s="231" t="s">
        <v>2105</v>
      </c>
      <c r="G1995" s="229"/>
      <c r="H1995" s="230" t="s">
        <v>19</v>
      </c>
      <c r="I1995" s="232"/>
      <c r="J1995" s="229"/>
      <c r="K1995" s="229"/>
      <c r="L1995" s="233"/>
      <c r="M1995" s="234"/>
      <c r="N1995" s="235"/>
      <c r="O1995" s="235"/>
      <c r="P1995" s="235"/>
      <c r="Q1995" s="235"/>
      <c r="R1995" s="235"/>
      <c r="S1995" s="235"/>
      <c r="T1995" s="236"/>
      <c r="AT1995" s="237" t="s">
        <v>176</v>
      </c>
      <c r="AU1995" s="237" t="s">
        <v>83</v>
      </c>
      <c r="AV1995" s="12" t="s">
        <v>81</v>
      </c>
      <c r="AW1995" s="12" t="s">
        <v>34</v>
      </c>
      <c r="AX1995" s="12" t="s">
        <v>73</v>
      </c>
      <c r="AY1995" s="237" t="s">
        <v>161</v>
      </c>
    </row>
    <row r="1996" s="13" customFormat="1">
      <c r="B1996" s="238"/>
      <c r="C1996" s="239"/>
      <c r="D1996" s="225" t="s">
        <v>176</v>
      </c>
      <c r="E1996" s="240" t="s">
        <v>19</v>
      </c>
      <c r="F1996" s="241" t="s">
        <v>2106</v>
      </c>
      <c r="G1996" s="239"/>
      <c r="H1996" s="242">
        <v>16</v>
      </c>
      <c r="I1996" s="243"/>
      <c r="J1996" s="239"/>
      <c r="K1996" s="239"/>
      <c r="L1996" s="244"/>
      <c r="M1996" s="245"/>
      <c r="N1996" s="246"/>
      <c r="O1996" s="246"/>
      <c r="P1996" s="246"/>
      <c r="Q1996" s="246"/>
      <c r="R1996" s="246"/>
      <c r="S1996" s="246"/>
      <c r="T1996" s="247"/>
      <c r="AT1996" s="248" t="s">
        <v>176</v>
      </c>
      <c r="AU1996" s="248" t="s">
        <v>83</v>
      </c>
      <c r="AV1996" s="13" t="s">
        <v>83</v>
      </c>
      <c r="AW1996" s="13" t="s">
        <v>34</v>
      </c>
      <c r="AX1996" s="13" t="s">
        <v>73</v>
      </c>
      <c r="AY1996" s="248" t="s">
        <v>161</v>
      </c>
    </row>
    <row r="1997" s="12" customFormat="1">
      <c r="B1997" s="228"/>
      <c r="C1997" s="229"/>
      <c r="D1997" s="225" t="s">
        <v>176</v>
      </c>
      <c r="E1997" s="230" t="s">
        <v>19</v>
      </c>
      <c r="F1997" s="231" t="s">
        <v>2119</v>
      </c>
      <c r="G1997" s="229"/>
      <c r="H1997" s="230" t="s">
        <v>19</v>
      </c>
      <c r="I1997" s="232"/>
      <c r="J1997" s="229"/>
      <c r="K1997" s="229"/>
      <c r="L1997" s="233"/>
      <c r="M1997" s="234"/>
      <c r="N1997" s="235"/>
      <c r="O1997" s="235"/>
      <c r="P1997" s="235"/>
      <c r="Q1997" s="235"/>
      <c r="R1997" s="235"/>
      <c r="S1997" s="235"/>
      <c r="T1997" s="236"/>
      <c r="AT1997" s="237" t="s">
        <v>176</v>
      </c>
      <c r="AU1997" s="237" t="s">
        <v>83</v>
      </c>
      <c r="AV1997" s="12" t="s">
        <v>81</v>
      </c>
      <c r="AW1997" s="12" t="s">
        <v>34</v>
      </c>
      <c r="AX1997" s="12" t="s">
        <v>73</v>
      </c>
      <c r="AY1997" s="237" t="s">
        <v>161</v>
      </c>
    </row>
    <row r="1998" s="13" customFormat="1">
      <c r="B1998" s="238"/>
      <c r="C1998" s="239"/>
      <c r="D1998" s="225" t="s">
        <v>176</v>
      </c>
      <c r="E1998" s="240" t="s">
        <v>19</v>
      </c>
      <c r="F1998" s="241" t="s">
        <v>2120</v>
      </c>
      <c r="G1998" s="239"/>
      <c r="H1998" s="242">
        <v>13</v>
      </c>
      <c r="I1998" s="243"/>
      <c r="J1998" s="239"/>
      <c r="K1998" s="239"/>
      <c r="L1998" s="244"/>
      <c r="M1998" s="245"/>
      <c r="N1998" s="246"/>
      <c r="O1998" s="246"/>
      <c r="P1998" s="246"/>
      <c r="Q1998" s="246"/>
      <c r="R1998" s="246"/>
      <c r="S1998" s="246"/>
      <c r="T1998" s="247"/>
      <c r="AT1998" s="248" t="s">
        <v>176</v>
      </c>
      <c r="AU1998" s="248" t="s">
        <v>83</v>
      </c>
      <c r="AV1998" s="13" t="s">
        <v>83</v>
      </c>
      <c r="AW1998" s="13" t="s">
        <v>34</v>
      </c>
      <c r="AX1998" s="13" t="s">
        <v>73</v>
      </c>
      <c r="AY1998" s="248" t="s">
        <v>161</v>
      </c>
    </row>
    <row r="1999" s="12" customFormat="1">
      <c r="B1999" s="228"/>
      <c r="C1999" s="229"/>
      <c r="D1999" s="225" t="s">
        <v>176</v>
      </c>
      <c r="E1999" s="230" t="s">
        <v>19</v>
      </c>
      <c r="F1999" s="231" t="s">
        <v>2121</v>
      </c>
      <c r="G1999" s="229"/>
      <c r="H1999" s="230" t="s">
        <v>19</v>
      </c>
      <c r="I1999" s="232"/>
      <c r="J1999" s="229"/>
      <c r="K1999" s="229"/>
      <c r="L1999" s="233"/>
      <c r="M1999" s="234"/>
      <c r="N1999" s="235"/>
      <c r="O1999" s="235"/>
      <c r="P1999" s="235"/>
      <c r="Q1999" s="235"/>
      <c r="R1999" s="235"/>
      <c r="S1999" s="235"/>
      <c r="T1999" s="236"/>
      <c r="AT1999" s="237" t="s">
        <v>176</v>
      </c>
      <c r="AU1999" s="237" t="s">
        <v>83</v>
      </c>
      <c r="AV1999" s="12" t="s">
        <v>81</v>
      </c>
      <c r="AW1999" s="12" t="s">
        <v>34</v>
      </c>
      <c r="AX1999" s="12" t="s">
        <v>73</v>
      </c>
      <c r="AY1999" s="237" t="s">
        <v>161</v>
      </c>
    </row>
    <row r="2000" s="13" customFormat="1">
      <c r="B2000" s="238"/>
      <c r="C2000" s="239"/>
      <c r="D2000" s="225" t="s">
        <v>176</v>
      </c>
      <c r="E2000" s="240" t="s">
        <v>19</v>
      </c>
      <c r="F2000" s="241" t="s">
        <v>2122</v>
      </c>
      <c r="G2000" s="239"/>
      <c r="H2000" s="242">
        <v>12.5</v>
      </c>
      <c r="I2000" s="243"/>
      <c r="J2000" s="239"/>
      <c r="K2000" s="239"/>
      <c r="L2000" s="244"/>
      <c r="M2000" s="245"/>
      <c r="N2000" s="246"/>
      <c r="O2000" s="246"/>
      <c r="P2000" s="246"/>
      <c r="Q2000" s="246"/>
      <c r="R2000" s="246"/>
      <c r="S2000" s="246"/>
      <c r="T2000" s="247"/>
      <c r="AT2000" s="248" t="s">
        <v>176</v>
      </c>
      <c r="AU2000" s="248" t="s">
        <v>83</v>
      </c>
      <c r="AV2000" s="13" t="s">
        <v>83</v>
      </c>
      <c r="AW2000" s="13" t="s">
        <v>34</v>
      </c>
      <c r="AX2000" s="13" t="s">
        <v>73</v>
      </c>
      <c r="AY2000" s="248" t="s">
        <v>161</v>
      </c>
    </row>
    <row r="2001" s="12" customFormat="1">
      <c r="B2001" s="228"/>
      <c r="C2001" s="229"/>
      <c r="D2001" s="225" t="s">
        <v>176</v>
      </c>
      <c r="E2001" s="230" t="s">
        <v>19</v>
      </c>
      <c r="F2001" s="231" t="s">
        <v>2123</v>
      </c>
      <c r="G2001" s="229"/>
      <c r="H2001" s="230" t="s">
        <v>19</v>
      </c>
      <c r="I2001" s="232"/>
      <c r="J2001" s="229"/>
      <c r="K2001" s="229"/>
      <c r="L2001" s="233"/>
      <c r="M2001" s="234"/>
      <c r="N2001" s="235"/>
      <c r="O2001" s="235"/>
      <c r="P2001" s="235"/>
      <c r="Q2001" s="235"/>
      <c r="R2001" s="235"/>
      <c r="S2001" s="235"/>
      <c r="T2001" s="236"/>
      <c r="AT2001" s="237" t="s">
        <v>176</v>
      </c>
      <c r="AU2001" s="237" t="s">
        <v>83</v>
      </c>
      <c r="AV2001" s="12" t="s">
        <v>81</v>
      </c>
      <c r="AW2001" s="12" t="s">
        <v>34</v>
      </c>
      <c r="AX2001" s="12" t="s">
        <v>73</v>
      </c>
      <c r="AY2001" s="237" t="s">
        <v>161</v>
      </c>
    </row>
    <row r="2002" s="13" customFormat="1">
      <c r="B2002" s="238"/>
      <c r="C2002" s="239"/>
      <c r="D2002" s="225" t="s">
        <v>176</v>
      </c>
      <c r="E2002" s="240" t="s">
        <v>19</v>
      </c>
      <c r="F2002" s="241" t="s">
        <v>1184</v>
      </c>
      <c r="G2002" s="239"/>
      <c r="H2002" s="242">
        <v>21</v>
      </c>
      <c r="I2002" s="243"/>
      <c r="J2002" s="239"/>
      <c r="K2002" s="239"/>
      <c r="L2002" s="244"/>
      <c r="M2002" s="245"/>
      <c r="N2002" s="246"/>
      <c r="O2002" s="246"/>
      <c r="P2002" s="246"/>
      <c r="Q2002" s="246"/>
      <c r="R2002" s="246"/>
      <c r="S2002" s="246"/>
      <c r="T2002" s="247"/>
      <c r="AT2002" s="248" t="s">
        <v>176</v>
      </c>
      <c r="AU2002" s="248" t="s">
        <v>83</v>
      </c>
      <c r="AV2002" s="13" t="s">
        <v>83</v>
      </c>
      <c r="AW2002" s="13" t="s">
        <v>34</v>
      </c>
      <c r="AX2002" s="13" t="s">
        <v>73</v>
      </c>
      <c r="AY2002" s="248" t="s">
        <v>161</v>
      </c>
    </row>
    <row r="2003" s="14" customFormat="1">
      <c r="B2003" s="249"/>
      <c r="C2003" s="250"/>
      <c r="D2003" s="225" t="s">
        <v>176</v>
      </c>
      <c r="E2003" s="251" t="s">
        <v>19</v>
      </c>
      <c r="F2003" s="252" t="s">
        <v>201</v>
      </c>
      <c r="G2003" s="250"/>
      <c r="H2003" s="253">
        <v>182.5</v>
      </c>
      <c r="I2003" s="254"/>
      <c r="J2003" s="250"/>
      <c r="K2003" s="250"/>
      <c r="L2003" s="255"/>
      <c r="M2003" s="256"/>
      <c r="N2003" s="257"/>
      <c r="O2003" s="257"/>
      <c r="P2003" s="257"/>
      <c r="Q2003" s="257"/>
      <c r="R2003" s="257"/>
      <c r="S2003" s="257"/>
      <c r="T2003" s="258"/>
      <c r="AT2003" s="259" t="s">
        <v>176</v>
      </c>
      <c r="AU2003" s="259" t="s">
        <v>83</v>
      </c>
      <c r="AV2003" s="14" t="s">
        <v>167</v>
      </c>
      <c r="AW2003" s="14" t="s">
        <v>34</v>
      </c>
      <c r="AX2003" s="14" t="s">
        <v>81</v>
      </c>
      <c r="AY2003" s="259" t="s">
        <v>161</v>
      </c>
    </row>
    <row r="2004" s="1" customFormat="1" ht="24" customHeight="1">
      <c r="B2004" s="39"/>
      <c r="C2004" s="260" t="s">
        <v>2124</v>
      </c>
      <c r="D2004" s="260" t="s">
        <v>252</v>
      </c>
      <c r="E2004" s="261" t="s">
        <v>2125</v>
      </c>
      <c r="F2004" s="262" t="s">
        <v>2126</v>
      </c>
      <c r="G2004" s="263" t="s">
        <v>210</v>
      </c>
      <c r="H2004" s="264">
        <v>209.875</v>
      </c>
      <c r="I2004" s="265"/>
      <c r="J2004" s="266">
        <f>ROUND(I2004*H2004,2)</f>
        <v>0</v>
      </c>
      <c r="K2004" s="262" t="s">
        <v>19</v>
      </c>
      <c r="L2004" s="267"/>
      <c r="M2004" s="268" t="s">
        <v>19</v>
      </c>
      <c r="N2004" s="269" t="s">
        <v>44</v>
      </c>
      <c r="O2004" s="84"/>
      <c r="P2004" s="221">
        <f>O2004*H2004</f>
        <v>0</v>
      </c>
      <c r="Q2004" s="221">
        <v>0.002</v>
      </c>
      <c r="R2004" s="221">
        <f>Q2004*H2004</f>
        <v>0.41975000000000001</v>
      </c>
      <c r="S2004" s="221">
        <v>0</v>
      </c>
      <c r="T2004" s="222">
        <f>S2004*H2004</f>
        <v>0</v>
      </c>
      <c r="AR2004" s="223" t="s">
        <v>364</v>
      </c>
      <c r="AT2004" s="223" t="s">
        <v>252</v>
      </c>
      <c r="AU2004" s="223" t="s">
        <v>83</v>
      </c>
      <c r="AY2004" s="18" t="s">
        <v>161</v>
      </c>
      <c r="BE2004" s="224">
        <f>IF(N2004="základní",J2004,0)</f>
        <v>0</v>
      </c>
      <c r="BF2004" s="224">
        <f>IF(N2004="snížená",J2004,0)</f>
        <v>0</v>
      </c>
      <c r="BG2004" s="224">
        <f>IF(N2004="zákl. přenesená",J2004,0)</f>
        <v>0</v>
      </c>
      <c r="BH2004" s="224">
        <f>IF(N2004="sníž. přenesená",J2004,0)</f>
        <v>0</v>
      </c>
      <c r="BI2004" s="224">
        <f>IF(N2004="nulová",J2004,0)</f>
        <v>0</v>
      </c>
      <c r="BJ2004" s="18" t="s">
        <v>81</v>
      </c>
      <c r="BK2004" s="224">
        <f>ROUND(I2004*H2004,2)</f>
        <v>0</v>
      </c>
      <c r="BL2004" s="18" t="s">
        <v>257</v>
      </c>
      <c r="BM2004" s="223" t="s">
        <v>2127</v>
      </c>
    </row>
    <row r="2005" s="1" customFormat="1">
      <c r="B2005" s="39"/>
      <c r="C2005" s="40"/>
      <c r="D2005" s="225" t="s">
        <v>169</v>
      </c>
      <c r="E2005" s="40"/>
      <c r="F2005" s="226" t="s">
        <v>2126</v>
      </c>
      <c r="G2005" s="40"/>
      <c r="H2005" s="40"/>
      <c r="I2005" s="136"/>
      <c r="J2005" s="40"/>
      <c r="K2005" s="40"/>
      <c r="L2005" s="44"/>
      <c r="M2005" s="227"/>
      <c r="N2005" s="84"/>
      <c r="O2005" s="84"/>
      <c r="P2005" s="84"/>
      <c r="Q2005" s="84"/>
      <c r="R2005" s="84"/>
      <c r="S2005" s="84"/>
      <c r="T2005" s="85"/>
      <c r="AT2005" s="18" t="s">
        <v>169</v>
      </c>
      <c r="AU2005" s="18" t="s">
        <v>83</v>
      </c>
    </row>
    <row r="2006" s="13" customFormat="1">
      <c r="B2006" s="238"/>
      <c r="C2006" s="239"/>
      <c r="D2006" s="225" t="s">
        <v>176</v>
      </c>
      <c r="E2006" s="240" t="s">
        <v>19</v>
      </c>
      <c r="F2006" s="241" t="s">
        <v>2128</v>
      </c>
      <c r="G2006" s="239"/>
      <c r="H2006" s="242">
        <v>209.875</v>
      </c>
      <c r="I2006" s="243"/>
      <c r="J2006" s="239"/>
      <c r="K2006" s="239"/>
      <c r="L2006" s="244"/>
      <c r="M2006" s="245"/>
      <c r="N2006" s="246"/>
      <c r="O2006" s="246"/>
      <c r="P2006" s="246"/>
      <c r="Q2006" s="246"/>
      <c r="R2006" s="246"/>
      <c r="S2006" s="246"/>
      <c r="T2006" s="247"/>
      <c r="AT2006" s="248" t="s">
        <v>176</v>
      </c>
      <c r="AU2006" s="248" t="s">
        <v>83</v>
      </c>
      <c r="AV2006" s="13" t="s">
        <v>83</v>
      </c>
      <c r="AW2006" s="13" t="s">
        <v>34</v>
      </c>
      <c r="AX2006" s="13" t="s">
        <v>81</v>
      </c>
      <c r="AY2006" s="248" t="s">
        <v>161</v>
      </c>
    </row>
    <row r="2007" s="1" customFormat="1" ht="16.5" customHeight="1">
      <c r="B2007" s="39"/>
      <c r="C2007" s="212" t="s">
        <v>2129</v>
      </c>
      <c r="D2007" s="212" t="s">
        <v>163</v>
      </c>
      <c r="E2007" s="213" t="s">
        <v>2130</v>
      </c>
      <c r="F2007" s="214" t="s">
        <v>2131</v>
      </c>
      <c r="G2007" s="215" t="s">
        <v>210</v>
      </c>
      <c r="H2007" s="216">
        <v>14</v>
      </c>
      <c r="I2007" s="217"/>
      <c r="J2007" s="218">
        <f>ROUND(I2007*H2007,2)</f>
        <v>0</v>
      </c>
      <c r="K2007" s="214" t="s">
        <v>173</v>
      </c>
      <c r="L2007" s="44"/>
      <c r="M2007" s="219" t="s">
        <v>19</v>
      </c>
      <c r="N2007" s="220" t="s">
        <v>44</v>
      </c>
      <c r="O2007" s="84"/>
      <c r="P2007" s="221">
        <f>O2007*H2007</f>
        <v>0</v>
      </c>
      <c r="Q2007" s="221">
        <v>3.0000000000000001E-05</v>
      </c>
      <c r="R2007" s="221">
        <f>Q2007*H2007</f>
        <v>0.00042000000000000002</v>
      </c>
      <c r="S2007" s="221">
        <v>0</v>
      </c>
      <c r="T2007" s="222">
        <f>S2007*H2007</f>
        <v>0</v>
      </c>
      <c r="AR2007" s="223" t="s">
        <v>257</v>
      </c>
      <c r="AT2007" s="223" t="s">
        <v>163</v>
      </c>
      <c r="AU2007" s="223" t="s">
        <v>83</v>
      </c>
      <c r="AY2007" s="18" t="s">
        <v>161</v>
      </c>
      <c r="BE2007" s="224">
        <f>IF(N2007="základní",J2007,0)</f>
        <v>0</v>
      </c>
      <c r="BF2007" s="224">
        <f>IF(N2007="snížená",J2007,0)</f>
        <v>0</v>
      </c>
      <c r="BG2007" s="224">
        <f>IF(N2007="zákl. přenesená",J2007,0)</f>
        <v>0</v>
      </c>
      <c r="BH2007" s="224">
        <f>IF(N2007="sníž. přenesená",J2007,0)</f>
        <v>0</v>
      </c>
      <c r="BI2007" s="224">
        <f>IF(N2007="nulová",J2007,0)</f>
        <v>0</v>
      </c>
      <c r="BJ2007" s="18" t="s">
        <v>81</v>
      </c>
      <c r="BK2007" s="224">
        <f>ROUND(I2007*H2007,2)</f>
        <v>0</v>
      </c>
      <c r="BL2007" s="18" t="s">
        <v>257</v>
      </c>
      <c r="BM2007" s="223" t="s">
        <v>2132</v>
      </c>
    </row>
    <row r="2008" s="1" customFormat="1">
      <c r="B2008" s="39"/>
      <c r="C2008" s="40"/>
      <c r="D2008" s="225" t="s">
        <v>169</v>
      </c>
      <c r="E2008" s="40"/>
      <c r="F2008" s="226" t="s">
        <v>2133</v>
      </c>
      <c r="G2008" s="40"/>
      <c r="H2008" s="40"/>
      <c r="I2008" s="136"/>
      <c r="J2008" s="40"/>
      <c r="K2008" s="40"/>
      <c r="L2008" s="44"/>
      <c r="M2008" s="227"/>
      <c r="N2008" s="84"/>
      <c r="O2008" s="84"/>
      <c r="P2008" s="84"/>
      <c r="Q2008" s="84"/>
      <c r="R2008" s="84"/>
      <c r="S2008" s="84"/>
      <c r="T2008" s="85"/>
      <c r="AT2008" s="18" t="s">
        <v>169</v>
      </c>
      <c r="AU2008" s="18" t="s">
        <v>83</v>
      </c>
    </row>
    <row r="2009" s="13" customFormat="1">
      <c r="B2009" s="238"/>
      <c r="C2009" s="239"/>
      <c r="D2009" s="225" t="s">
        <v>176</v>
      </c>
      <c r="E2009" s="240" t="s">
        <v>19</v>
      </c>
      <c r="F2009" s="241" t="s">
        <v>2134</v>
      </c>
      <c r="G2009" s="239"/>
      <c r="H2009" s="242">
        <v>14</v>
      </c>
      <c r="I2009" s="243"/>
      <c r="J2009" s="239"/>
      <c r="K2009" s="239"/>
      <c r="L2009" s="244"/>
      <c r="M2009" s="245"/>
      <c r="N2009" s="246"/>
      <c r="O2009" s="246"/>
      <c r="P2009" s="246"/>
      <c r="Q2009" s="246"/>
      <c r="R2009" s="246"/>
      <c r="S2009" s="246"/>
      <c r="T2009" s="247"/>
      <c r="AT2009" s="248" t="s">
        <v>176</v>
      </c>
      <c r="AU2009" s="248" t="s">
        <v>83</v>
      </c>
      <c r="AV2009" s="13" t="s">
        <v>83</v>
      </c>
      <c r="AW2009" s="13" t="s">
        <v>34</v>
      </c>
      <c r="AX2009" s="13" t="s">
        <v>81</v>
      </c>
      <c r="AY2009" s="248" t="s">
        <v>161</v>
      </c>
    </row>
    <row r="2010" s="1" customFormat="1" ht="16.5" customHeight="1">
      <c r="B2010" s="39"/>
      <c r="C2010" s="260" t="s">
        <v>2135</v>
      </c>
      <c r="D2010" s="260" t="s">
        <v>252</v>
      </c>
      <c r="E2010" s="261" t="s">
        <v>2136</v>
      </c>
      <c r="F2010" s="262" t="s">
        <v>2137</v>
      </c>
      <c r="G2010" s="263" t="s">
        <v>210</v>
      </c>
      <c r="H2010" s="264">
        <v>16.100000000000001</v>
      </c>
      <c r="I2010" s="265"/>
      <c r="J2010" s="266">
        <f>ROUND(I2010*H2010,2)</f>
        <v>0</v>
      </c>
      <c r="K2010" s="262" t="s">
        <v>19</v>
      </c>
      <c r="L2010" s="267"/>
      <c r="M2010" s="268" t="s">
        <v>19</v>
      </c>
      <c r="N2010" s="269" t="s">
        <v>44</v>
      </c>
      <c r="O2010" s="84"/>
      <c r="P2010" s="221">
        <f>O2010*H2010</f>
        <v>0</v>
      </c>
      <c r="Q2010" s="221">
        <v>0.00050000000000000001</v>
      </c>
      <c r="R2010" s="221">
        <f>Q2010*H2010</f>
        <v>0.0080500000000000016</v>
      </c>
      <c r="S2010" s="221">
        <v>0</v>
      </c>
      <c r="T2010" s="222">
        <f>S2010*H2010</f>
        <v>0</v>
      </c>
      <c r="AR2010" s="223" t="s">
        <v>364</v>
      </c>
      <c r="AT2010" s="223" t="s">
        <v>252</v>
      </c>
      <c r="AU2010" s="223" t="s">
        <v>83</v>
      </c>
      <c r="AY2010" s="18" t="s">
        <v>161</v>
      </c>
      <c r="BE2010" s="224">
        <f>IF(N2010="základní",J2010,0)</f>
        <v>0</v>
      </c>
      <c r="BF2010" s="224">
        <f>IF(N2010="snížená",J2010,0)</f>
        <v>0</v>
      </c>
      <c r="BG2010" s="224">
        <f>IF(N2010="zákl. přenesená",J2010,0)</f>
        <v>0</v>
      </c>
      <c r="BH2010" s="224">
        <f>IF(N2010="sníž. přenesená",J2010,0)</f>
        <v>0</v>
      </c>
      <c r="BI2010" s="224">
        <f>IF(N2010="nulová",J2010,0)</f>
        <v>0</v>
      </c>
      <c r="BJ2010" s="18" t="s">
        <v>81</v>
      </c>
      <c r="BK2010" s="224">
        <f>ROUND(I2010*H2010,2)</f>
        <v>0</v>
      </c>
      <c r="BL2010" s="18" t="s">
        <v>257</v>
      </c>
      <c r="BM2010" s="223" t="s">
        <v>2138</v>
      </c>
    </row>
    <row r="2011" s="1" customFormat="1">
      <c r="B2011" s="39"/>
      <c r="C2011" s="40"/>
      <c r="D2011" s="225" t="s">
        <v>169</v>
      </c>
      <c r="E2011" s="40"/>
      <c r="F2011" s="226" t="s">
        <v>2137</v>
      </c>
      <c r="G2011" s="40"/>
      <c r="H2011" s="40"/>
      <c r="I2011" s="136"/>
      <c r="J2011" s="40"/>
      <c r="K2011" s="40"/>
      <c r="L2011" s="44"/>
      <c r="M2011" s="227"/>
      <c r="N2011" s="84"/>
      <c r="O2011" s="84"/>
      <c r="P2011" s="84"/>
      <c r="Q2011" s="84"/>
      <c r="R2011" s="84"/>
      <c r="S2011" s="84"/>
      <c r="T2011" s="85"/>
      <c r="AT2011" s="18" t="s">
        <v>169</v>
      </c>
      <c r="AU2011" s="18" t="s">
        <v>83</v>
      </c>
    </row>
    <row r="2012" s="13" customFormat="1">
      <c r="B2012" s="238"/>
      <c r="C2012" s="239"/>
      <c r="D2012" s="225" t="s">
        <v>176</v>
      </c>
      <c r="E2012" s="240" t="s">
        <v>19</v>
      </c>
      <c r="F2012" s="241" t="s">
        <v>2139</v>
      </c>
      <c r="G2012" s="239"/>
      <c r="H2012" s="242">
        <v>16.100000000000001</v>
      </c>
      <c r="I2012" s="243"/>
      <c r="J2012" s="239"/>
      <c r="K2012" s="239"/>
      <c r="L2012" s="244"/>
      <c r="M2012" s="245"/>
      <c r="N2012" s="246"/>
      <c r="O2012" s="246"/>
      <c r="P2012" s="246"/>
      <c r="Q2012" s="246"/>
      <c r="R2012" s="246"/>
      <c r="S2012" s="246"/>
      <c r="T2012" s="247"/>
      <c r="AT2012" s="248" t="s">
        <v>176</v>
      </c>
      <c r="AU2012" s="248" t="s">
        <v>83</v>
      </c>
      <c r="AV2012" s="13" t="s">
        <v>83</v>
      </c>
      <c r="AW2012" s="13" t="s">
        <v>34</v>
      </c>
      <c r="AX2012" s="13" t="s">
        <v>81</v>
      </c>
      <c r="AY2012" s="248" t="s">
        <v>161</v>
      </c>
    </row>
    <row r="2013" s="1" customFormat="1" ht="16.5" customHeight="1">
      <c r="B2013" s="39"/>
      <c r="C2013" s="212" t="s">
        <v>2140</v>
      </c>
      <c r="D2013" s="212" t="s">
        <v>163</v>
      </c>
      <c r="E2013" s="213" t="s">
        <v>2141</v>
      </c>
      <c r="F2013" s="214" t="s">
        <v>2142</v>
      </c>
      <c r="G2013" s="215" t="s">
        <v>210</v>
      </c>
      <c r="H2013" s="216">
        <v>14</v>
      </c>
      <c r="I2013" s="217"/>
      <c r="J2013" s="218">
        <f>ROUND(I2013*H2013,2)</f>
        <v>0</v>
      </c>
      <c r="K2013" s="214" t="s">
        <v>19</v>
      </c>
      <c r="L2013" s="44"/>
      <c r="M2013" s="219" t="s">
        <v>19</v>
      </c>
      <c r="N2013" s="220" t="s">
        <v>44</v>
      </c>
      <c r="O2013" s="84"/>
      <c r="P2013" s="221">
        <f>O2013*H2013</f>
        <v>0</v>
      </c>
      <c r="Q2013" s="221">
        <v>3.0000000000000001E-05</v>
      </c>
      <c r="R2013" s="221">
        <f>Q2013*H2013</f>
        <v>0.00042000000000000002</v>
      </c>
      <c r="S2013" s="221">
        <v>0</v>
      </c>
      <c r="T2013" s="222">
        <f>S2013*H2013</f>
        <v>0</v>
      </c>
      <c r="AR2013" s="223" t="s">
        <v>257</v>
      </c>
      <c r="AT2013" s="223" t="s">
        <v>163</v>
      </c>
      <c r="AU2013" s="223" t="s">
        <v>83</v>
      </c>
      <c r="AY2013" s="18" t="s">
        <v>161</v>
      </c>
      <c r="BE2013" s="224">
        <f>IF(N2013="základní",J2013,0)</f>
        <v>0</v>
      </c>
      <c r="BF2013" s="224">
        <f>IF(N2013="snížená",J2013,0)</f>
        <v>0</v>
      </c>
      <c r="BG2013" s="224">
        <f>IF(N2013="zákl. přenesená",J2013,0)</f>
        <v>0</v>
      </c>
      <c r="BH2013" s="224">
        <f>IF(N2013="sníž. přenesená",J2013,0)</f>
        <v>0</v>
      </c>
      <c r="BI2013" s="224">
        <f>IF(N2013="nulová",J2013,0)</f>
        <v>0</v>
      </c>
      <c r="BJ2013" s="18" t="s">
        <v>81</v>
      </c>
      <c r="BK2013" s="224">
        <f>ROUND(I2013*H2013,2)</f>
        <v>0</v>
      </c>
      <c r="BL2013" s="18" t="s">
        <v>257</v>
      </c>
      <c r="BM2013" s="223" t="s">
        <v>2143</v>
      </c>
    </row>
    <row r="2014" s="1" customFormat="1">
      <c r="B2014" s="39"/>
      <c r="C2014" s="40"/>
      <c r="D2014" s="225" t="s">
        <v>169</v>
      </c>
      <c r="E2014" s="40"/>
      <c r="F2014" s="226" t="s">
        <v>2142</v>
      </c>
      <c r="G2014" s="40"/>
      <c r="H2014" s="40"/>
      <c r="I2014" s="136"/>
      <c r="J2014" s="40"/>
      <c r="K2014" s="40"/>
      <c r="L2014" s="44"/>
      <c r="M2014" s="227"/>
      <c r="N2014" s="84"/>
      <c r="O2014" s="84"/>
      <c r="P2014" s="84"/>
      <c r="Q2014" s="84"/>
      <c r="R2014" s="84"/>
      <c r="S2014" s="84"/>
      <c r="T2014" s="85"/>
      <c r="AT2014" s="18" t="s">
        <v>169</v>
      </c>
      <c r="AU2014" s="18" t="s">
        <v>83</v>
      </c>
    </row>
    <row r="2015" s="13" customFormat="1">
      <c r="B2015" s="238"/>
      <c r="C2015" s="239"/>
      <c r="D2015" s="225" t="s">
        <v>176</v>
      </c>
      <c r="E2015" s="240" t="s">
        <v>19</v>
      </c>
      <c r="F2015" s="241" t="s">
        <v>2134</v>
      </c>
      <c r="G2015" s="239"/>
      <c r="H2015" s="242">
        <v>14</v>
      </c>
      <c r="I2015" s="243"/>
      <c r="J2015" s="239"/>
      <c r="K2015" s="239"/>
      <c r="L2015" s="244"/>
      <c r="M2015" s="245"/>
      <c r="N2015" s="246"/>
      <c r="O2015" s="246"/>
      <c r="P2015" s="246"/>
      <c r="Q2015" s="246"/>
      <c r="R2015" s="246"/>
      <c r="S2015" s="246"/>
      <c r="T2015" s="247"/>
      <c r="AT2015" s="248" t="s">
        <v>176</v>
      </c>
      <c r="AU2015" s="248" t="s">
        <v>83</v>
      </c>
      <c r="AV2015" s="13" t="s">
        <v>83</v>
      </c>
      <c r="AW2015" s="13" t="s">
        <v>34</v>
      </c>
      <c r="AX2015" s="13" t="s">
        <v>81</v>
      </c>
      <c r="AY2015" s="248" t="s">
        <v>161</v>
      </c>
    </row>
    <row r="2016" s="1" customFormat="1" ht="16.5" customHeight="1">
      <c r="B2016" s="39"/>
      <c r="C2016" s="260" t="s">
        <v>2144</v>
      </c>
      <c r="D2016" s="260" t="s">
        <v>252</v>
      </c>
      <c r="E2016" s="261" t="s">
        <v>2145</v>
      </c>
      <c r="F2016" s="262" t="s">
        <v>2146</v>
      </c>
      <c r="G2016" s="263" t="s">
        <v>210</v>
      </c>
      <c r="H2016" s="264">
        <v>16.100000000000001</v>
      </c>
      <c r="I2016" s="265"/>
      <c r="J2016" s="266">
        <f>ROUND(I2016*H2016,2)</f>
        <v>0</v>
      </c>
      <c r="K2016" s="262" t="s">
        <v>173</v>
      </c>
      <c r="L2016" s="267"/>
      <c r="M2016" s="268" t="s">
        <v>19</v>
      </c>
      <c r="N2016" s="269" t="s">
        <v>44</v>
      </c>
      <c r="O2016" s="84"/>
      <c r="P2016" s="221">
        <f>O2016*H2016</f>
        <v>0</v>
      </c>
      <c r="Q2016" s="221">
        <v>0.0025400000000000002</v>
      </c>
      <c r="R2016" s="221">
        <f>Q2016*H2016</f>
        <v>0.040894000000000007</v>
      </c>
      <c r="S2016" s="221">
        <v>0</v>
      </c>
      <c r="T2016" s="222">
        <f>S2016*H2016</f>
        <v>0</v>
      </c>
      <c r="AR2016" s="223" t="s">
        <v>364</v>
      </c>
      <c r="AT2016" s="223" t="s">
        <v>252</v>
      </c>
      <c r="AU2016" s="223" t="s">
        <v>83</v>
      </c>
      <c r="AY2016" s="18" t="s">
        <v>161</v>
      </c>
      <c r="BE2016" s="224">
        <f>IF(N2016="základní",J2016,0)</f>
        <v>0</v>
      </c>
      <c r="BF2016" s="224">
        <f>IF(N2016="snížená",J2016,0)</f>
        <v>0</v>
      </c>
      <c r="BG2016" s="224">
        <f>IF(N2016="zákl. přenesená",J2016,0)</f>
        <v>0</v>
      </c>
      <c r="BH2016" s="224">
        <f>IF(N2016="sníž. přenesená",J2016,0)</f>
        <v>0</v>
      </c>
      <c r="BI2016" s="224">
        <f>IF(N2016="nulová",J2016,0)</f>
        <v>0</v>
      </c>
      <c r="BJ2016" s="18" t="s">
        <v>81</v>
      </c>
      <c r="BK2016" s="224">
        <f>ROUND(I2016*H2016,2)</f>
        <v>0</v>
      </c>
      <c r="BL2016" s="18" t="s">
        <v>257</v>
      </c>
      <c r="BM2016" s="223" t="s">
        <v>2147</v>
      </c>
    </row>
    <row r="2017" s="1" customFormat="1">
      <c r="B2017" s="39"/>
      <c r="C2017" s="40"/>
      <c r="D2017" s="225" t="s">
        <v>169</v>
      </c>
      <c r="E2017" s="40"/>
      <c r="F2017" s="226" t="s">
        <v>2146</v>
      </c>
      <c r="G2017" s="40"/>
      <c r="H2017" s="40"/>
      <c r="I2017" s="136"/>
      <c r="J2017" s="40"/>
      <c r="K2017" s="40"/>
      <c r="L2017" s="44"/>
      <c r="M2017" s="227"/>
      <c r="N2017" s="84"/>
      <c r="O2017" s="84"/>
      <c r="P2017" s="84"/>
      <c r="Q2017" s="84"/>
      <c r="R2017" s="84"/>
      <c r="S2017" s="84"/>
      <c r="T2017" s="85"/>
      <c r="AT2017" s="18" t="s">
        <v>169</v>
      </c>
      <c r="AU2017" s="18" t="s">
        <v>83</v>
      </c>
    </row>
    <row r="2018" s="13" customFormat="1">
      <c r="B2018" s="238"/>
      <c r="C2018" s="239"/>
      <c r="D2018" s="225" t="s">
        <v>176</v>
      </c>
      <c r="E2018" s="240" t="s">
        <v>19</v>
      </c>
      <c r="F2018" s="241" t="s">
        <v>2139</v>
      </c>
      <c r="G2018" s="239"/>
      <c r="H2018" s="242">
        <v>16.100000000000001</v>
      </c>
      <c r="I2018" s="243"/>
      <c r="J2018" s="239"/>
      <c r="K2018" s="239"/>
      <c r="L2018" s="244"/>
      <c r="M2018" s="245"/>
      <c r="N2018" s="246"/>
      <c r="O2018" s="246"/>
      <c r="P2018" s="246"/>
      <c r="Q2018" s="246"/>
      <c r="R2018" s="246"/>
      <c r="S2018" s="246"/>
      <c r="T2018" s="247"/>
      <c r="AT2018" s="248" t="s">
        <v>176</v>
      </c>
      <c r="AU2018" s="248" t="s">
        <v>83</v>
      </c>
      <c r="AV2018" s="13" t="s">
        <v>83</v>
      </c>
      <c r="AW2018" s="13" t="s">
        <v>34</v>
      </c>
      <c r="AX2018" s="13" t="s">
        <v>81</v>
      </c>
      <c r="AY2018" s="248" t="s">
        <v>161</v>
      </c>
    </row>
    <row r="2019" s="1" customFormat="1" ht="16.5" customHeight="1">
      <c r="B2019" s="39"/>
      <c r="C2019" s="212" t="s">
        <v>2148</v>
      </c>
      <c r="D2019" s="212" t="s">
        <v>163</v>
      </c>
      <c r="E2019" s="213" t="s">
        <v>2149</v>
      </c>
      <c r="F2019" s="214" t="s">
        <v>2150</v>
      </c>
      <c r="G2019" s="215" t="s">
        <v>267</v>
      </c>
      <c r="H2019" s="216">
        <v>11</v>
      </c>
      <c r="I2019" s="217"/>
      <c r="J2019" s="218">
        <f>ROUND(I2019*H2019,2)</f>
        <v>0</v>
      </c>
      <c r="K2019" s="214" t="s">
        <v>173</v>
      </c>
      <c r="L2019" s="44"/>
      <c r="M2019" s="219" t="s">
        <v>19</v>
      </c>
      <c r="N2019" s="220" t="s">
        <v>44</v>
      </c>
      <c r="O2019" s="84"/>
      <c r="P2019" s="221">
        <f>O2019*H2019</f>
        <v>0</v>
      </c>
      <c r="Q2019" s="221">
        <v>0.00059999999999999995</v>
      </c>
      <c r="R2019" s="221">
        <f>Q2019*H2019</f>
        <v>0.0065999999999999991</v>
      </c>
      <c r="S2019" s="221">
        <v>0</v>
      </c>
      <c r="T2019" s="222">
        <f>S2019*H2019</f>
        <v>0</v>
      </c>
      <c r="AR2019" s="223" t="s">
        <v>257</v>
      </c>
      <c r="AT2019" s="223" t="s">
        <v>163</v>
      </c>
      <c r="AU2019" s="223" t="s">
        <v>83</v>
      </c>
      <c r="AY2019" s="18" t="s">
        <v>161</v>
      </c>
      <c r="BE2019" s="224">
        <f>IF(N2019="základní",J2019,0)</f>
        <v>0</v>
      </c>
      <c r="BF2019" s="224">
        <f>IF(N2019="snížená",J2019,0)</f>
        <v>0</v>
      </c>
      <c r="BG2019" s="224">
        <f>IF(N2019="zákl. přenesená",J2019,0)</f>
        <v>0</v>
      </c>
      <c r="BH2019" s="224">
        <f>IF(N2019="sníž. přenesená",J2019,0)</f>
        <v>0</v>
      </c>
      <c r="BI2019" s="224">
        <f>IF(N2019="nulová",J2019,0)</f>
        <v>0</v>
      </c>
      <c r="BJ2019" s="18" t="s">
        <v>81</v>
      </c>
      <c r="BK2019" s="224">
        <f>ROUND(I2019*H2019,2)</f>
        <v>0</v>
      </c>
      <c r="BL2019" s="18" t="s">
        <v>257</v>
      </c>
      <c r="BM2019" s="223" t="s">
        <v>2151</v>
      </c>
    </row>
    <row r="2020" s="1" customFormat="1">
      <c r="B2020" s="39"/>
      <c r="C2020" s="40"/>
      <c r="D2020" s="225" t="s">
        <v>169</v>
      </c>
      <c r="E2020" s="40"/>
      <c r="F2020" s="226" t="s">
        <v>2152</v>
      </c>
      <c r="G2020" s="40"/>
      <c r="H2020" s="40"/>
      <c r="I2020" s="136"/>
      <c r="J2020" s="40"/>
      <c r="K2020" s="40"/>
      <c r="L2020" s="44"/>
      <c r="M2020" s="227"/>
      <c r="N2020" s="84"/>
      <c r="O2020" s="84"/>
      <c r="P2020" s="84"/>
      <c r="Q2020" s="84"/>
      <c r="R2020" s="84"/>
      <c r="S2020" s="84"/>
      <c r="T2020" s="85"/>
      <c r="AT2020" s="18" t="s">
        <v>169</v>
      </c>
      <c r="AU2020" s="18" t="s">
        <v>83</v>
      </c>
    </row>
    <row r="2021" s="13" customFormat="1">
      <c r="B2021" s="238"/>
      <c r="C2021" s="239"/>
      <c r="D2021" s="225" t="s">
        <v>176</v>
      </c>
      <c r="E2021" s="240" t="s">
        <v>19</v>
      </c>
      <c r="F2021" s="241" t="s">
        <v>2153</v>
      </c>
      <c r="G2021" s="239"/>
      <c r="H2021" s="242">
        <v>11</v>
      </c>
      <c r="I2021" s="243"/>
      <c r="J2021" s="239"/>
      <c r="K2021" s="239"/>
      <c r="L2021" s="244"/>
      <c r="M2021" s="245"/>
      <c r="N2021" s="246"/>
      <c r="O2021" s="246"/>
      <c r="P2021" s="246"/>
      <c r="Q2021" s="246"/>
      <c r="R2021" s="246"/>
      <c r="S2021" s="246"/>
      <c r="T2021" s="247"/>
      <c r="AT2021" s="248" t="s">
        <v>176</v>
      </c>
      <c r="AU2021" s="248" t="s">
        <v>83</v>
      </c>
      <c r="AV2021" s="13" t="s">
        <v>83</v>
      </c>
      <c r="AW2021" s="13" t="s">
        <v>34</v>
      </c>
      <c r="AX2021" s="13" t="s">
        <v>81</v>
      </c>
      <c r="AY2021" s="248" t="s">
        <v>161</v>
      </c>
    </row>
    <row r="2022" s="1" customFormat="1" ht="16.5" customHeight="1">
      <c r="B2022" s="39"/>
      <c r="C2022" s="212" t="s">
        <v>2154</v>
      </c>
      <c r="D2022" s="212" t="s">
        <v>163</v>
      </c>
      <c r="E2022" s="213" t="s">
        <v>2155</v>
      </c>
      <c r="F2022" s="214" t="s">
        <v>2156</v>
      </c>
      <c r="G2022" s="215" t="s">
        <v>267</v>
      </c>
      <c r="H2022" s="216">
        <v>17</v>
      </c>
      <c r="I2022" s="217"/>
      <c r="J2022" s="218">
        <f>ROUND(I2022*H2022,2)</f>
        <v>0</v>
      </c>
      <c r="K2022" s="214" t="s">
        <v>173</v>
      </c>
      <c r="L2022" s="44"/>
      <c r="M2022" s="219" t="s">
        <v>19</v>
      </c>
      <c r="N2022" s="220" t="s">
        <v>44</v>
      </c>
      <c r="O2022" s="84"/>
      <c r="P2022" s="221">
        <f>O2022*H2022</f>
        <v>0</v>
      </c>
      <c r="Q2022" s="221">
        <v>0.0015</v>
      </c>
      <c r="R2022" s="221">
        <f>Q2022*H2022</f>
        <v>0.025500000000000002</v>
      </c>
      <c r="S2022" s="221">
        <v>0</v>
      </c>
      <c r="T2022" s="222">
        <f>S2022*H2022</f>
        <v>0</v>
      </c>
      <c r="AR2022" s="223" t="s">
        <v>257</v>
      </c>
      <c r="AT2022" s="223" t="s">
        <v>163</v>
      </c>
      <c r="AU2022" s="223" t="s">
        <v>83</v>
      </c>
      <c r="AY2022" s="18" t="s">
        <v>161</v>
      </c>
      <c r="BE2022" s="224">
        <f>IF(N2022="základní",J2022,0)</f>
        <v>0</v>
      </c>
      <c r="BF2022" s="224">
        <f>IF(N2022="snížená",J2022,0)</f>
        <v>0</v>
      </c>
      <c r="BG2022" s="224">
        <f>IF(N2022="zákl. přenesená",J2022,0)</f>
        <v>0</v>
      </c>
      <c r="BH2022" s="224">
        <f>IF(N2022="sníž. přenesená",J2022,0)</f>
        <v>0</v>
      </c>
      <c r="BI2022" s="224">
        <f>IF(N2022="nulová",J2022,0)</f>
        <v>0</v>
      </c>
      <c r="BJ2022" s="18" t="s">
        <v>81</v>
      </c>
      <c r="BK2022" s="224">
        <f>ROUND(I2022*H2022,2)</f>
        <v>0</v>
      </c>
      <c r="BL2022" s="18" t="s">
        <v>257</v>
      </c>
      <c r="BM2022" s="223" t="s">
        <v>2157</v>
      </c>
    </row>
    <row r="2023" s="1" customFormat="1">
      <c r="B2023" s="39"/>
      <c r="C2023" s="40"/>
      <c r="D2023" s="225" t="s">
        <v>169</v>
      </c>
      <c r="E2023" s="40"/>
      <c r="F2023" s="226" t="s">
        <v>2158</v>
      </c>
      <c r="G2023" s="40"/>
      <c r="H2023" s="40"/>
      <c r="I2023" s="136"/>
      <c r="J2023" s="40"/>
      <c r="K2023" s="40"/>
      <c r="L2023" s="44"/>
      <c r="M2023" s="227"/>
      <c r="N2023" s="84"/>
      <c r="O2023" s="84"/>
      <c r="P2023" s="84"/>
      <c r="Q2023" s="84"/>
      <c r="R2023" s="84"/>
      <c r="S2023" s="84"/>
      <c r="T2023" s="85"/>
      <c r="AT2023" s="18" t="s">
        <v>169</v>
      </c>
      <c r="AU2023" s="18" t="s">
        <v>83</v>
      </c>
    </row>
    <row r="2024" s="13" customFormat="1">
      <c r="B2024" s="238"/>
      <c r="C2024" s="239"/>
      <c r="D2024" s="225" t="s">
        <v>176</v>
      </c>
      <c r="E2024" s="240" t="s">
        <v>19</v>
      </c>
      <c r="F2024" s="241" t="s">
        <v>2159</v>
      </c>
      <c r="G2024" s="239"/>
      <c r="H2024" s="242">
        <v>17</v>
      </c>
      <c r="I2024" s="243"/>
      <c r="J2024" s="239"/>
      <c r="K2024" s="239"/>
      <c r="L2024" s="244"/>
      <c r="M2024" s="245"/>
      <c r="N2024" s="246"/>
      <c r="O2024" s="246"/>
      <c r="P2024" s="246"/>
      <c r="Q2024" s="246"/>
      <c r="R2024" s="246"/>
      <c r="S2024" s="246"/>
      <c r="T2024" s="247"/>
      <c r="AT2024" s="248" t="s">
        <v>176</v>
      </c>
      <c r="AU2024" s="248" t="s">
        <v>83</v>
      </c>
      <c r="AV2024" s="13" t="s">
        <v>83</v>
      </c>
      <c r="AW2024" s="13" t="s">
        <v>34</v>
      </c>
      <c r="AX2024" s="13" t="s">
        <v>81</v>
      </c>
      <c r="AY2024" s="248" t="s">
        <v>161</v>
      </c>
    </row>
    <row r="2025" s="1" customFormat="1" ht="16.5" customHeight="1">
      <c r="B2025" s="39"/>
      <c r="C2025" s="212" t="s">
        <v>2160</v>
      </c>
      <c r="D2025" s="212" t="s">
        <v>163</v>
      </c>
      <c r="E2025" s="213" t="s">
        <v>2161</v>
      </c>
      <c r="F2025" s="214" t="s">
        <v>2162</v>
      </c>
      <c r="G2025" s="215" t="s">
        <v>238</v>
      </c>
      <c r="H2025" s="216">
        <v>1.476</v>
      </c>
      <c r="I2025" s="217"/>
      <c r="J2025" s="218">
        <f>ROUND(I2025*H2025,2)</f>
        <v>0</v>
      </c>
      <c r="K2025" s="214" t="s">
        <v>173</v>
      </c>
      <c r="L2025" s="44"/>
      <c r="M2025" s="219" t="s">
        <v>19</v>
      </c>
      <c r="N2025" s="220" t="s">
        <v>44</v>
      </c>
      <c r="O2025" s="84"/>
      <c r="P2025" s="221">
        <f>O2025*H2025</f>
        <v>0</v>
      </c>
      <c r="Q2025" s="221">
        <v>0</v>
      </c>
      <c r="R2025" s="221">
        <f>Q2025*H2025</f>
        <v>0</v>
      </c>
      <c r="S2025" s="221">
        <v>0</v>
      </c>
      <c r="T2025" s="222">
        <f>S2025*H2025</f>
        <v>0</v>
      </c>
      <c r="AR2025" s="223" t="s">
        <v>257</v>
      </c>
      <c r="AT2025" s="223" t="s">
        <v>163</v>
      </c>
      <c r="AU2025" s="223" t="s">
        <v>83</v>
      </c>
      <c r="AY2025" s="18" t="s">
        <v>161</v>
      </c>
      <c r="BE2025" s="224">
        <f>IF(N2025="základní",J2025,0)</f>
        <v>0</v>
      </c>
      <c r="BF2025" s="224">
        <f>IF(N2025="snížená",J2025,0)</f>
        <v>0</v>
      </c>
      <c r="BG2025" s="224">
        <f>IF(N2025="zákl. přenesená",J2025,0)</f>
        <v>0</v>
      </c>
      <c r="BH2025" s="224">
        <f>IF(N2025="sníž. přenesená",J2025,0)</f>
        <v>0</v>
      </c>
      <c r="BI2025" s="224">
        <f>IF(N2025="nulová",J2025,0)</f>
        <v>0</v>
      </c>
      <c r="BJ2025" s="18" t="s">
        <v>81</v>
      </c>
      <c r="BK2025" s="224">
        <f>ROUND(I2025*H2025,2)</f>
        <v>0</v>
      </c>
      <c r="BL2025" s="18" t="s">
        <v>257</v>
      </c>
      <c r="BM2025" s="223" t="s">
        <v>2163</v>
      </c>
    </row>
    <row r="2026" s="1" customFormat="1">
      <c r="B2026" s="39"/>
      <c r="C2026" s="40"/>
      <c r="D2026" s="225" t="s">
        <v>169</v>
      </c>
      <c r="E2026" s="40"/>
      <c r="F2026" s="226" t="s">
        <v>2164</v>
      </c>
      <c r="G2026" s="40"/>
      <c r="H2026" s="40"/>
      <c r="I2026" s="136"/>
      <c r="J2026" s="40"/>
      <c r="K2026" s="40"/>
      <c r="L2026" s="44"/>
      <c r="M2026" s="227"/>
      <c r="N2026" s="84"/>
      <c r="O2026" s="84"/>
      <c r="P2026" s="84"/>
      <c r="Q2026" s="84"/>
      <c r="R2026" s="84"/>
      <c r="S2026" s="84"/>
      <c r="T2026" s="85"/>
      <c r="AT2026" s="18" t="s">
        <v>169</v>
      </c>
      <c r="AU2026" s="18" t="s">
        <v>83</v>
      </c>
    </row>
    <row r="2027" s="1" customFormat="1" ht="16.5" customHeight="1">
      <c r="B2027" s="39"/>
      <c r="C2027" s="212" t="s">
        <v>2165</v>
      </c>
      <c r="D2027" s="212" t="s">
        <v>163</v>
      </c>
      <c r="E2027" s="213" t="s">
        <v>2166</v>
      </c>
      <c r="F2027" s="214" t="s">
        <v>2167</v>
      </c>
      <c r="G2027" s="215" t="s">
        <v>238</v>
      </c>
      <c r="H2027" s="216">
        <v>1.476</v>
      </c>
      <c r="I2027" s="217"/>
      <c r="J2027" s="218">
        <f>ROUND(I2027*H2027,2)</f>
        <v>0</v>
      </c>
      <c r="K2027" s="214" t="s">
        <v>173</v>
      </c>
      <c r="L2027" s="44"/>
      <c r="M2027" s="219" t="s">
        <v>19</v>
      </c>
      <c r="N2027" s="220" t="s">
        <v>44</v>
      </c>
      <c r="O2027" s="84"/>
      <c r="P2027" s="221">
        <f>O2027*H2027</f>
        <v>0</v>
      </c>
      <c r="Q2027" s="221">
        <v>0</v>
      </c>
      <c r="R2027" s="221">
        <f>Q2027*H2027</f>
        <v>0</v>
      </c>
      <c r="S2027" s="221">
        <v>0</v>
      </c>
      <c r="T2027" s="222">
        <f>S2027*H2027</f>
        <v>0</v>
      </c>
      <c r="AR2027" s="223" t="s">
        <v>257</v>
      </c>
      <c r="AT2027" s="223" t="s">
        <v>163</v>
      </c>
      <c r="AU2027" s="223" t="s">
        <v>83</v>
      </c>
      <c r="AY2027" s="18" t="s">
        <v>161</v>
      </c>
      <c r="BE2027" s="224">
        <f>IF(N2027="základní",J2027,0)</f>
        <v>0</v>
      </c>
      <c r="BF2027" s="224">
        <f>IF(N2027="snížená",J2027,0)</f>
        <v>0</v>
      </c>
      <c r="BG2027" s="224">
        <f>IF(N2027="zákl. přenesená",J2027,0)</f>
        <v>0</v>
      </c>
      <c r="BH2027" s="224">
        <f>IF(N2027="sníž. přenesená",J2027,0)</f>
        <v>0</v>
      </c>
      <c r="BI2027" s="224">
        <f>IF(N2027="nulová",J2027,0)</f>
        <v>0</v>
      </c>
      <c r="BJ2027" s="18" t="s">
        <v>81</v>
      </c>
      <c r="BK2027" s="224">
        <f>ROUND(I2027*H2027,2)</f>
        <v>0</v>
      </c>
      <c r="BL2027" s="18" t="s">
        <v>257</v>
      </c>
      <c r="BM2027" s="223" t="s">
        <v>2168</v>
      </c>
    </row>
    <row r="2028" s="1" customFormat="1">
      <c r="B2028" s="39"/>
      <c r="C2028" s="40"/>
      <c r="D2028" s="225" t="s">
        <v>169</v>
      </c>
      <c r="E2028" s="40"/>
      <c r="F2028" s="226" t="s">
        <v>2169</v>
      </c>
      <c r="G2028" s="40"/>
      <c r="H2028" s="40"/>
      <c r="I2028" s="136"/>
      <c r="J2028" s="40"/>
      <c r="K2028" s="40"/>
      <c r="L2028" s="44"/>
      <c r="M2028" s="227"/>
      <c r="N2028" s="84"/>
      <c r="O2028" s="84"/>
      <c r="P2028" s="84"/>
      <c r="Q2028" s="84"/>
      <c r="R2028" s="84"/>
      <c r="S2028" s="84"/>
      <c r="T2028" s="85"/>
      <c r="AT2028" s="18" t="s">
        <v>169</v>
      </c>
      <c r="AU2028" s="18" t="s">
        <v>83</v>
      </c>
    </row>
    <row r="2029" s="11" customFormat="1" ht="22.8" customHeight="1">
      <c r="B2029" s="196"/>
      <c r="C2029" s="197"/>
      <c r="D2029" s="198" t="s">
        <v>72</v>
      </c>
      <c r="E2029" s="210" t="s">
        <v>2170</v>
      </c>
      <c r="F2029" s="210" t="s">
        <v>2171</v>
      </c>
      <c r="G2029" s="197"/>
      <c r="H2029" s="197"/>
      <c r="I2029" s="200"/>
      <c r="J2029" s="211">
        <f>BK2029</f>
        <v>0</v>
      </c>
      <c r="K2029" s="197"/>
      <c r="L2029" s="202"/>
      <c r="M2029" s="203"/>
      <c r="N2029" s="204"/>
      <c r="O2029" s="204"/>
      <c r="P2029" s="205">
        <f>SUM(P2030:P2193)</f>
        <v>0</v>
      </c>
      <c r="Q2029" s="204"/>
      <c r="R2029" s="205">
        <f>SUM(R2030:R2193)</f>
        <v>4.9566907999999996</v>
      </c>
      <c r="S2029" s="204"/>
      <c r="T2029" s="206">
        <f>SUM(T2030:T2193)</f>
        <v>0</v>
      </c>
      <c r="AR2029" s="207" t="s">
        <v>83</v>
      </c>
      <c r="AT2029" s="208" t="s">
        <v>72</v>
      </c>
      <c r="AU2029" s="208" t="s">
        <v>81</v>
      </c>
      <c r="AY2029" s="207" t="s">
        <v>161</v>
      </c>
      <c r="BK2029" s="209">
        <f>SUM(BK2030:BK2193)</f>
        <v>0</v>
      </c>
    </row>
    <row r="2030" s="1" customFormat="1" ht="16.5" customHeight="1">
      <c r="B2030" s="39"/>
      <c r="C2030" s="212" t="s">
        <v>2172</v>
      </c>
      <c r="D2030" s="212" t="s">
        <v>163</v>
      </c>
      <c r="E2030" s="213" t="s">
        <v>2173</v>
      </c>
      <c r="F2030" s="214" t="s">
        <v>2174</v>
      </c>
      <c r="G2030" s="215" t="s">
        <v>210</v>
      </c>
      <c r="H2030" s="216">
        <v>103</v>
      </c>
      <c r="I2030" s="217"/>
      <c r="J2030" s="218">
        <f>ROUND(I2030*H2030,2)</f>
        <v>0</v>
      </c>
      <c r="K2030" s="214" t="s">
        <v>173</v>
      </c>
      <c r="L2030" s="44"/>
      <c r="M2030" s="219" t="s">
        <v>19</v>
      </c>
      <c r="N2030" s="220" t="s">
        <v>44</v>
      </c>
      <c r="O2030" s="84"/>
      <c r="P2030" s="221">
        <f>O2030*H2030</f>
        <v>0</v>
      </c>
      <c r="Q2030" s="221">
        <v>0</v>
      </c>
      <c r="R2030" s="221">
        <f>Q2030*H2030</f>
        <v>0</v>
      </c>
      <c r="S2030" s="221">
        <v>0</v>
      </c>
      <c r="T2030" s="222">
        <f>S2030*H2030</f>
        <v>0</v>
      </c>
      <c r="AR2030" s="223" t="s">
        <v>257</v>
      </c>
      <c r="AT2030" s="223" t="s">
        <v>163</v>
      </c>
      <c r="AU2030" s="223" t="s">
        <v>83</v>
      </c>
      <c r="AY2030" s="18" t="s">
        <v>161</v>
      </c>
      <c r="BE2030" s="224">
        <f>IF(N2030="základní",J2030,0)</f>
        <v>0</v>
      </c>
      <c r="BF2030" s="224">
        <f>IF(N2030="snížená",J2030,0)</f>
        <v>0</v>
      </c>
      <c r="BG2030" s="224">
        <f>IF(N2030="zákl. přenesená",J2030,0)</f>
        <v>0</v>
      </c>
      <c r="BH2030" s="224">
        <f>IF(N2030="sníž. přenesená",J2030,0)</f>
        <v>0</v>
      </c>
      <c r="BI2030" s="224">
        <f>IF(N2030="nulová",J2030,0)</f>
        <v>0</v>
      </c>
      <c r="BJ2030" s="18" t="s">
        <v>81</v>
      </c>
      <c r="BK2030" s="224">
        <f>ROUND(I2030*H2030,2)</f>
        <v>0</v>
      </c>
      <c r="BL2030" s="18" t="s">
        <v>257</v>
      </c>
      <c r="BM2030" s="223" t="s">
        <v>2175</v>
      </c>
    </row>
    <row r="2031" s="1" customFormat="1">
      <c r="B2031" s="39"/>
      <c r="C2031" s="40"/>
      <c r="D2031" s="225" t="s">
        <v>169</v>
      </c>
      <c r="E2031" s="40"/>
      <c r="F2031" s="226" t="s">
        <v>2176</v>
      </c>
      <c r="G2031" s="40"/>
      <c r="H2031" s="40"/>
      <c r="I2031" s="136"/>
      <c r="J2031" s="40"/>
      <c r="K2031" s="40"/>
      <c r="L2031" s="44"/>
      <c r="M2031" s="227"/>
      <c r="N2031" s="84"/>
      <c r="O2031" s="84"/>
      <c r="P2031" s="84"/>
      <c r="Q2031" s="84"/>
      <c r="R2031" s="84"/>
      <c r="S2031" s="84"/>
      <c r="T2031" s="85"/>
      <c r="AT2031" s="18" t="s">
        <v>169</v>
      </c>
      <c r="AU2031" s="18" t="s">
        <v>83</v>
      </c>
    </row>
    <row r="2032" s="12" customFormat="1">
      <c r="B2032" s="228"/>
      <c r="C2032" s="229"/>
      <c r="D2032" s="225" t="s">
        <v>176</v>
      </c>
      <c r="E2032" s="230" t="s">
        <v>19</v>
      </c>
      <c r="F2032" s="231" t="s">
        <v>177</v>
      </c>
      <c r="G2032" s="229"/>
      <c r="H2032" s="230" t="s">
        <v>19</v>
      </c>
      <c r="I2032" s="232"/>
      <c r="J2032" s="229"/>
      <c r="K2032" s="229"/>
      <c r="L2032" s="233"/>
      <c r="M2032" s="234"/>
      <c r="N2032" s="235"/>
      <c r="O2032" s="235"/>
      <c r="P2032" s="235"/>
      <c r="Q2032" s="235"/>
      <c r="R2032" s="235"/>
      <c r="S2032" s="235"/>
      <c r="T2032" s="236"/>
      <c r="AT2032" s="237" t="s">
        <v>176</v>
      </c>
      <c r="AU2032" s="237" t="s">
        <v>83</v>
      </c>
      <c r="AV2032" s="12" t="s">
        <v>81</v>
      </c>
      <c r="AW2032" s="12" t="s">
        <v>34</v>
      </c>
      <c r="AX2032" s="12" t="s">
        <v>73</v>
      </c>
      <c r="AY2032" s="237" t="s">
        <v>161</v>
      </c>
    </row>
    <row r="2033" s="12" customFormat="1">
      <c r="B2033" s="228"/>
      <c r="C2033" s="229"/>
      <c r="D2033" s="225" t="s">
        <v>176</v>
      </c>
      <c r="E2033" s="230" t="s">
        <v>19</v>
      </c>
      <c r="F2033" s="231" t="s">
        <v>1164</v>
      </c>
      <c r="G2033" s="229"/>
      <c r="H2033" s="230" t="s">
        <v>19</v>
      </c>
      <c r="I2033" s="232"/>
      <c r="J2033" s="229"/>
      <c r="K2033" s="229"/>
      <c r="L2033" s="233"/>
      <c r="M2033" s="234"/>
      <c r="N2033" s="235"/>
      <c r="O2033" s="235"/>
      <c r="P2033" s="235"/>
      <c r="Q2033" s="235"/>
      <c r="R2033" s="235"/>
      <c r="S2033" s="235"/>
      <c r="T2033" s="236"/>
      <c r="AT2033" s="237" t="s">
        <v>176</v>
      </c>
      <c r="AU2033" s="237" t="s">
        <v>83</v>
      </c>
      <c r="AV2033" s="12" t="s">
        <v>81</v>
      </c>
      <c r="AW2033" s="12" t="s">
        <v>34</v>
      </c>
      <c r="AX2033" s="12" t="s">
        <v>73</v>
      </c>
      <c r="AY2033" s="237" t="s">
        <v>161</v>
      </c>
    </row>
    <row r="2034" s="12" customFormat="1">
      <c r="B2034" s="228"/>
      <c r="C2034" s="229"/>
      <c r="D2034" s="225" t="s">
        <v>176</v>
      </c>
      <c r="E2034" s="230" t="s">
        <v>19</v>
      </c>
      <c r="F2034" s="231" t="s">
        <v>394</v>
      </c>
      <c r="G2034" s="229"/>
      <c r="H2034" s="230" t="s">
        <v>19</v>
      </c>
      <c r="I2034" s="232"/>
      <c r="J2034" s="229"/>
      <c r="K2034" s="229"/>
      <c r="L2034" s="233"/>
      <c r="M2034" s="234"/>
      <c r="N2034" s="235"/>
      <c r="O2034" s="235"/>
      <c r="P2034" s="235"/>
      <c r="Q2034" s="235"/>
      <c r="R2034" s="235"/>
      <c r="S2034" s="235"/>
      <c r="T2034" s="236"/>
      <c r="AT2034" s="237" t="s">
        <v>176</v>
      </c>
      <c r="AU2034" s="237" t="s">
        <v>83</v>
      </c>
      <c r="AV2034" s="12" t="s">
        <v>81</v>
      </c>
      <c r="AW2034" s="12" t="s">
        <v>34</v>
      </c>
      <c r="AX2034" s="12" t="s">
        <v>73</v>
      </c>
      <c r="AY2034" s="237" t="s">
        <v>161</v>
      </c>
    </row>
    <row r="2035" s="13" customFormat="1">
      <c r="B2035" s="238"/>
      <c r="C2035" s="239"/>
      <c r="D2035" s="225" t="s">
        <v>176</v>
      </c>
      <c r="E2035" s="240" t="s">
        <v>19</v>
      </c>
      <c r="F2035" s="241" t="s">
        <v>1165</v>
      </c>
      <c r="G2035" s="239"/>
      <c r="H2035" s="242">
        <v>75</v>
      </c>
      <c r="I2035" s="243"/>
      <c r="J2035" s="239"/>
      <c r="K2035" s="239"/>
      <c r="L2035" s="244"/>
      <c r="M2035" s="245"/>
      <c r="N2035" s="246"/>
      <c r="O2035" s="246"/>
      <c r="P2035" s="246"/>
      <c r="Q2035" s="246"/>
      <c r="R2035" s="246"/>
      <c r="S2035" s="246"/>
      <c r="T2035" s="247"/>
      <c r="AT2035" s="248" t="s">
        <v>176</v>
      </c>
      <c r="AU2035" s="248" t="s">
        <v>83</v>
      </c>
      <c r="AV2035" s="13" t="s">
        <v>83</v>
      </c>
      <c r="AW2035" s="13" t="s">
        <v>34</v>
      </c>
      <c r="AX2035" s="13" t="s">
        <v>73</v>
      </c>
      <c r="AY2035" s="248" t="s">
        <v>161</v>
      </c>
    </row>
    <row r="2036" s="12" customFormat="1">
      <c r="B2036" s="228"/>
      <c r="C2036" s="229"/>
      <c r="D2036" s="225" t="s">
        <v>176</v>
      </c>
      <c r="E2036" s="230" t="s">
        <v>19</v>
      </c>
      <c r="F2036" s="231" t="s">
        <v>1166</v>
      </c>
      <c r="G2036" s="229"/>
      <c r="H2036" s="230" t="s">
        <v>19</v>
      </c>
      <c r="I2036" s="232"/>
      <c r="J2036" s="229"/>
      <c r="K2036" s="229"/>
      <c r="L2036" s="233"/>
      <c r="M2036" s="234"/>
      <c r="N2036" s="235"/>
      <c r="O2036" s="235"/>
      <c r="P2036" s="235"/>
      <c r="Q2036" s="235"/>
      <c r="R2036" s="235"/>
      <c r="S2036" s="235"/>
      <c r="T2036" s="236"/>
      <c r="AT2036" s="237" t="s">
        <v>176</v>
      </c>
      <c r="AU2036" s="237" t="s">
        <v>83</v>
      </c>
      <c r="AV2036" s="12" t="s">
        <v>81</v>
      </c>
      <c r="AW2036" s="12" t="s">
        <v>34</v>
      </c>
      <c r="AX2036" s="12" t="s">
        <v>73</v>
      </c>
      <c r="AY2036" s="237" t="s">
        <v>161</v>
      </c>
    </row>
    <row r="2037" s="12" customFormat="1">
      <c r="B2037" s="228"/>
      <c r="C2037" s="229"/>
      <c r="D2037" s="225" t="s">
        <v>176</v>
      </c>
      <c r="E2037" s="230" t="s">
        <v>19</v>
      </c>
      <c r="F2037" s="231" t="s">
        <v>394</v>
      </c>
      <c r="G2037" s="229"/>
      <c r="H2037" s="230" t="s">
        <v>19</v>
      </c>
      <c r="I2037" s="232"/>
      <c r="J2037" s="229"/>
      <c r="K2037" s="229"/>
      <c r="L2037" s="233"/>
      <c r="M2037" s="234"/>
      <c r="N2037" s="235"/>
      <c r="O2037" s="235"/>
      <c r="P2037" s="235"/>
      <c r="Q2037" s="235"/>
      <c r="R2037" s="235"/>
      <c r="S2037" s="235"/>
      <c r="T2037" s="236"/>
      <c r="AT2037" s="237" t="s">
        <v>176</v>
      </c>
      <c r="AU2037" s="237" t="s">
        <v>83</v>
      </c>
      <c r="AV2037" s="12" t="s">
        <v>81</v>
      </c>
      <c r="AW2037" s="12" t="s">
        <v>34</v>
      </c>
      <c r="AX2037" s="12" t="s">
        <v>73</v>
      </c>
      <c r="AY2037" s="237" t="s">
        <v>161</v>
      </c>
    </row>
    <row r="2038" s="13" customFormat="1">
      <c r="B2038" s="238"/>
      <c r="C2038" s="239"/>
      <c r="D2038" s="225" t="s">
        <v>176</v>
      </c>
      <c r="E2038" s="240" t="s">
        <v>19</v>
      </c>
      <c r="F2038" s="241" t="s">
        <v>1167</v>
      </c>
      <c r="G2038" s="239"/>
      <c r="H2038" s="242">
        <v>9</v>
      </c>
      <c r="I2038" s="243"/>
      <c r="J2038" s="239"/>
      <c r="K2038" s="239"/>
      <c r="L2038" s="244"/>
      <c r="M2038" s="245"/>
      <c r="N2038" s="246"/>
      <c r="O2038" s="246"/>
      <c r="P2038" s="246"/>
      <c r="Q2038" s="246"/>
      <c r="R2038" s="246"/>
      <c r="S2038" s="246"/>
      <c r="T2038" s="247"/>
      <c r="AT2038" s="248" t="s">
        <v>176</v>
      </c>
      <c r="AU2038" s="248" t="s">
        <v>83</v>
      </c>
      <c r="AV2038" s="13" t="s">
        <v>83</v>
      </c>
      <c r="AW2038" s="13" t="s">
        <v>34</v>
      </c>
      <c r="AX2038" s="13" t="s">
        <v>73</v>
      </c>
      <c r="AY2038" s="248" t="s">
        <v>161</v>
      </c>
    </row>
    <row r="2039" s="12" customFormat="1">
      <c r="B2039" s="228"/>
      <c r="C2039" s="229"/>
      <c r="D2039" s="225" t="s">
        <v>176</v>
      </c>
      <c r="E2039" s="230" t="s">
        <v>19</v>
      </c>
      <c r="F2039" s="231" t="s">
        <v>1108</v>
      </c>
      <c r="G2039" s="229"/>
      <c r="H2039" s="230" t="s">
        <v>19</v>
      </c>
      <c r="I2039" s="232"/>
      <c r="J2039" s="229"/>
      <c r="K2039" s="229"/>
      <c r="L2039" s="233"/>
      <c r="M2039" s="234"/>
      <c r="N2039" s="235"/>
      <c r="O2039" s="235"/>
      <c r="P2039" s="235"/>
      <c r="Q2039" s="235"/>
      <c r="R2039" s="235"/>
      <c r="S2039" s="235"/>
      <c r="T2039" s="236"/>
      <c r="AT2039" s="237" t="s">
        <v>176</v>
      </c>
      <c r="AU2039" s="237" t="s">
        <v>83</v>
      </c>
      <c r="AV2039" s="12" t="s">
        <v>81</v>
      </c>
      <c r="AW2039" s="12" t="s">
        <v>34</v>
      </c>
      <c r="AX2039" s="12" t="s">
        <v>73</v>
      </c>
      <c r="AY2039" s="237" t="s">
        <v>161</v>
      </c>
    </row>
    <row r="2040" s="12" customFormat="1">
      <c r="B2040" s="228"/>
      <c r="C2040" s="229"/>
      <c r="D2040" s="225" t="s">
        <v>176</v>
      </c>
      <c r="E2040" s="230" t="s">
        <v>19</v>
      </c>
      <c r="F2040" s="231" t="s">
        <v>394</v>
      </c>
      <c r="G2040" s="229"/>
      <c r="H2040" s="230" t="s">
        <v>19</v>
      </c>
      <c r="I2040" s="232"/>
      <c r="J2040" s="229"/>
      <c r="K2040" s="229"/>
      <c r="L2040" s="233"/>
      <c r="M2040" s="234"/>
      <c r="N2040" s="235"/>
      <c r="O2040" s="235"/>
      <c r="P2040" s="235"/>
      <c r="Q2040" s="235"/>
      <c r="R2040" s="235"/>
      <c r="S2040" s="235"/>
      <c r="T2040" s="236"/>
      <c r="AT2040" s="237" t="s">
        <v>176</v>
      </c>
      <c r="AU2040" s="237" t="s">
        <v>83</v>
      </c>
      <c r="AV2040" s="12" t="s">
        <v>81</v>
      </c>
      <c r="AW2040" s="12" t="s">
        <v>34</v>
      </c>
      <c r="AX2040" s="12" t="s">
        <v>73</v>
      </c>
      <c r="AY2040" s="237" t="s">
        <v>161</v>
      </c>
    </row>
    <row r="2041" s="13" customFormat="1">
      <c r="B2041" s="238"/>
      <c r="C2041" s="239"/>
      <c r="D2041" s="225" t="s">
        <v>176</v>
      </c>
      <c r="E2041" s="240" t="s">
        <v>19</v>
      </c>
      <c r="F2041" s="241" t="s">
        <v>1177</v>
      </c>
      <c r="G2041" s="239"/>
      <c r="H2041" s="242">
        <v>19</v>
      </c>
      <c r="I2041" s="243"/>
      <c r="J2041" s="239"/>
      <c r="K2041" s="239"/>
      <c r="L2041" s="244"/>
      <c r="M2041" s="245"/>
      <c r="N2041" s="246"/>
      <c r="O2041" s="246"/>
      <c r="P2041" s="246"/>
      <c r="Q2041" s="246"/>
      <c r="R2041" s="246"/>
      <c r="S2041" s="246"/>
      <c r="T2041" s="247"/>
      <c r="AT2041" s="248" t="s">
        <v>176</v>
      </c>
      <c r="AU2041" s="248" t="s">
        <v>83</v>
      </c>
      <c r="AV2041" s="13" t="s">
        <v>83</v>
      </c>
      <c r="AW2041" s="13" t="s">
        <v>34</v>
      </c>
      <c r="AX2041" s="13" t="s">
        <v>73</v>
      </c>
      <c r="AY2041" s="248" t="s">
        <v>161</v>
      </c>
    </row>
    <row r="2042" s="14" customFormat="1">
      <c r="B2042" s="249"/>
      <c r="C2042" s="250"/>
      <c r="D2042" s="225" t="s">
        <v>176</v>
      </c>
      <c r="E2042" s="251" t="s">
        <v>19</v>
      </c>
      <c r="F2042" s="252" t="s">
        <v>201</v>
      </c>
      <c r="G2042" s="250"/>
      <c r="H2042" s="253">
        <v>103</v>
      </c>
      <c r="I2042" s="254"/>
      <c r="J2042" s="250"/>
      <c r="K2042" s="250"/>
      <c r="L2042" s="255"/>
      <c r="M2042" s="256"/>
      <c r="N2042" s="257"/>
      <c r="O2042" s="257"/>
      <c r="P2042" s="257"/>
      <c r="Q2042" s="257"/>
      <c r="R2042" s="257"/>
      <c r="S2042" s="257"/>
      <c r="T2042" s="258"/>
      <c r="AT2042" s="259" t="s">
        <v>176</v>
      </c>
      <c r="AU2042" s="259" t="s">
        <v>83</v>
      </c>
      <c r="AV2042" s="14" t="s">
        <v>167</v>
      </c>
      <c r="AW2042" s="14" t="s">
        <v>34</v>
      </c>
      <c r="AX2042" s="14" t="s">
        <v>81</v>
      </c>
      <c r="AY2042" s="259" t="s">
        <v>161</v>
      </c>
    </row>
    <row r="2043" s="1" customFormat="1" ht="16.5" customHeight="1">
      <c r="B2043" s="39"/>
      <c r="C2043" s="260" t="s">
        <v>2177</v>
      </c>
      <c r="D2043" s="260" t="s">
        <v>252</v>
      </c>
      <c r="E2043" s="261" t="s">
        <v>2178</v>
      </c>
      <c r="F2043" s="262" t="s">
        <v>2179</v>
      </c>
      <c r="G2043" s="263" t="s">
        <v>210</v>
      </c>
      <c r="H2043" s="264">
        <v>105.06</v>
      </c>
      <c r="I2043" s="265"/>
      <c r="J2043" s="266">
        <f>ROUND(I2043*H2043,2)</f>
        <v>0</v>
      </c>
      <c r="K2043" s="262" t="s">
        <v>19</v>
      </c>
      <c r="L2043" s="267"/>
      <c r="M2043" s="268" t="s">
        <v>19</v>
      </c>
      <c r="N2043" s="269" t="s">
        <v>44</v>
      </c>
      <c r="O2043" s="84"/>
      <c r="P2043" s="221">
        <f>O2043*H2043</f>
        <v>0</v>
      </c>
      <c r="Q2043" s="221">
        <v>0.0043499999999999997</v>
      </c>
      <c r="R2043" s="221">
        <f>Q2043*H2043</f>
        <v>0.457011</v>
      </c>
      <c r="S2043" s="221">
        <v>0</v>
      </c>
      <c r="T2043" s="222">
        <f>S2043*H2043</f>
        <v>0</v>
      </c>
      <c r="AR2043" s="223" t="s">
        <v>364</v>
      </c>
      <c r="AT2043" s="223" t="s">
        <v>252</v>
      </c>
      <c r="AU2043" s="223" t="s">
        <v>83</v>
      </c>
      <c r="AY2043" s="18" t="s">
        <v>161</v>
      </c>
      <c r="BE2043" s="224">
        <f>IF(N2043="základní",J2043,0)</f>
        <v>0</v>
      </c>
      <c r="BF2043" s="224">
        <f>IF(N2043="snížená",J2043,0)</f>
        <v>0</v>
      </c>
      <c r="BG2043" s="224">
        <f>IF(N2043="zákl. přenesená",J2043,0)</f>
        <v>0</v>
      </c>
      <c r="BH2043" s="224">
        <f>IF(N2043="sníž. přenesená",J2043,0)</f>
        <v>0</v>
      </c>
      <c r="BI2043" s="224">
        <f>IF(N2043="nulová",J2043,0)</f>
        <v>0</v>
      </c>
      <c r="BJ2043" s="18" t="s">
        <v>81</v>
      </c>
      <c r="BK2043" s="224">
        <f>ROUND(I2043*H2043,2)</f>
        <v>0</v>
      </c>
      <c r="BL2043" s="18" t="s">
        <v>257</v>
      </c>
      <c r="BM2043" s="223" t="s">
        <v>2180</v>
      </c>
    </row>
    <row r="2044" s="1" customFormat="1">
      <c r="B2044" s="39"/>
      <c r="C2044" s="40"/>
      <c r="D2044" s="225" t="s">
        <v>169</v>
      </c>
      <c r="E2044" s="40"/>
      <c r="F2044" s="226" t="s">
        <v>2179</v>
      </c>
      <c r="G2044" s="40"/>
      <c r="H2044" s="40"/>
      <c r="I2044" s="136"/>
      <c r="J2044" s="40"/>
      <c r="K2044" s="40"/>
      <c r="L2044" s="44"/>
      <c r="M2044" s="227"/>
      <c r="N2044" s="84"/>
      <c r="O2044" s="84"/>
      <c r="P2044" s="84"/>
      <c r="Q2044" s="84"/>
      <c r="R2044" s="84"/>
      <c r="S2044" s="84"/>
      <c r="T2044" s="85"/>
      <c r="AT2044" s="18" t="s">
        <v>169</v>
      </c>
      <c r="AU2044" s="18" t="s">
        <v>83</v>
      </c>
    </row>
    <row r="2045" s="13" customFormat="1">
      <c r="B2045" s="238"/>
      <c r="C2045" s="239"/>
      <c r="D2045" s="225" t="s">
        <v>176</v>
      </c>
      <c r="E2045" s="240" t="s">
        <v>19</v>
      </c>
      <c r="F2045" s="241" t="s">
        <v>2181</v>
      </c>
      <c r="G2045" s="239"/>
      <c r="H2045" s="242">
        <v>105.06</v>
      </c>
      <c r="I2045" s="243"/>
      <c r="J2045" s="239"/>
      <c r="K2045" s="239"/>
      <c r="L2045" s="244"/>
      <c r="M2045" s="245"/>
      <c r="N2045" s="246"/>
      <c r="O2045" s="246"/>
      <c r="P2045" s="246"/>
      <c r="Q2045" s="246"/>
      <c r="R2045" s="246"/>
      <c r="S2045" s="246"/>
      <c r="T2045" s="247"/>
      <c r="AT2045" s="248" t="s">
        <v>176</v>
      </c>
      <c r="AU2045" s="248" t="s">
        <v>83</v>
      </c>
      <c r="AV2045" s="13" t="s">
        <v>83</v>
      </c>
      <c r="AW2045" s="13" t="s">
        <v>34</v>
      </c>
      <c r="AX2045" s="13" t="s">
        <v>81</v>
      </c>
      <c r="AY2045" s="248" t="s">
        <v>161</v>
      </c>
    </row>
    <row r="2046" s="1" customFormat="1" ht="16.5" customHeight="1">
      <c r="B2046" s="39"/>
      <c r="C2046" s="212" t="s">
        <v>2182</v>
      </c>
      <c r="D2046" s="212" t="s">
        <v>163</v>
      </c>
      <c r="E2046" s="213" t="s">
        <v>2173</v>
      </c>
      <c r="F2046" s="214" t="s">
        <v>2174</v>
      </c>
      <c r="G2046" s="215" t="s">
        <v>210</v>
      </c>
      <c r="H2046" s="216">
        <v>112</v>
      </c>
      <c r="I2046" s="217"/>
      <c r="J2046" s="218">
        <f>ROUND(I2046*H2046,2)</f>
        <v>0</v>
      </c>
      <c r="K2046" s="214" t="s">
        <v>173</v>
      </c>
      <c r="L2046" s="44"/>
      <c r="M2046" s="219" t="s">
        <v>19</v>
      </c>
      <c r="N2046" s="220" t="s">
        <v>44</v>
      </c>
      <c r="O2046" s="84"/>
      <c r="P2046" s="221">
        <f>O2046*H2046</f>
        <v>0</v>
      </c>
      <c r="Q2046" s="221">
        <v>0</v>
      </c>
      <c r="R2046" s="221">
        <f>Q2046*H2046</f>
        <v>0</v>
      </c>
      <c r="S2046" s="221">
        <v>0</v>
      </c>
      <c r="T2046" s="222">
        <f>S2046*H2046</f>
        <v>0</v>
      </c>
      <c r="AR2046" s="223" t="s">
        <v>257</v>
      </c>
      <c r="AT2046" s="223" t="s">
        <v>163</v>
      </c>
      <c r="AU2046" s="223" t="s">
        <v>83</v>
      </c>
      <c r="AY2046" s="18" t="s">
        <v>161</v>
      </c>
      <c r="BE2046" s="224">
        <f>IF(N2046="základní",J2046,0)</f>
        <v>0</v>
      </c>
      <c r="BF2046" s="224">
        <f>IF(N2046="snížená",J2046,0)</f>
        <v>0</v>
      </c>
      <c r="BG2046" s="224">
        <f>IF(N2046="zákl. přenesená",J2046,0)</f>
        <v>0</v>
      </c>
      <c r="BH2046" s="224">
        <f>IF(N2046="sníž. přenesená",J2046,0)</f>
        <v>0</v>
      </c>
      <c r="BI2046" s="224">
        <f>IF(N2046="nulová",J2046,0)</f>
        <v>0</v>
      </c>
      <c r="BJ2046" s="18" t="s">
        <v>81</v>
      </c>
      <c r="BK2046" s="224">
        <f>ROUND(I2046*H2046,2)</f>
        <v>0</v>
      </c>
      <c r="BL2046" s="18" t="s">
        <v>257</v>
      </c>
      <c r="BM2046" s="223" t="s">
        <v>2183</v>
      </c>
    </row>
    <row r="2047" s="1" customFormat="1">
      <c r="B2047" s="39"/>
      <c r="C2047" s="40"/>
      <c r="D2047" s="225" t="s">
        <v>169</v>
      </c>
      <c r="E2047" s="40"/>
      <c r="F2047" s="226" t="s">
        <v>2176</v>
      </c>
      <c r="G2047" s="40"/>
      <c r="H2047" s="40"/>
      <c r="I2047" s="136"/>
      <c r="J2047" s="40"/>
      <c r="K2047" s="40"/>
      <c r="L2047" s="44"/>
      <c r="M2047" s="227"/>
      <c r="N2047" s="84"/>
      <c r="O2047" s="84"/>
      <c r="P2047" s="84"/>
      <c r="Q2047" s="84"/>
      <c r="R2047" s="84"/>
      <c r="S2047" s="84"/>
      <c r="T2047" s="85"/>
      <c r="AT2047" s="18" t="s">
        <v>169</v>
      </c>
      <c r="AU2047" s="18" t="s">
        <v>83</v>
      </c>
    </row>
    <row r="2048" s="12" customFormat="1">
      <c r="B2048" s="228"/>
      <c r="C2048" s="229"/>
      <c r="D2048" s="225" t="s">
        <v>176</v>
      </c>
      <c r="E2048" s="230" t="s">
        <v>19</v>
      </c>
      <c r="F2048" s="231" t="s">
        <v>177</v>
      </c>
      <c r="G2048" s="229"/>
      <c r="H2048" s="230" t="s">
        <v>19</v>
      </c>
      <c r="I2048" s="232"/>
      <c r="J2048" s="229"/>
      <c r="K2048" s="229"/>
      <c r="L2048" s="233"/>
      <c r="M2048" s="234"/>
      <c r="N2048" s="235"/>
      <c r="O2048" s="235"/>
      <c r="P2048" s="235"/>
      <c r="Q2048" s="235"/>
      <c r="R2048" s="235"/>
      <c r="S2048" s="235"/>
      <c r="T2048" s="236"/>
      <c r="AT2048" s="237" t="s">
        <v>176</v>
      </c>
      <c r="AU2048" s="237" t="s">
        <v>83</v>
      </c>
      <c r="AV2048" s="12" t="s">
        <v>81</v>
      </c>
      <c r="AW2048" s="12" t="s">
        <v>34</v>
      </c>
      <c r="AX2048" s="12" t="s">
        <v>73</v>
      </c>
      <c r="AY2048" s="237" t="s">
        <v>161</v>
      </c>
    </row>
    <row r="2049" s="12" customFormat="1">
      <c r="B2049" s="228"/>
      <c r="C2049" s="229"/>
      <c r="D2049" s="225" t="s">
        <v>176</v>
      </c>
      <c r="E2049" s="230" t="s">
        <v>19</v>
      </c>
      <c r="F2049" s="231" t="s">
        <v>1168</v>
      </c>
      <c r="G2049" s="229"/>
      <c r="H2049" s="230" t="s">
        <v>19</v>
      </c>
      <c r="I2049" s="232"/>
      <c r="J2049" s="229"/>
      <c r="K2049" s="229"/>
      <c r="L2049" s="233"/>
      <c r="M2049" s="234"/>
      <c r="N2049" s="235"/>
      <c r="O2049" s="235"/>
      <c r="P2049" s="235"/>
      <c r="Q2049" s="235"/>
      <c r="R2049" s="235"/>
      <c r="S2049" s="235"/>
      <c r="T2049" s="236"/>
      <c r="AT2049" s="237" t="s">
        <v>176</v>
      </c>
      <c r="AU2049" s="237" t="s">
        <v>83</v>
      </c>
      <c r="AV2049" s="12" t="s">
        <v>81</v>
      </c>
      <c r="AW2049" s="12" t="s">
        <v>34</v>
      </c>
      <c r="AX2049" s="12" t="s">
        <v>73</v>
      </c>
      <c r="AY2049" s="237" t="s">
        <v>161</v>
      </c>
    </row>
    <row r="2050" s="12" customFormat="1">
      <c r="B2050" s="228"/>
      <c r="C2050" s="229"/>
      <c r="D2050" s="225" t="s">
        <v>176</v>
      </c>
      <c r="E2050" s="230" t="s">
        <v>19</v>
      </c>
      <c r="F2050" s="231" t="s">
        <v>398</v>
      </c>
      <c r="G2050" s="229"/>
      <c r="H2050" s="230" t="s">
        <v>19</v>
      </c>
      <c r="I2050" s="232"/>
      <c r="J2050" s="229"/>
      <c r="K2050" s="229"/>
      <c r="L2050" s="233"/>
      <c r="M2050" s="234"/>
      <c r="N2050" s="235"/>
      <c r="O2050" s="235"/>
      <c r="P2050" s="235"/>
      <c r="Q2050" s="235"/>
      <c r="R2050" s="235"/>
      <c r="S2050" s="235"/>
      <c r="T2050" s="236"/>
      <c r="AT2050" s="237" t="s">
        <v>176</v>
      </c>
      <c r="AU2050" s="237" t="s">
        <v>83</v>
      </c>
      <c r="AV2050" s="12" t="s">
        <v>81</v>
      </c>
      <c r="AW2050" s="12" t="s">
        <v>34</v>
      </c>
      <c r="AX2050" s="12" t="s">
        <v>73</v>
      </c>
      <c r="AY2050" s="237" t="s">
        <v>161</v>
      </c>
    </row>
    <row r="2051" s="13" customFormat="1">
      <c r="B2051" s="238"/>
      <c r="C2051" s="239"/>
      <c r="D2051" s="225" t="s">
        <v>176</v>
      </c>
      <c r="E2051" s="240" t="s">
        <v>19</v>
      </c>
      <c r="F2051" s="241" t="s">
        <v>1169</v>
      </c>
      <c r="G2051" s="239"/>
      <c r="H2051" s="242">
        <v>7</v>
      </c>
      <c r="I2051" s="243"/>
      <c r="J2051" s="239"/>
      <c r="K2051" s="239"/>
      <c r="L2051" s="244"/>
      <c r="M2051" s="245"/>
      <c r="N2051" s="246"/>
      <c r="O2051" s="246"/>
      <c r="P2051" s="246"/>
      <c r="Q2051" s="246"/>
      <c r="R2051" s="246"/>
      <c r="S2051" s="246"/>
      <c r="T2051" s="247"/>
      <c r="AT2051" s="248" t="s">
        <v>176</v>
      </c>
      <c r="AU2051" s="248" t="s">
        <v>83</v>
      </c>
      <c r="AV2051" s="13" t="s">
        <v>83</v>
      </c>
      <c r="AW2051" s="13" t="s">
        <v>34</v>
      </c>
      <c r="AX2051" s="13" t="s">
        <v>73</v>
      </c>
      <c r="AY2051" s="248" t="s">
        <v>161</v>
      </c>
    </row>
    <row r="2052" s="12" customFormat="1">
      <c r="B2052" s="228"/>
      <c r="C2052" s="229"/>
      <c r="D2052" s="225" t="s">
        <v>176</v>
      </c>
      <c r="E2052" s="230" t="s">
        <v>19</v>
      </c>
      <c r="F2052" s="231" t="s">
        <v>1170</v>
      </c>
      <c r="G2052" s="229"/>
      <c r="H2052" s="230" t="s">
        <v>19</v>
      </c>
      <c r="I2052" s="232"/>
      <c r="J2052" s="229"/>
      <c r="K2052" s="229"/>
      <c r="L2052" s="233"/>
      <c r="M2052" s="234"/>
      <c r="N2052" s="235"/>
      <c r="O2052" s="235"/>
      <c r="P2052" s="235"/>
      <c r="Q2052" s="235"/>
      <c r="R2052" s="235"/>
      <c r="S2052" s="235"/>
      <c r="T2052" s="236"/>
      <c r="AT2052" s="237" t="s">
        <v>176</v>
      </c>
      <c r="AU2052" s="237" t="s">
        <v>83</v>
      </c>
      <c r="AV2052" s="12" t="s">
        <v>81</v>
      </c>
      <c r="AW2052" s="12" t="s">
        <v>34</v>
      </c>
      <c r="AX2052" s="12" t="s">
        <v>73</v>
      </c>
      <c r="AY2052" s="237" t="s">
        <v>161</v>
      </c>
    </row>
    <row r="2053" s="12" customFormat="1">
      <c r="B2053" s="228"/>
      <c r="C2053" s="229"/>
      <c r="D2053" s="225" t="s">
        <v>176</v>
      </c>
      <c r="E2053" s="230" t="s">
        <v>19</v>
      </c>
      <c r="F2053" s="231" t="s">
        <v>398</v>
      </c>
      <c r="G2053" s="229"/>
      <c r="H2053" s="230" t="s">
        <v>19</v>
      </c>
      <c r="I2053" s="232"/>
      <c r="J2053" s="229"/>
      <c r="K2053" s="229"/>
      <c r="L2053" s="233"/>
      <c r="M2053" s="234"/>
      <c r="N2053" s="235"/>
      <c r="O2053" s="235"/>
      <c r="P2053" s="235"/>
      <c r="Q2053" s="235"/>
      <c r="R2053" s="235"/>
      <c r="S2053" s="235"/>
      <c r="T2053" s="236"/>
      <c r="AT2053" s="237" t="s">
        <v>176</v>
      </c>
      <c r="AU2053" s="237" t="s">
        <v>83</v>
      </c>
      <c r="AV2053" s="12" t="s">
        <v>81</v>
      </c>
      <c r="AW2053" s="12" t="s">
        <v>34</v>
      </c>
      <c r="AX2053" s="12" t="s">
        <v>73</v>
      </c>
      <c r="AY2053" s="237" t="s">
        <v>161</v>
      </c>
    </row>
    <row r="2054" s="13" customFormat="1">
      <c r="B2054" s="238"/>
      <c r="C2054" s="239"/>
      <c r="D2054" s="225" t="s">
        <v>176</v>
      </c>
      <c r="E2054" s="240" t="s">
        <v>19</v>
      </c>
      <c r="F2054" s="241" t="s">
        <v>1171</v>
      </c>
      <c r="G2054" s="239"/>
      <c r="H2054" s="242">
        <v>24</v>
      </c>
      <c r="I2054" s="243"/>
      <c r="J2054" s="239"/>
      <c r="K2054" s="239"/>
      <c r="L2054" s="244"/>
      <c r="M2054" s="245"/>
      <c r="N2054" s="246"/>
      <c r="O2054" s="246"/>
      <c r="P2054" s="246"/>
      <c r="Q2054" s="246"/>
      <c r="R2054" s="246"/>
      <c r="S2054" s="246"/>
      <c r="T2054" s="247"/>
      <c r="AT2054" s="248" t="s">
        <v>176</v>
      </c>
      <c r="AU2054" s="248" t="s">
        <v>83</v>
      </c>
      <c r="AV2054" s="13" t="s">
        <v>83</v>
      </c>
      <c r="AW2054" s="13" t="s">
        <v>34</v>
      </c>
      <c r="AX2054" s="13" t="s">
        <v>73</v>
      </c>
      <c r="AY2054" s="248" t="s">
        <v>161</v>
      </c>
    </row>
    <row r="2055" s="12" customFormat="1">
      <c r="B2055" s="228"/>
      <c r="C2055" s="229"/>
      <c r="D2055" s="225" t="s">
        <v>176</v>
      </c>
      <c r="E2055" s="230" t="s">
        <v>19</v>
      </c>
      <c r="F2055" s="231" t="s">
        <v>1172</v>
      </c>
      <c r="G2055" s="229"/>
      <c r="H2055" s="230" t="s">
        <v>19</v>
      </c>
      <c r="I2055" s="232"/>
      <c r="J2055" s="229"/>
      <c r="K2055" s="229"/>
      <c r="L2055" s="233"/>
      <c r="M2055" s="234"/>
      <c r="N2055" s="235"/>
      <c r="O2055" s="235"/>
      <c r="P2055" s="235"/>
      <c r="Q2055" s="235"/>
      <c r="R2055" s="235"/>
      <c r="S2055" s="235"/>
      <c r="T2055" s="236"/>
      <c r="AT2055" s="237" t="s">
        <v>176</v>
      </c>
      <c r="AU2055" s="237" t="s">
        <v>83</v>
      </c>
      <c r="AV2055" s="12" t="s">
        <v>81</v>
      </c>
      <c r="AW2055" s="12" t="s">
        <v>34</v>
      </c>
      <c r="AX2055" s="12" t="s">
        <v>73</v>
      </c>
      <c r="AY2055" s="237" t="s">
        <v>161</v>
      </c>
    </row>
    <row r="2056" s="12" customFormat="1">
      <c r="B2056" s="228"/>
      <c r="C2056" s="229"/>
      <c r="D2056" s="225" t="s">
        <v>176</v>
      </c>
      <c r="E2056" s="230" t="s">
        <v>19</v>
      </c>
      <c r="F2056" s="231" t="s">
        <v>398</v>
      </c>
      <c r="G2056" s="229"/>
      <c r="H2056" s="230" t="s">
        <v>19</v>
      </c>
      <c r="I2056" s="232"/>
      <c r="J2056" s="229"/>
      <c r="K2056" s="229"/>
      <c r="L2056" s="233"/>
      <c r="M2056" s="234"/>
      <c r="N2056" s="235"/>
      <c r="O2056" s="235"/>
      <c r="P2056" s="235"/>
      <c r="Q2056" s="235"/>
      <c r="R2056" s="235"/>
      <c r="S2056" s="235"/>
      <c r="T2056" s="236"/>
      <c r="AT2056" s="237" t="s">
        <v>176</v>
      </c>
      <c r="AU2056" s="237" t="s">
        <v>83</v>
      </c>
      <c r="AV2056" s="12" t="s">
        <v>81</v>
      </c>
      <c r="AW2056" s="12" t="s">
        <v>34</v>
      </c>
      <c r="AX2056" s="12" t="s">
        <v>73</v>
      </c>
      <c r="AY2056" s="237" t="s">
        <v>161</v>
      </c>
    </row>
    <row r="2057" s="13" customFormat="1">
      <c r="B2057" s="238"/>
      <c r="C2057" s="239"/>
      <c r="D2057" s="225" t="s">
        <v>176</v>
      </c>
      <c r="E2057" s="240" t="s">
        <v>19</v>
      </c>
      <c r="F2057" s="241" t="s">
        <v>1173</v>
      </c>
      <c r="G2057" s="239"/>
      <c r="H2057" s="242">
        <v>48</v>
      </c>
      <c r="I2057" s="243"/>
      <c r="J2057" s="239"/>
      <c r="K2057" s="239"/>
      <c r="L2057" s="244"/>
      <c r="M2057" s="245"/>
      <c r="N2057" s="246"/>
      <c r="O2057" s="246"/>
      <c r="P2057" s="246"/>
      <c r="Q2057" s="246"/>
      <c r="R2057" s="246"/>
      <c r="S2057" s="246"/>
      <c r="T2057" s="247"/>
      <c r="AT2057" s="248" t="s">
        <v>176</v>
      </c>
      <c r="AU2057" s="248" t="s">
        <v>83</v>
      </c>
      <c r="AV2057" s="13" t="s">
        <v>83</v>
      </c>
      <c r="AW2057" s="13" t="s">
        <v>34</v>
      </c>
      <c r="AX2057" s="13" t="s">
        <v>73</v>
      </c>
      <c r="AY2057" s="248" t="s">
        <v>161</v>
      </c>
    </row>
    <row r="2058" s="12" customFormat="1">
      <c r="B2058" s="228"/>
      <c r="C2058" s="229"/>
      <c r="D2058" s="225" t="s">
        <v>176</v>
      </c>
      <c r="E2058" s="230" t="s">
        <v>19</v>
      </c>
      <c r="F2058" s="231" t="s">
        <v>1174</v>
      </c>
      <c r="G2058" s="229"/>
      <c r="H2058" s="230" t="s">
        <v>19</v>
      </c>
      <c r="I2058" s="232"/>
      <c r="J2058" s="229"/>
      <c r="K2058" s="229"/>
      <c r="L2058" s="233"/>
      <c r="M2058" s="234"/>
      <c r="N2058" s="235"/>
      <c r="O2058" s="235"/>
      <c r="P2058" s="235"/>
      <c r="Q2058" s="235"/>
      <c r="R2058" s="235"/>
      <c r="S2058" s="235"/>
      <c r="T2058" s="236"/>
      <c r="AT2058" s="237" t="s">
        <v>176</v>
      </c>
      <c r="AU2058" s="237" t="s">
        <v>83</v>
      </c>
      <c r="AV2058" s="12" t="s">
        <v>81</v>
      </c>
      <c r="AW2058" s="12" t="s">
        <v>34</v>
      </c>
      <c r="AX2058" s="12" t="s">
        <v>73</v>
      </c>
      <c r="AY2058" s="237" t="s">
        <v>161</v>
      </c>
    </row>
    <row r="2059" s="12" customFormat="1">
      <c r="B2059" s="228"/>
      <c r="C2059" s="229"/>
      <c r="D2059" s="225" t="s">
        <v>176</v>
      </c>
      <c r="E2059" s="230" t="s">
        <v>19</v>
      </c>
      <c r="F2059" s="231" t="s">
        <v>410</v>
      </c>
      <c r="G2059" s="229"/>
      <c r="H2059" s="230" t="s">
        <v>19</v>
      </c>
      <c r="I2059" s="232"/>
      <c r="J2059" s="229"/>
      <c r="K2059" s="229"/>
      <c r="L2059" s="233"/>
      <c r="M2059" s="234"/>
      <c r="N2059" s="235"/>
      <c r="O2059" s="235"/>
      <c r="P2059" s="235"/>
      <c r="Q2059" s="235"/>
      <c r="R2059" s="235"/>
      <c r="S2059" s="235"/>
      <c r="T2059" s="236"/>
      <c r="AT2059" s="237" t="s">
        <v>176</v>
      </c>
      <c r="AU2059" s="237" t="s">
        <v>83</v>
      </c>
      <c r="AV2059" s="12" t="s">
        <v>81</v>
      </c>
      <c r="AW2059" s="12" t="s">
        <v>34</v>
      </c>
      <c r="AX2059" s="12" t="s">
        <v>73</v>
      </c>
      <c r="AY2059" s="237" t="s">
        <v>161</v>
      </c>
    </row>
    <row r="2060" s="13" customFormat="1">
      <c r="B2060" s="238"/>
      <c r="C2060" s="239"/>
      <c r="D2060" s="225" t="s">
        <v>176</v>
      </c>
      <c r="E2060" s="240" t="s">
        <v>19</v>
      </c>
      <c r="F2060" s="241" t="s">
        <v>1175</v>
      </c>
      <c r="G2060" s="239"/>
      <c r="H2060" s="242">
        <v>15</v>
      </c>
      <c r="I2060" s="243"/>
      <c r="J2060" s="239"/>
      <c r="K2060" s="239"/>
      <c r="L2060" s="244"/>
      <c r="M2060" s="245"/>
      <c r="N2060" s="246"/>
      <c r="O2060" s="246"/>
      <c r="P2060" s="246"/>
      <c r="Q2060" s="246"/>
      <c r="R2060" s="246"/>
      <c r="S2060" s="246"/>
      <c r="T2060" s="247"/>
      <c r="AT2060" s="248" t="s">
        <v>176</v>
      </c>
      <c r="AU2060" s="248" t="s">
        <v>83</v>
      </c>
      <c r="AV2060" s="13" t="s">
        <v>83</v>
      </c>
      <c r="AW2060" s="13" t="s">
        <v>34</v>
      </c>
      <c r="AX2060" s="13" t="s">
        <v>73</v>
      </c>
      <c r="AY2060" s="248" t="s">
        <v>161</v>
      </c>
    </row>
    <row r="2061" s="12" customFormat="1">
      <c r="B2061" s="228"/>
      <c r="C2061" s="229"/>
      <c r="D2061" s="225" t="s">
        <v>176</v>
      </c>
      <c r="E2061" s="230" t="s">
        <v>19</v>
      </c>
      <c r="F2061" s="231" t="s">
        <v>328</v>
      </c>
      <c r="G2061" s="229"/>
      <c r="H2061" s="230" t="s">
        <v>19</v>
      </c>
      <c r="I2061" s="232"/>
      <c r="J2061" s="229"/>
      <c r="K2061" s="229"/>
      <c r="L2061" s="233"/>
      <c r="M2061" s="234"/>
      <c r="N2061" s="235"/>
      <c r="O2061" s="235"/>
      <c r="P2061" s="235"/>
      <c r="Q2061" s="235"/>
      <c r="R2061" s="235"/>
      <c r="S2061" s="235"/>
      <c r="T2061" s="236"/>
      <c r="AT2061" s="237" t="s">
        <v>176</v>
      </c>
      <c r="AU2061" s="237" t="s">
        <v>83</v>
      </c>
      <c r="AV2061" s="12" t="s">
        <v>81</v>
      </c>
      <c r="AW2061" s="12" t="s">
        <v>34</v>
      </c>
      <c r="AX2061" s="12" t="s">
        <v>73</v>
      </c>
      <c r="AY2061" s="237" t="s">
        <v>161</v>
      </c>
    </row>
    <row r="2062" s="12" customFormat="1">
      <c r="B2062" s="228"/>
      <c r="C2062" s="229"/>
      <c r="D2062" s="225" t="s">
        <v>176</v>
      </c>
      <c r="E2062" s="230" t="s">
        <v>19</v>
      </c>
      <c r="F2062" s="231" t="s">
        <v>1180</v>
      </c>
      <c r="G2062" s="229"/>
      <c r="H2062" s="230" t="s">
        <v>19</v>
      </c>
      <c r="I2062" s="232"/>
      <c r="J2062" s="229"/>
      <c r="K2062" s="229"/>
      <c r="L2062" s="233"/>
      <c r="M2062" s="234"/>
      <c r="N2062" s="235"/>
      <c r="O2062" s="235"/>
      <c r="P2062" s="235"/>
      <c r="Q2062" s="235"/>
      <c r="R2062" s="235"/>
      <c r="S2062" s="235"/>
      <c r="T2062" s="236"/>
      <c r="AT2062" s="237" t="s">
        <v>176</v>
      </c>
      <c r="AU2062" s="237" t="s">
        <v>83</v>
      </c>
      <c r="AV2062" s="12" t="s">
        <v>81</v>
      </c>
      <c r="AW2062" s="12" t="s">
        <v>34</v>
      </c>
      <c r="AX2062" s="12" t="s">
        <v>73</v>
      </c>
      <c r="AY2062" s="237" t="s">
        <v>161</v>
      </c>
    </row>
    <row r="2063" s="12" customFormat="1">
      <c r="B2063" s="228"/>
      <c r="C2063" s="229"/>
      <c r="D2063" s="225" t="s">
        <v>176</v>
      </c>
      <c r="E2063" s="230" t="s">
        <v>19</v>
      </c>
      <c r="F2063" s="231" t="s">
        <v>398</v>
      </c>
      <c r="G2063" s="229"/>
      <c r="H2063" s="230" t="s">
        <v>19</v>
      </c>
      <c r="I2063" s="232"/>
      <c r="J2063" s="229"/>
      <c r="K2063" s="229"/>
      <c r="L2063" s="233"/>
      <c r="M2063" s="234"/>
      <c r="N2063" s="235"/>
      <c r="O2063" s="235"/>
      <c r="P2063" s="235"/>
      <c r="Q2063" s="235"/>
      <c r="R2063" s="235"/>
      <c r="S2063" s="235"/>
      <c r="T2063" s="236"/>
      <c r="AT2063" s="237" t="s">
        <v>176</v>
      </c>
      <c r="AU2063" s="237" t="s">
        <v>83</v>
      </c>
      <c r="AV2063" s="12" t="s">
        <v>81</v>
      </c>
      <c r="AW2063" s="12" t="s">
        <v>34</v>
      </c>
      <c r="AX2063" s="12" t="s">
        <v>73</v>
      </c>
      <c r="AY2063" s="237" t="s">
        <v>161</v>
      </c>
    </row>
    <row r="2064" s="13" customFormat="1">
      <c r="B2064" s="238"/>
      <c r="C2064" s="239"/>
      <c r="D2064" s="225" t="s">
        <v>176</v>
      </c>
      <c r="E2064" s="240" t="s">
        <v>19</v>
      </c>
      <c r="F2064" s="241" t="s">
        <v>1181</v>
      </c>
      <c r="G2064" s="239"/>
      <c r="H2064" s="242">
        <v>18</v>
      </c>
      <c r="I2064" s="243"/>
      <c r="J2064" s="239"/>
      <c r="K2064" s="239"/>
      <c r="L2064" s="244"/>
      <c r="M2064" s="245"/>
      <c r="N2064" s="246"/>
      <c r="O2064" s="246"/>
      <c r="P2064" s="246"/>
      <c r="Q2064" s="246"/>
      <c r="R2064" s="246"/>
      <c r="S2064" s="246"/>
      <c r="T2064" s="247"/>
      <c r="AT2064" s="248" t="s">
        <v>176</v>
      </c>
      <c r="AU2064" s="248" t="s">
        <v>83</v>
      </c>
      <c r="AV2064" s="13" t="s">
        <v>83</v>
      </c>
      <c r="AW2064" s="13" t="s">
        <v>34</v>
      </c>
      <c r="AX2064" s="13" t="s">
        <v>73</v>
      </c>
      <c r="AY2064" s="248" t="s">
        <v>161</v>
      </c>
    </row>
    <row r="2065" s="14" customFormat="1">
      <c r="B2065" s="249"/>
      <c r="C2065" s="250"/>
      <c r="D2065" s="225" t="s">
        <v>176</v>
      </c>
      <c r="E2065" s="251" t="s">
        <v>19</v>
      </c>
      <c r="F2065" s="252" t="s">
        <v>201</v>
      </c>
      <c r="G2065" s="250"/>
      <c r="H2065" s="253">
        <v>112</v>
      </c>
      <c r="I2065" s="254"/>
      <c r="J2065" s="250"/>
      <c r="K2065" s="250"/>
      <c r="L2065" s="255"/>
      <c r="M2065" s="256"/>
      <c r="N2065" s="257"/>
      <c r="O2065" s="257"/>
      <c r="P2065" s="257"/>
      <c r="Q2065" s="257"/>
      <c r="R2065" s="257"/>
      <c r="S2065" s="257"/>
      <c r="T2065" s="258"/>
      <c r="AT2065" s="259" t="s">
        <v>176</v>
      </c>
      <c r="AU2065" s="259" t="s">
        <v>83</v>
      </c>
      <c r="AV2065" s="14" t="s">
        <v>167</v>
      </c>
      <c r="AW2065" s="14" t="s">
        <v>34</v>
      </c>
      <c r="AX2065" s="14" t="s">
        <v>81</v>
      </c>
      <c r="AY2065" s="259" t="s">
        <v>161</v>
      </c>
    </row>
    <row r="2066" s="1" customFormat="1" ht="16.5" customHeight="1">
      <c r="B2066" s="39"/>
      <c r="C2066" s="260" t="s">
        <v>2184</v>
      </c>
      <c r="D2066" s="260" t="s">
        <v>252</v>
      </c>
      <c r="E2066" s="261" t="s">
        <v>2185</v>
      </c>
      <c r="F2066" s="262" t="s">
        <v>2186</v>
      </c>
      <c r="G2066" s="263" t="s">
        <v>172</v>
      </c>
      <c r="H2066" s="264">
        <v>3.427</v>
      </c>
      <c r="I2066" s="265"/>
      <c r="J2066" s="266">
        <f>ROUND(I2066*H2066,2)</f>
        <v>0</v>
      </c>
      <c r="K2066" s="262" t="s">
        <v>173</v>
      </c>
      <c r="L2066" s="267"/>
      <c r="M2066" s="268" t="s">
        <v>19</v>
      </c>
      <c r="N2066" s="269" t="s">
        <v>44</v>
      </c>
      <c r="O2066" s="84"/>
      <c r="P2066" s="221">
        <f>O2066*H2066</f>
        <v>0</v>
      </c>
      <c r="Q2066" s="221">
        <v>0.0032000000000000002</v>
      </c>
      <c r="R2066" s="221">
        <f>Q2066*H2066</f>
        <v>0.010966400000000001</v>
      </c>
      <c r="S2066" s="221">
        <v>0</v>
      </c>
      <c r="T2066" s="222">
        <f>S2066*H2066</f>
        <v>0</v>
      </c>
      <c r="AR2066" s="223" t="s">
        <v>364</v>
      </c>
      <c r="AT2066" s="223" t="s">
        <v>252</v>
      </c>
      <c r="AU2066" s="223" t="s">
        <v>83</v>
      </c>
      <c r="AY2066" s="18" t="s">
        <v>161</v>
      </c>
      <c r="BE2066" s="224">
        <f>IF(N2066="základní",J2066,0)</f>
        <v>0</v>
      </c>
      <c r="BF2066" s="224">
        <f>IF(N2066="snížená",J2066,0)</f>
        <v>0</v>
      </c>
      <c r="BG2066" s="224">
        <f>IF(N2066="zákl. přenesená",J2066,0)</f>
        <v>0</v>
      </c>
      <c r="BH2066" s="224">
        <f>IF(N2066="sníž. přenesená",J2066,0)</f>
        <v>0</v>
      </c>
      <c r="BI2066" s="224">
        <f>IF(N2066="nulová",J2066,0)</f>
        <v>0</v>
      </c>
      <c r="BJ2066" s="18" t="s">
        <v>81</v>
      </c>
      <c r="BK2066" s="224">
        <f>ROUND(I2066*H2066,2)</f>
        <v>0</v>
      </c>
      <c r="BL2066" s="18" t="s">
        <v>257</v>
      </c>
      <c r="BM2066" s="223" t="s">
        <v>2187</v>
      </c>
    </row>
    <row r="2067" s="1" customFormat="1">
      <c r="B2067" s="39"/>
      <c r="C2067" s="40"/>
      <c r="D2067" s="225" t="s">
        <v>169</v>
      </c>
      <c r="E2067" s="40"/>
      <c r="F2067" s="226" t="s">
        <v>2186</v>
      </c>
      <c r="G2067" s="40"/>
      <c r="H2067" s="40"/>
      <c r="I2067" s="136"/>
      <c r="J2067" s="40"/>
      <c r="K2067" s="40"/>
      <c r="L2067" s="44"/>
      <c r="M2067" s="227"/>
      <c r="N2067" s="84"/>
      <c r="O2067" s="84"/>
      <c r="P2067" s="84"/>
      <c r="Q2067" s="84"/>
      <c r="R2067" s="84"/>
      <c r="S2067" s="84"/>
      <c r="T2067" s="85"/>
      <c r="AT2067" s="18" t="s">
        <v>169</v>
      </c>
      <c r="AU2067" s="18" t="s">
        <v>83</v>
      </c>
    </row>
    <row r="2068" s="13" customFormat="1">
      <c r="B2068" s="238"/>
      <c r="C2068" s="239"/>
      <c r="D2068" s="225" t="s">
        <v>176</v>
      </c>
      <c r="E2068" s="240" t="s">
        <v>19</v>
      </c>
      <c r="F2068" s="241" t="s">
        <v>2188</v>
      </c>
      <c r="G2068" s="239"/>
      <c r="H2068" s="242">
        <v>3.427</v>
      </c>
      <c r="I2068" s="243"/>
      <c r="J2068" s="239"/>
      <c r="K2068" s="239"/>
      <c r="L2068" s="244"/>
      <c r="M2068" s="245"/>
      <c r="N2068" s="246"/>
      <c r="O2068" s="246"/>
      <c r="P2068" s="246"/>
      <c r="Q2068" s="246"/>
      <c r="R2068" s="246"/>
      <c r="S2068" s="246"/>
      <c r="T2068" s="247"/>
      <c r="AT2068" s="248" t="s">
        <v>176</v>
      </c>
      <c r="AU2068" s="248" t="s">
        <v>83</v>
      </c>
      <c r="AV2068" s="13" t="s">
        <v>83</v>
      </c>
      <c r="AW2068" s="13" t="s">
        <v>34</v>
      </c>
      <c r="AX2068" s="13" t="s">
        <v>81</v>
      </c>
      <c r="AY2068" s="248" t="s">
        <v>161</v>
      </c>
    </row>
    <row r="2069" s="1" customFormat="1" ht="16.5" customHeight="1">
      <c r="B2069" s="39"/>
      <c r="C2069" s="212" t="s">
        <v>2189</v>
      </c>
      <c r="D2069" s="212" t="s">
        <v>163</v>
      </c>
      <c r="E2069" s="213" t="s">
        <v>2173</v>
      </c>
      <c r="F2069" s="214" t="s">
        <v>2174</v>
      </c>
      <c r="G2069" s="215" t="s">
        <v>210</v>
      </c>
      <c r="H2069" s="216">
        <v>70</v>
      </c>
      <c r="I2069" s="217"/>
      <c r="J2069" s="218">
        <f>ROUND(I2069*H2069,2)</f>
        <v>0</v>
      </c>
      <c r="K2069" s="214" t="s">
        <v>173</v>
      </c>
      <c r="L2069" s="44"/>
      <c r="M2069" s="219" t="s">
        <v>19</v>
      </c>
      <c r="N2069" s="220" t="s">
        <v>44</v>
      </c>
      <c r="O2069" s="84"/>
      <c r="P2069" s="221">
        <f>O2069*H2069</f>
        <v>0</v>
      </c>
      <c r="Q2069" s="221">
        <v>0</v>
      </c>
      <c r="R2069" s="221">
        <f>Q2069*H2069</f>
        <v>0</v>
      </c>
      <c r="S2069" s="221">
        <v>0</v>
      </c>
      <c r="T2069" s="222">
        <f>S2069*H2069</f>
        <v>0</v>
      </c>
      <c r="AR2069" s="223" t="s">
        <v>257</v>
      </c>
      <c r="AT2069" s="223" t="s">
        <v>163</v>
      </c>
      <c r="AU2069" s="223" t="s">
        <v>83</v>
      </c>
      <c r="AY2069" s="18" t="s">
        <v>161</v>
      </c>
      <c r="BE2069" s="224">
        <f>IF(N2069="základní",J2069,0)</f>
        <v>0</v>
      </c>
      <c r="BF2069" s="224">
        <f>IF(N2069="snížená",J2069,0)</f>
        <v>0</v>
      </c>
      <c r="BG2069" s="224">
        <f>IF(N2069="zákl. přenesená",J2069,0)</f>
        <v>0</v>
      </c>
      <c r="BH2069" s="224">
        <f>IF(N2069="sníž. přenesená",J2069,0)</f>
        <v>0</v>
      </c>
      <c r="BI2069" s="224">
        <f>IF(N2069="nulová",J2069,0)</f>
        <v>0</v>
      </c>
      <c r="BJ2069" s="18" t="s">
        <v>81</v>
      </c>
      <c r="BK2069" s="224">
        <f>ROUND(I2069*H2069,2)</f>
        <v>0</v>
      </c>
      <c r="BL2069" s="18" t="s">
        <v>257</v>
      </c>
      <c r="BM2069" s="223" t="s">
        <v>2190</v>
      </c>
    </row>
    <row r="2070" s="1" customFormat="1">
      <c r="B2070" s="39"/>
      <c r="C2070" s="40"/>
      <c r="D2070" s="225" t="s">
        <v>169</v>
      </c>
      <c r="E2070" s="40"/>
      <c r="F2070" s="226" t="s">
        <v>2176</v>
      </c>
      <c r="G2070" s="40"/>
      <c r="H2070" s="40"/>
      <c r="I2070" s="136"/>
      <c r="J2070" s="40"/>
      <c r="K2070" s="40"/>
      <c r="L2070" s="44"/>
      <c r="M2070" s="227"/>
      <c r="N2070" s="84"/>
      <c r="O2070" s="84"/>
      <c r="P2070" s="84"/>
      <c r="Q2070" s="84"/>
      <c r="R2070" s="84"/>
      <c r="S2070" s="84"/>
      <c r="T2070" s="85"/>
      <c r="AT2070" s="18" t="s">
        <v>169</v>
      </c>
      <c r="AU2070" s="18" t="s">
        <v>83</v>
      </c>
    </row>
    <row r="2071" s="12" customFormat="1">
      <c r="B2071" s="228"/>
      <c r="C2071" s="229"/>
      <c r="D2071" s="225" t="s">
        <v>176</v>
      </c>
      <c r="E2071" s="230" t="s">
        <v>19</v>
      </c>
      <c r="F2071" s="231" t="s">
        <v>328</v>
      </c>
      <c r="G2071" s="229"/>
      <c r="H2071" s="230" t="s">
        <v>19</v>
      </c>
      <c r="I2071" s="232"/>
      <c r="J2071" s="229"/>
      <c r="K2071" s="229"/>
      <c r="L2071" s="233"/>
      <c r="M2071" s="234"/>
      <c r="N2071" s="235"/>
      <c r="O2071" s="235"/>
      <c r="P2071" s="235"/>
      <c r="Q2071" s="235"/>
      <c r="R2071" s="235"/>
      <c r="S2071" s="235"/>
      <c r="T2071" s="236"/>
      <c r="AT2071" s="237" t="s">
        <v>176</v>
      </c>
      <c r="AU2071" s="237" t="s">
        <v>83</v>
      </c>
      <c r="AV2071" s="12" t="s">
        <v>81</v>
      </c>
      <c r="AW2071" s="12" t="s">
        <v>34</v>
      </c>
      <c r="AX2071" s="12" t="s">
        <v>73</v>
      </c>
      <c r="AY2071" s="237" t="s">
        <v>161</v>
      </c>
    </row>
    <row r="2072" s="12" customFormat="1">
      <c r="B2072" s="228"/>
      <c r="C2072" s="229"/>
      <c r="D2072" s="225" t="s">
        <v>176</v>
      </c>
      <c r="E2072" s="230" t="s">
        <v>19</v>
      </c>
      <c r="F2072" s="231" t="s">
        <v>1074</v>
      </c>
      <c r="G2072" s="229"/>
      <c r="H2072" s="230" t="s">
        <v>19</v>
      </c>
      <c r="I2072" s="232"/>
      <c r="J2072" s="229"/>
      <c r="K2072" s="229"/>
      <c r="L2072" s="233"/>
      <c r="M2072" s="234"/>
      <c r="N2072" s="235"/>
      <c r="O2072" s="235"/>
      <c r="P2072" s="235"/>
      <c r="Q2072" s="235"/>
      <c r="R2072" s="235"/>
      <c r="S2072" s="235"/>
      <c r="T2072" s="236"/>
      <c r="AT2072" s="237" t="s">
        <v>176</v>
      </c>
      <c r="AU2072" s="237" t="s">
        <v>83</v>
      </c>
      <c r="AV2072" s="12" t="s">
        <v>81</v>
      </c>
      <c r="AW2072" s="12" t="s">
        <v>34</v>
      </c>
      <c r="AX2072" s="12" t="s">
        <v>73</v>
      </c>
      <c r="AY2072" s="237" t="s">
        <v>161</v>
      </c>
    </row>
    <row r="2073" s="12" customFormat="1">
      <c r="B2073" s="228"/>
      <c r="C2073" s="229"/>
      <c r="D2073" s="225" t="s">
        <v>176</v>
      </c>
      <c r="E2073" s="230" t="s">
        <v>19</v>
      </c>
      <c r="F2073" s="231" t="s">
        <v>394</v>
      </c>
      <c r="G2073" s="229"/>
      <c r="H2073" s="230" t="s">
        <v>19</v>
      </c>
      <c r="I2073" s="232"/>
      <c r="J2073" s="229"/>
      <c r="K2073" s="229"/>
      <c r="L2073" s="233"/>
      <c r="M2073" s="234"/>
      <c r="N2073" s="235"/>
      <c r="O2073" s="235"/>
      <c r="P2073" s="235"/>
      <c r="Q2073" s="235"/>
      <c r="R2073" s="235"/>
      <c r="S2073" s="235"/>
      <c r="T2073" s="236"/>
      <c r="AT2073" s="237" t="s">
        <v>176</v>
      </c>
      <c r="AU2073" s="237" t="s">
        <v>83</v>
      </c>
      <c r="AV2073" s="12" t="s">
        <v>81</v>
      </c>
      <c r="AW2073" s="12" t="s">
        <v>34</v>
      </c>
      <c r="AX2073" s="12" t="s">
        <v>73</v>
      </c>
      <c r="AY2073" s="237" t="s">
        <v>161</v>
      </c>
    </row>
    <row r="2074" s="13" customFormat="1">
      <c r="B2074" s="238"/>
      <c r="C2074" s="239"/>
      <c r="D2074" s="225" t="s">
        <v>176</v>
      </c>
      <c r="E2074" s="240" t="s">
        <v>19</v>
      </c>
      <c r="F2074" s="241" t="s">
        <v>1176</v>
      </c>
      <c r="G2074" s="239"/>
      <c r="H2074" s="242">
        <v>70</v>
      </c>
      <c r="I2074" s="243"/>
      <c r="J2074" s="239"/>
      <c r="K2074" s="239"/>
      <c r="L2074" s="244"/>
      <c r="M2074" s="245"/>
      <c r="N2074" s="246"/>
      <c r="O2074" s="246"/>
      <c r="P2074" s="246"/>
      <c r="Q2074" s="246"/>
      <c r="R2074" s="246"/>
      <c r="S2074" s="246"/>
      <c r="T2074" s="247"/>
      <c r="AT2074" s="248" t="s">
        <v>176</v>
      </c>
      <c r="AU2074" s="248" t="s">
        <v>83</v>
      </c>
      <c r="AV2074" s="13" t="s">
        <v>83</v>
      </c>
      <c r="AW2074" s="13" t="s">
        <v>34</v>
      </c>
      <c r="AX2074" s="13" t="s">
        <v>81</v>
      </c>
      <c r="AY2074" s="248" t="s">
        <v>161</v>
      </c>
    </row>
    <row r="2075" s="1" customFormat="1" ht="16.5" customHeight="1">
      <c r="B2075" s="39"/>
      <c r="C2075" s="260" t="s">
        <v>2191</v>
      </c>
      <c r="D2075" s="260" t="s">
        <v>252</v>
      </c>
      <c r="E2075" s="261" t="s">
        <v>2192</v>
      </c>
      <c r="F2075" s="262" t="s">
        <v>2193</v>
      </c>
      <c r="G2075" s="263" t="s">
        <v>210</v>
      </c>
      <c r="H2075" s="264">
        <v>71.400000000000006</v>
      </c>
      <c r="I2075" s="265"/>
      <c r="J2075" s="266">
        <f>ROUND(I2075*H2075,2)</f>
        <v>0</v>
      </c>
      <c r="K2075" s="262" t="s">
        <v>19</v>
      </c>
      <c r="L2075" s="267"/>
      <c r="M2075" s="268" t="s">
        <v>19</v>
      </c>
      <c r="N2075" s="269" t="s">
        <v>44</v>
      </c>
      <c r="O2075" s="84"/>
      <c r="P2075" s="221">
        <f>O2075*H2075</f>
        <v>0</v>
      </c>
      <c r="Q2075" s="221">
        <v>0.0033600000000000001</v>
      </c>
      <c r="R2075" s="221">
        <f>Q2075*H2075</f>
        <v>0.23990400000000003</v>
      </c>
      <c r="S2075" s="221">
        <v>0</v>
      </c>
      <c r="T2075" s="222">
        <f>S2075*H2075</f>
        <v>0</v>
      </c>
      <c r="AR2075" s="223" t="s">
        <v>364</v>
      </c>
      <c r="AT2075" s="223" t="s">
        <v>252</v>
      </c>
      <c r="AU2075" s="223" t="s">
        <v>83</v>
      </c>
      <c r="AY2075" s="18" t="s">
        <v>161</v>
      </c>
      <c r="BE2075" s="224">
        <f>IF(N2075="základní",J2075,0)</f>
        <v>0</v>
      </c>
      <c r="BF2075" s="224">
        <f>IF(N2075="snížená",J2075,0)</f>
        <v>0</v>
      </c>
      <c r="BG2075" s="224">
        <f>IF(N2075="zákl. přenesená",J2075,0)</f>
        <v>0</v>
      </c>
      <c r="BH2075" s="224">
        <f>IF(N2075="sníž. přenesená",J2075,0)</f>
        <v>0</v>
      </c>
      <c r="BI2075" s="224">
        <f>IF(N2075="nulová",J2075,0)</f>
        <v>0</v>
      </c>
      <c r="BJ2075" s="18" t="s">
        <v>81</v>
      </c>
      <c r="BK2075" s="224">
        <f>ROUND(I2075*H2075,2)</f>
        <v>0</v>
      </c>
      <c r="BL2075" s="18" t="s">
        <v>257</v>
      </c>
      <c r="BM2075" s="223" t="s">
        <v>2194</v>
      </c>
    </row>
    <row r="2076" s="1" customFormat="1">
      <c r="B2076" s="39"/>
      <c r="C2076" s="40"/>
      <c r="D2076" s="225" t="s">
        <v>169</v>
      </c>
      <c r="E2076" s="40"/>
      <c r="F2076" s="226" t="s">
        <v>2193</v>
      </c>
      <c r="G2076" s="40"/>
      <c r="H2076" s="40"/>
      <c r="I2076" s="136"/>
      <c r="J2076" s="40"/>
      <c r="K2076" s="40"/>
      <c r="L2076" s="44"/>
      <c r="M2076" s="227"/>
      <c r="N2076" s="84"/>
      <c r="O2076" s="84"/>
      <c r="P2076" s="84"/>
      <c r="Q2076" s="84"/>
      <c r="R2076" s="84"/>
      <c r="S2076" s="84"/>
      <c r="T2076" s="85"/>
      <c r="AT2076" s="18" t="s">
        <v>169</v>
      </c>
      <c r="AU2076" s="18" t="s">
        <v>83</v>
      </c>
    </row>
    <row r="2077" s="13" customFormat="1">
      <c r="B2077" s="238"/>
      <c r="C2077" s="239"/>
      <c r="D2077" s="225" t="s">
        <v>176</v>
      </c>
      <c r="E2077" s="240" t="s">
        <v>19</v>
      </c>
      <c r="F2077" s="241" t="s">
        <v>862</v>
      </c>
      <c r="G2077" s="239"/>
      <c r="H2077" s="242">
        <v>71.400000000000006</v>
      </c>
      <c r="I2077" s="243"/>
      <c r="J2077" s="239"/>
      <c r="K2077" s="239"/>
      <c r="L2077" s="244"/>
      <c r="M2077" s="245"/>
      <c r="N2077" s="246"/>
      <c r="O2077" s="246"/>
      <c r="P2077" s="246"/>
      <c r="Q2077" s="246"/>
      <c r="R2077" s="246"/>
      <c r="S2077" s="246"/>
      <c r="T2077" s="247"/>
      <c r="AT2077" s="248" t="s">
        <v>176</v>
      </c>
      <c r="AU2077" s="248" t="s">
        <v>83</v>
      </c>
      <c r="AV2077" s="13" t="s">
        <v>83</v>
      </c>
      <c r="AW2077" s="13" t="s">
        <v>34</v>
      </c>
      <c r="AX2077" s="13" t="s">
        <v>81</v>
      </c>
      <c r="AY2077" s="248" t="s">
        <v>161</v>
      </c>
    </row>
    <row r="2078" s="1" customFormat="1" ht="16.5" customHeight="1">
      <c r="B2078" s="39"/>
      <c r="C2078" s="212" t="s">
        <v>2195</v>
      </c>
      <c r="D2078" s="212" t="s">
        <v>163</v>
      </c>
      <c r="E2078" s="213" t="s">
        <v>2196</v>
      </c>
      <c r="F2078" s="214" t="s">
        <v>2197</v>
      </c>
      <c r="G2078" s="215" t="s">
        <v>210</v>
      </c>
      <c r="H2078" s="216">
        <v>11</v>
      </c>
      <c r="I2078" s="217"/>
      <c r="J2078" s="218">
        <f>ROUND(I2078*H2078,2)</f>
        <v>0</v>
      </c>
      <c r="K2078" s="214" t="s">
        <v>173</v>
      </c>
      <c r="L2078" s="44"/>
      <c r="M2078" s="219" t="s">
        <v>19</v>
      </c>
      <c r="N2078" s="220" t="s">
        <v>44</v>
      </c>
      <c r="O2078" s="84"/>
      <c r="P2078" s="221">
        <f>O2078*H2078</f>
        <v>0</v>
      </c>
      <c r="Q2078" s="221">
        <v>0</v>
      </c>
      <c r="R2078" s="221">
        <f>Q2078*H2078</f>
        <v>0</v>
      </c>
      <c r="S2078" s="221">
        <v>0</v>
      </c>
      <c r="T2078" s="222">
        <f>S2078*H2078</f>
        <v>0</v>
      </c>
      <c r="AR2078" s="223" t="s">
        <v>167</v>
      </c>
      <c r="AT2078" s="223" t="s">
        <v>163</v>
      </c>
      <c r="AU2078" s="223" t="s">
        <v>83</v>
      </c>
      <c r="AY2078" s="18" t="s">
        <v>161</v>
      </c>
      <c r="BE2078" s="224">
        <f>IF(N2078="základní",J2078,0)</f>
        <v>0</v>
      </c>
      <c r="BF2078" s="224">
        <f>IF(N2078="snížená",J2078,0)</f>
        <v>0</v>
      </c>
      <c r="BG2078" s="224">
        <f>IF(N2078="zákl. přenesená",J2078,0)</f>
        <v>0</v>
      </c>
      <c r="BH2078" s="224">
        <f>IF(N2078="sníž. přenesená",J2078,0)</f>
        <v>0</v>
      </c>
      <c r="BI2078" s="224">
        <f>IF(N2078="nulová",J2078,0)</f>
        <v>0</v>
      </c>
      <c r="BJ2078" s="18" t="s">
        <v>81</v>
      </c>
      <c r="BK2078" s="224">
        <f>ROUND(I2078*H2078,2)</f>
        <v>0</v>
      </c>
      <c r="BL2078" s="18" t="s">
        <v>167</v>
      </c>
      <c r="BM2078" s="223" t="s">
        <v>2198</v>
      </c>
    </row>
    <row r="2079" s="1" customFormat="1">
      <c r="B2079" s="39"/>
      <c r="C2079" s="40"/>
      <c r="D2079" s="225" t="s">
        <v>169</v>
      </c>
      <c r="E2079" s="40"/>
      <c r="F2079" s="226" t="s">
        <v>2199</v>
      </c>
      <c r="G2079" s="40"/>
      <c r="H2079" s="40"/>
      <c r="I2079" s="136"/>
      <c r="J2079" s="40"/>
      <c r="K2079" s="40"/>
      <c r="L2079" s="44"/>
      <c r="M2079" s="227"/>
      <c r="N2079" s="84"/>
      <c r="O2079" s="84"/>
      <c r="P2079" s="84"/>
      <c r="Q2079" s="84"/>
      <c r="R2079" s="84"/>
      <c r="S2079" s="84"/>
      <c r="T2079" s="85"/>
      <c r="AT2079" s="18" t="s">
        <v>169</v>
      </c>
      <c r="AU2079" s="18" t="s">
        <v>83</v>
      </c>
    </row>
    <row r="2080" s="12" customFormat="1">
      <c r="B2080" s="228"/>
      <c r="C2080" s="229"/>
      <c r="D2080" s="225" t="s">
        <v>176</v>
      </c>
      <c r="E2080" s="230" t="s">
        <v>19</v>
      </c>
      <c r="F2080" s="231" t="s">
        <v>328</v>
      </c>
      <c r="G2080" s="229"/>
      <c r="H2080" s="230" t="s">
        <v>19</v>
      </c>
      <c r="I2080" s="232"/>
      <c r="J2080" s="229"/>
      <c r="K2080" s="229"/>
      <c r="L2080" s="233"/>
      <c r="M2080" s="234"/>
      <c r="N2080" s="235"/>
      <c r="O2080" s="235"/>
      <c r="P2080" s="235"/>
      <c r="Q2080" s="235"/>
      <c r="R2080" s="235"/>
      <c r="S2080" s="235"/>
      <c r="T2080" s="236"/>
      <c r="AT2080" s="237" t="s">
        <v>176</v>
      </c>
      <c r="AU2080" s="237" t="s">
        <v>83</v>
      </c>
      <c r="AV2080" s="12" t="s">
        <v>81</v>
      </c>
      <c r="AW2080" s="12" t="s">
        <v>34</v>
      </c>
      <c r="AX2080" s="12" t="s">
        <v>73</v>
      </c>
      <c r="AY2080" s="237" t="s">
        <v>161</v>
      </c>
    </row>
    <row r="2081" s="12" customFormat="1">
      <c r="B2081" s="228"/>
      <c r="C2081" s="229"/>
      <c r="D2081" s="225" t="s">
        <v>176</v>
      </c>
      <c r="E2081" s="230" t="s">
        <v>19</v>
      </c>
      <c r="F2081" s="231" t="s">
        <v>1139</v>
      </c>
      <c r="G2081" s="229"/>
      <c r="H2081" s="230" t="s">
        <v>19</v>
      </c>
      <c r="I2081" s="232"/>
      <c r="J2081" s="229"/>
      <c r="K2081" s="229"/>
      <c r="L2081" s="233"/>
      <c r="M2081" s="234"/>
      <c r="N2081" s="235"/>
      <c r="O2081" s="235"/>
      <c r="P2081" s="235"/>
      <c r="Q2081" s="235"/>
      <c r="R2081" s="235"/>
      <c r="S2081" s="235"/>
      <c r="T2081" s="236"/>
      <c r="AT2081" s="237" t="s">
        <v>176</v>
      </c>
      <c r="AU2081" s="237" t="s">
        <v>83</v>
      </c>
      <c r="AV2081" s="12" t="s">
        <v>81</v>
      </c>
      <c r="AW2081" s="12" t="s">
        <v>34</v>
      </c>
      <c r="AX2081" s="12" t="s">
        <v>73</v>
      </c>
      <c r="AY2081" s="237" t="s">
        <v>161</v>
      </c>
    </row>
    <row r="2082" s="12" customFormat="1">
      <c r="B2082" s="228"/>
      <c r="C2082" s="229"/>
      <c r="D2082" s="225" t="s">
        <v>176</v>
      </c>
      <c r="E2082" s="230" t="s">
        <v>19</v>
      </c>
      <c r="F2082" s="231" t="s">
        <v>398</v>
      </c>
      <c r="G2082" s="229"/>
      <c r="H2082" s="230" t="s">
        <v>19</v>
      </c>
      <c r="I2082" s="232"/>
      <c r="J2082" s="229"/>
      <c r="K2082" s="229"/>
      <c r="L2082" s="233"/>
      <c r="M2082" s="234"/>
      <c r="N2082" s="235"/>
      <c r="O2082" s="235"/>
      <c r="P2082" s="235"/>
      <c r="Q2082" s="235"/>
      <c r="R2082" s="235"/>
      <c r="S2082" s="235"/>
      <c r="T2082" s="236"/>
      <c r="AT2082" s="237" t="s">
        <v>176</v>
      </c>
      <c r="AU2082" s="237" t="s">
        <v>83</v>
      </c>
      <c r="AV2082" s="12" t="s">
        <v>81</v>
      </c>
      <c r="AW2082" s="12" t="s">
        <v>34</v>
      </c>
      <c r="AX2082" s="12" t="s">
        <v>73</v>
      </c>
      <c r="AY2082" s="237" t="s">
        <v>161</v>
      </c>
    </row>
    <row r="2083" s="13" customFormat="1">
      <c r="B2083" s="238"/>
      <c r="C2083" s="239"/>
      <c r="D2083" s="225" t="s">
        <v>176</v>
      </c>
      <c r="E2083" s="240" t="s">
        <v>19</v>
      </c>
      <c r="F2083" s="241" t="s">
        <v>2200</v>
      </c>
      <c r="G2083" s="239"/>
      <c r="H2083" s="242">
        <v>11</v>
      </c>
      <c r="I2083" s="243"/>
      <c r="J2083" s="239"/>
      <c r="K2083" s="239"/>
      <c r="L2083" s="244"/>
      <c r="M2083" s="245"/>
      <c r="N2083" s="246"/>
      <c r="O2083" s="246"/>
      <c r="P2083" s="246"/>
      <c r="Q2083" s="246"/>
      <c r="R2083" s="246"/>
      <c r="S2083" s="246"/>
      <c r="T2083" s="247"/>
      <c r="AT2083" s="248" t="s">
        <v>176</v>
      </c>
      <c r="AU2083" s="248" t="s">
        <v>83</v>
      </c>
      <c r="AV2083" s="13" t="s">
        <v>83</v>
      </c>
      <c r="AW2083" s="13" t="s">
        <v>34</v>
      </c>
      <c r="AX2083" s="13" t="s">
        <v>81</v>
      </c>
      <c r="AY2083" s="248" t="s">
        <v>161</v>
      </c>
    </row>
    <row r="2084" s="1" customFormat="1" ht="16.5" customHeight="1">
      <c r="B2084" s="39"/>
      <c r="C2084" s="260" t="s">
        <v>2201</v>
      </c>
      <c r="D2084" s="260" t="s">
        <v>252</v>
      </c>
      <c r="E2084" s="261" t="s">
        <v>2202</v>
      </c>
      <c r="F2084" s="262" t="s">
        <v>2203</v>
      </c>
      <c r="G2084" s="263" t="s">
        <v>210</v>
      </c>
      <c r="H2084" s="264">
        <v>11.550000000000001</v>
      </c>
      <c r="I2084" s="265"/>
      <c r="J2084" s="266">
        <f>ROUND(I2084*H2084,2)</f>
        <v>0</v>
      </c>
      <c r="K2084" s="262" t="s">
        <v>173</v>
      </c>
      <c r="L2084" s="267"/>
      <c r="M2084" s="268" t="s">
        <v>19</v>
      </c>
      <c r="N2084" s="269" t="s">
        <v>44</v>
      </c>
      <c r="O2084" s="84"/>
      <c r="P2084" s="221">
        <f>O2084*H2084</f>
        <v>0</v>
      </c>
      <c r="Q2084" s="221">
        <v>0.00018000000000000001</v>
      </c>
      <c r="R2084" s="221">
        <f>Q2084*H2084</f>
        <v>0.0020790000000000001</v>
      </c>
      <c r="S2084" s="221">
        <v>0</v>
      </c>
      <c r="T2084" s="222">
        <f>S2084*H2084</f>
        <v>0</v>
      </c>
      <c r="AR2084" s="223" t="s">
        <v>207</v>
      </c>
      <c r="AT2084" s="223" t="s">
        <v>252</v>
      </c>
      <c r="AU2084" s="223" t="s">
        <v>83</v>
      </c>
      <c r="AY2084" s="18" t="s">
        <v>161</v>
      </c>
      <c r="BE2084" s="224">
        <f>IF(N2084="základní",J2084,0)</f>
        <v>0</v>
      </c>
      <c r="BF2084" s="224">
        <f>IF(N2084="snížená",J2084,0)</f>
        <v>0</v>
      </c>
      <c r="BG2084" s="224">
        <f>IF(N2084="zákl. přenesená",J2084,0)</f>
        <v>0</v>
      </c>
      <c r="BH2084" s="224">
        <f>IF(N2084="sníž. přenesená",J2084,0)</f>
        <v>0</v>
      </c>
      <c r="BI2084" s="224">
        <f>IF(N2084="nulová",J2084,0)</f>
        <v>0</v>
      </c>
      <c r="BJ2084" s="18" t="s">
        <v>81</v>
      </c>
      <c r="BK2084" s="224">
        <f>ROUND(I2084*H2084,2)</f>
        <v>0</v>
      </c>
      <c r="BL2084" s="18" t="s">
        <v>167</v>
      </c>
      <c r="BM2084" s="223" t="s">
        <v>2204</v>
      </c>
    </row>
    <row r="2085" s="1" customFormat="1">
      <c r="B2085" s="39"/>
      <c r="C2085" s="40"/>
      <c r="D2085" s="225" t="s">
        <v>169</v>
      </c>
      <c r="E2085" s="40"/>
      <c r="F2085" s="226" t="s">
        <v>2203</v>
      </c>
      <c r="G2085" s="40"/>
      <c r="H2085" s="40"/>
      <c r="I2085" s="136"/>
      <c r="J2085" s="40"/>
      <c r="K2085" s="40"/>
      <c r="L2085" s="44"/>
      <c r="M2085" s="227"/>
      <c r="N2085" s="84"/>
      <c r="O2085" s="84"/>
      <c r="P2085" s="84"/>
      <c r="Q2085" s="84"/>
      <c r="R2085" s="84"/>
      <c r="S2085" s="84"/>
      <c r="T2085" s="85"/>
      <c r="AT2085" s="18" t="s">
        <v>169</v>
      </c>
      <c r="AU2085" s="18" t="s">
        <v>83</v>
      </c>
    </row>
    <row r="2086" s="13" customFormat="1">
      <c r="B2086" s="238"/>
      <c r="C2086" s="239"/>
      <c r="D2086" s="225" t="s">
        <v>176</v>
      </c>
      <c r="E2086" s="240" t="s">
        <v>19</v>
      </c>
      <c r="F2086" s="241" t="s">
        <v>2205</v>
      </c>
      <c r="G2086" s="239"/>
      <c r="H2086" s="242">
        <v>11.550000000000001</v>
      </c>
      <c r="I2086" s="243"/>
      <c r="J2086" s="239"/>
      <c r="K2086" s="239"/>
      <c r="L2086" s="244"/>
      <c r="M2086" s="245"/>
      <c r="N2086" s="246"/>
      <c r="O2086" s="246"/>
      <c r="P2086" s="246"/>
      <c r="Q2086" s="246"/>
      <c r="R2086" s="246"/>
      <c r="S2086" s="246"/>
      <c r="T2086" s="247"/>
      <c r="AT2086" s="248" t="s">
        <v>176</v>
      </c>
      <c r="AU2086" s="248" t="s">
        <v>83</v>
      </c>
      <c r="AV2086" s="13" t="s">
        <v>83</v>
      </c>
      <c r="AW2086" s="13" t="s">
        <v>34</v>
      </c>
      <c r="AX2086" s="13" t="s">
        <v>81</v>
      </c>
      <c r="AY2086" s="248" t="s">
        <v>161</v>
      </c>
    </row>
    <row r="2087" s="1" customFormat="1" ht="16.5" customHeight="1">
      <c r="B2087" s="39"/>
      <c r="C2087" s="212" t="s">
        <v>2206</v>
      </c>
      <c r="D2087" s="212" t="s">
        <v>163</v>
      </c>
      <c r="E2087" s="213" t="s">
        <v>2173</v>
      </c>
      <c r="F2087" s="214" t="s">
        <v>2174</v>
      </c>
      <c r="G2087" s="215" t="s">
        <v>210</v>
      </c>
      <c r="H2087" s="216">
        <v>11</v>
      </c>
      <c r="I2087" s="217"/>
      <c r="J2087" s="218">
        <f>ROUND(I2087*H2087,2)</f>
        <v>0</v>
      </c>
      <c r="K2087" s="214" t="s">
        <v>173</v>
      </c>
      <c r="L2087" s="44"/>
      <c r="M2087" s="219" t="s">
        <v>19</v>
      </c>
      <c r="N2087" s="220" t="s">
        <v>44</v>
      </c>
      <c r="O2087" s="84"/>
      <c r="P2087" s="221">
        <f>O2087*H2087</f>
        <v>0</v>
      </c>
      <c r="Q2087" s="221">
        <v>0</v>
      </c>
      <c r="R2087" s="221">
        <f>Q2087*H2087</f>
        <v>0</v>
      </c>
      <c r="S2087" s="221">
        <v>0</v>
      </c>
      <c r="T2087" s="222">
        <f>S2087*H2087</f>
        <v>0</v>
      </c>
      <c r="AR2087" s="223" t="s">
        <v>257</v>
      </c>
      <c r="AT2087" s="223" t="s">
        <v>163</v>
      </c>
      <c r="AU2087" s="223" t="s">
        <v>83</v>
      </c>
      <c r="AY2087" s="18" t="s">
        <v>161</v>
      </c>
      <c r="BE2087" s="224">
        <f>IF(N2087="základní",J2087,0)</f>
        <v>0</v>
      </c>
      <c r="BF2087" s="224">
        <f>IF(N2087="snížená",J2087,0)</f>
        <v>0</v>
      </c>
      <c r="BG2087" s="224">
        <f>IF(N2087="zákl. přenesená",J2087,0)</f>
        <v>0</v>
      </c>
      <c r="BH2087" s="224">
        <f>IF(N2087="sníž. přenesená",J2087,0)</f>
        <v>0</v>
      </c>
      <c r="BI2087" s="224">
        <f>IF(N2087="nulová",J2087,0)</f>
        <v>0</v>
      </c>
      <c r="BJ2087" s="18" t="s">
        <v>81</v>
      </c>
      <c r="BK2087" s="224">
        <f>ROUND(I2087*H2087,2)</f>
        <v>0</v>
      </c>
      <c r="BL2087" s="18" t="s">
        <v>257</v>
      </c>
      <c r="BM2087" s="223" t="s">
        <v>2207</v>
      </c>
    </row>
    <row r="2088" s="1" customFormat="1">
      <c r="B2088" s="39"/>
      <c r="C2088" s="40"/>
      <c r="D2088" s="225" t="s">
        <v>169</v>
      </c>
      <c r="E2088" s="40"/>
      <c r="F2088" s="226" t="s">
        <v>2176</v>
      </c>
      <c r="G2088" s="40"/>
      <c r="H2088" s="40"/>
      <c r="I2088" s="136"/>
      <c r="J2088" s="40"/>
      <c r="K2088" s="40"/>
      <c r="L2088" s="44"/>
      <c r="M2088" s="227"/>
      <c r="N2088" s="84"/>
      <c r="O2088" s="84"/>
      <c r="P2088" s="84"/>
      <c r="Q2088" s="84"/>
      <c r="R2088" s="84"/>
      <c r="S2088" s="84"/>
      <c r="T2088" s="85"/>
      <c r="AT2088" s="18" t="s">
        <v>169</v>
      </c>
      <c r="AU2088" s="18" t="s">
        <v>83</v>
      </c>
    </row>
    <row r="2089" s="12" customFormat="1">
      <c r="B2089" s="228"/>
      <c r="C2089" s="229"/>
      <c r="D2089" s="225" t="s">
        <v>176</v>
      </c>
      <c r="E2089" s="230" t="s">
        <v>19</v>
      </c>
      <c r="F2089" s="231" t="s">
        <v>328</v>
      </c>
      <c r="G2089" s="229"/>
      <c r="H2089" s="230" t="s">
        <v>19</v>
      </c>
      <c r="I2089" s="232"/>
      <c r="J2089" s="229"/>
      <c r="K2089" s="229"/>
      <c r="L2089" s="233"/>
      <c r="M2089" s="234"/>
      <c r="N2089" s="235"/>
      <c r="O2089" s="235"/>
      <c r="P2089" s="235"/>
      <c r="Q2089" s="235"/>
      <c r="R2089" s="235"/>
      <c r="S2089" s="235"/>
      <c r="T2089" s="236"/>
      <c r="AT2089" s="237" t="s">
        <v>176</v>
      </c>
      <c r="AU2089" s="237" t="s">
        <v>83</v>
      </c>
      <c r="AV2089" s="12" t="s">
        <v>81</v>
      </c>
      <c r="AW2089" s="12" t="s">
        <v>34</v>
      </c>
      <c r="AX2089" s="12" t="s">
        <v>73</v>
      </c>
      <c r="AY2089" s="237" t="s">
        <v>161</v>
      </c>
    </row>
    <row r="2090" s="12" customFormat="1">
      <c r="B2090" s="228"/>
      <c r="C2090" s="229"/>
      <c r="D2090" s="225" t="s">
        <v>176</v>
      </c>
      <c r="E2090" s="230" t="s">
        <v>19</v>
      </c>
      <c r="F2090" s="231" t="s">
        <v>1139</v>
      </c>
      <c r="G2090" s="229"/>
      <c r="H2090" s="230" t="s">
        <v>19</v>
      </c>
      <c r="I2090" s="232"/>
      <c r="J2090" s="229"/>
      <c r="K2090" s="229"/>
      <c r="L2090" s="233"/>
      <c r="M2090" s="234"/>
      <c r="N2090" s="235"/>
      <c r="O2090" s="235"/>
      <c r="P2090" s="235"/>
      <c r="Q2090" s="235"/>
      <c r="R2090" s="235"/>
      <c r="S2090" s="235"/>
      <c r="T2090" s="236"/>
      <c r="AT2090" s="237" t="s">
        <v>176</v>
      </c>
      <c r="AU2090" s="237" t="s">
        <v>83</v>
      </c>
      <c r="AV2090" s="12" t="s">
        <v>81</v>
      </c>
      <c r="AW2090" s="12" t="s">
        <v>34</v>
      </c>
      <c r="AX2090" s="12" t="s">
        <v>73</v>
      </c>
      <c r="AY2090" s="237" t="s">
        <v>161</v>
      </c>
    </row>
    <row r="2091" s="12" customFormat="1">
      <c r="B2091" s="228"/>
      <c r="C2091" s="229"/>
      <c r="D2091" s="225" t="s">
        <v>176</v>
      </c>
      <c r="E2091" s="230" t="s">
        <v>19</v>
      </c>
      <c r="F2091" s="231" t="s">
        <v>398</v>
      </c>
      <c r="G2091" s="229"/>
      <c r="H2091" s="230" t="s">
        <v>19</v>
      </c>
      <c r="I2091" s="232"/>
      <c r="J2091" s="229"/>
      <c r="K2091" s="229"/>
      <c r="L2091" s="233"/>
      <c r="M2091" s="234"/>
      <c r="N2091" s="235"/>
      <c r="O2091" s="235"/>
      <c r="P2091" s="235"/>
      <c r="Q2091" s="235"/>
      <c r="R2091" s="235"/>
      <c r="S2091" s="235"/>
      <c r="T2091" s="236"/>
      <c r="AT2091" s="237" t="s">
        <v>176</v>
      </c>
      <c r="AU2091" s="237" t="s">
        <v>83</v>
      </c>
      <c r="AV2091" s="12" t="s">
        <v>81</v>
      </c>
      <c r="AW2091" s="12" t="s">
        <v>34</v>
      </c>
      <c r="AX2091" s="12" t="s">
        <v>73</v>
      </c>
      <c r="AY2091" s="237" t="s">
        <v>161</v>
      </c>
    </row>
    <row r="2092" s="13" customFormat="1">
      <c r="B2092" s="238"/>
      <c r="C2092" s="239"/>
      <c r="D2092" s="225" t="s">
        <v>176</v>
      </c>
      <c r="E2092" s="240" t="s">
        <v>19</v>
      </c>
      <c r="F2092" s="241" t="s">
        <v>2200</v>
      </c>
      <c r="G2092" s="239"/>
      <c r="H2092" s="242">
        <v>11</v>
      </c>
      <c r="I2092" s="243"/>
      <c r="J2092" s="239"/>
      <c r="K2092" s="239"/>
      <c r="L2092" s="244"/>
      <c r="M2092" s="245"/>
      <c r="N2092" s="246"/>
      <c r="O2092" s="246"/>
      <c r="P2092" s="246"/>
      <c r="Q2092" s="246"/>
      <c r="R2092" s="246"/>
      <c r="S2092" s="246"/>
      <c r="T2092" s="247"/>
      <c r="AT2092" s="248" t="s">
        <v>176</v>
      </c>
      <c r="AU2092" s="248" t="s">
        <v>83</v>
      </c>
      <c r="AV2092" s="13" t="s">
        <v>83</v>
      </c>
      <c r="AW2092" s="13" t="s">
        <v>34</v>
      </c>
      <c r="AX2092" s="13" t="s">
        <v>81</v>
      </c>
      <c r="AY2092" s="248" t="s">
        <v>161</v>
      </c>
    </row>
    <row r="2093" s="1" customFormat="1" ht="16.5" customHeight="1">
      <c r="B2093" s="39"/>
      <c r="C2093" s="260" t="s">
        <v>2208</v>
      </c>
      <c r="D2093" s="260" t="s">
        <v>252</v>
      </c>
      <c r="E2093" s="261" t="s">
        <v>2209</v>
      </c>
      <c r="F2093" s="262" t="s">
        <v>2210</v>
      </c>
      <c r="G2093" s="263" t="s">
        <v>210</v>
      </c>
      <c r="H2093" s="264">
        <v>11.220000000000001</v>
      </c>
      <c r="I2093" s="265"/>
      <c r="J2093" s="266">
        <f>ROUND(I2093*H2093,2)</f>
        <v>0</v>
      </c>
      <c r="K2093" s="262" t="s">
        <v>19</v>
      </c>
      <c r="L2093" s="267"/>
      <c r="M2093" s="268" t="s">
        <v>19</v>
      </c>
      <c r="N2093" s="269" t="s">
        <v>44</v>
      </c>
      <c r="O2093" s="84"/>
      <c r="P2093" s="221">
        <f>O2093*H2093</f>
        <v>0</v>
      </c>
      <c r="Q2093" s="221">
        <v>0.002</v>
      </c>
      <c r="R2093" s="221">
        <f>Q2093*H2093</f>
        <v>0.022440000000000002</v>
      </c>
      <c r="S2093" s="221">
        <v>0</v>
      </c>
      <c r="T2093" s="222">
        <f>S2093*H2093</f>
        <v>0</v>
      </c>
      <c r="AR2093" s="223" t="s">
        <v>364</v>
      </c>
      <c r="AT2093" s="223" t="s">
        <v>252</v>
      </c>
      <c r="AU2093" s="223" t="s">
        <v>83</v>
      </c>
      <c r="AY2093" s="18" t="s">
        <v>161</v>
      </c>
      <c r="BE2093" s="224">
        <f>IF(N2093="základní",J2093,0)</f>
        <v>0</v>
      </c>
      <c r="BF2093" s="224">
        <f>IF(N2093="snížená",J2093,0)</f>
        <v>0</v>
      </c>
      <c r="BG2093" s="224">
        <f>IF(N2093="zákl. přenesená",J2093,0)</f>
        <v>0</v>
      </c>
      <c r="BH2093" s="224">
        <f>IF(N2093="sníž. přenesená",J2093,0)</f>
        <v>0</v>
      </c>
      <c r="BI2093" s="224">
        <f>IF(N2093="nulová",J2093,0)</f>
        <v>0</v>
      </c>
      <c r="BJ2093" s="18" t="s">
        <v>81</v>
      </c>
      <c r="BK2093" s="224">
        <f>ROUND(I2093*H2093,2)</f>
        <v>0</v>
      </c>
      <c r="BL2093" s="18" t="s">
        <v>257</v>
      </c>
      <c r="BM2093" s="223" t="s">
        <v>2211</v>
      </c>
    </row>
    <row r="2094" s="1" customFormat="1">
      <c r="B2094" s="39"/>
      <c r="C2094" s="40"/>
      <c r="D2094" s="225" t="s">
        <v>169</v>
      </c>
      <c r="E2094" s="40"/>
      <c r="F2094" s="226" t="s">
        <v>2210</v>
      </c>
      <c r="G2094" s="40"/>
      <c r="H2094" s="40"/>
      <c r="I2094" s="136"/>
      <c r="J2094" s="40"/>
      <c r="K2094" s="40"/>
      <c r="L2094" s="44"/>
      <c r="M2094" s="227"/>
      <c r="N2094" s="84"/>
      <c r="O2094" s="84"/>
      <c r="P2094" s="84"/>
      <c r="Q2094" s="84"/>
      <c r="R2094" s="84"/>
      <c r="S2094" s="84"/>
      <c r="T2094" s="85"/>
      <c r="AT2094" s="18" t="s">
        <v>169</v>
      </c>
      <c r="AU2094" s="18" t="s">
        <v>83</v>
      </c>
    </row>
    <row r="2095" s="13" customFormat="1">
      <c r="B2095" s="238"/>
      <c r="C2095" s="239"/>
      <c r="D2095" s="225" t="s">
        <v>176</v>
      </c>
      <c r="E2095" s="240" t="s">
        <v>19</v>
      </c>
      <c r="F2095" s="241" t="s">
        <v>2212</v>
      </c>
      <c r="G2095" s="239"/>
      <c r="H2095" s="242">
        <v>11.220000000000001</v>
      </c>
      <c r="I2095" s="243"/>
      <c r="J2095" s="239"/>
      <c r="K2095" s="239"/>
      <c r="L2095" s="244"/>
      <c r="M2095" s="245"/>
      <c r="N2095" s="246"/>
      <c r="O2095" s="246"/>
      <c r="P2095" s="246"/>
      <c r="Q2095" s="246"/>
      <c r="R2095" s="246"/>
      <c r="S2095" s="246"/>
      <c r="T2095" s="247"/>
      <c r="AT2095" s="248" t="s">
        <v>176</v>
      </c>
      <c r="AU2095" s="248" t="s">
        <v>83</v>
      </c>
      <c r="AV2095" s="13" t="s">
        <v>83</v>
      </c>
      <c r="AW2095" s="13" t="s">
        <v>34</v>
      </c>
      <c r="AX2095" s="13" t="s">
        <v>81</v>
      </c>
      <c r="AY2095" s="248" t="s">
        <v>161</v>
      </c>
    </row>
    <row r="2096" s="1" customFormat="1" ht="16.5" customHeight="1">
      <c r="B2096" s="39"/>
      <c r="C2096" s="212" t="s">
        <v>2213</v>
      </c>
      <c r="D2096" s="212" t="s">
        <v>163</v>
      </c>
      <c r="E2096" s="213" t="s">
        <v>2173</v>
      </c>
      <c r="F2096" s="214" t="s">
        <v>2174</v>
      </c>
      <c r="G2096" s="215" t="s">
        <v>210</v>
      </c>
      <c r="H2096" s="216">
        <v>22</v>
      </c>
      <c r="I2096" s="217"/>
      <c r="J2096" s="218">
        <f>ROUND(I2096*H2096,2)</f>
        <v>0</v>
      </c>
      <c r="K2096" s="214" t="s">
        <v>173</v>
      </c>
      <c r="L2096" s="44"/>
      <c r="M2096" s="219" t="s">
        <v>19</v>
      </c>
      <c r="N2096" s="220" t="s">
        <v>44</v>
      </c>
      <c r="O2096" s="84"/>
      <c r="P2096" s="221">
        <f>O2096*H2096</f>
        <v>0</v>
      </c>
      <c r="Q2096" s="221">
        <v>0</v>
      </c>
      <c r="R2096" s="221">
        <f>Q2096*H2096</f>
        <v>0</v>
      </c>
      <c r="S2096" s="221">
        <v>0</v>
      </c>
      <c r="T2096" s="222">
        <f>S2096*H2096</f>
        <v>0</v>
      </c>
      <c r="AR2096" s="223" t="s">
        <v>257</v>
      </c>
      <c r="AT2096" s="223" t="s">
        <v>163</v>
      </c>
      <c r="AU2096" s="223" t="s">
        <v>83</v>
      </c>
      <c r="AY2096" s="18" t="s">
        <v>161</v>
      </c>
      <c r="BE2096" s="224">
        <f>IF(N2096="základní",J2096,0)</f>
        <v>0</v>
      </c>
      <c r="BF2096" s="224">
        <f>IF(N2096="snížená",J2096,0)</f>
        <v>0</v>
      </c>
      <c r="BG2096" s="224">
        <f>IF(N2096="zákl. přenesená",J2096,0)</f>
        <v>0</v>
      </c>
      <c r="BH2096" s="224">
        <f>IF(N2096="sníž. přenesená",J2096,0)</f>
        <v>0</v>
      </c>
      <c r="BI2096" s="224">
        <f>IF(N2096="nulová",J2096,0)</f>
        <v>0</v>
      </c>
      <c r="BJ2096" s="18" t="s">
        <v>81</v>
      </c>
      <c r="BK2096" s="224">
        <f>ROUND(I2096*H2096,2)</f>
        <v>0</v>
      </c>
      <c r="BL2096" s="18" t="s">
        <v>257</v>
      </c>
      <c r="BM2096" s="223" t="s">
        <v>2214</v>
      </c>
    </row>
    <row r="2097" s="1" customFormat="1">
      <c r="B2097" s="39"/>
      <c r="C2097" s="40"/>
      <c r="D2097" s="225" t="s">
        <v>169</v>
      </c>
      <c r="E2097" s="40"/>
      <c r="F2097" s="226" t="s">
        <v>2176</v>
      </c>
      <c r="G2097" s="40"/>
      <c r="H2097" s="40"/>
      <c r="I2097" s="136"/>
      <c r="J2097" s="40"/>
      <c r="K2097" s="40"/>
      <c r="L2097" s="44"/>
      <c r="M2097" s="227"/>
      <c r="N2097" s="84"/>
      <c r="O2097" s="84"/>
      <c r="P2097" s="84"/>
      <c r="Q2097" s="84"/>
      <c r="R2097" s="84"/>
      <c r="S2097" s="84"/>
      <c r="T2097" s="85"/>
      <c r="AT2097" s="18" t="s">
        <v>169</v>
      </c>
      <c r="AU2097" s="18" t="s">
        <v>83</v>
      </c>
    </row>
    <row r="2098" s="12" customFormat="1">
      <c r="B2098" s="228"/>
      <c r="C2098" s="229"/>
      <c r="D2098" s="225" t="s">
        <v>176</v>
      </c>
      <c r="E2098" s="230" t="s">
        <v>19</v>
      </c>
      <c r="F2098" s="231" t="s">
        <v>328</v>
      </c>
      <c r="G2098" s="229"/>
      <c r="H2098" s="230" t="s">
        <v>19</v>
      </c>
      <c r="I2098" s="232"/>
      <c r="J2098" s="229"/>
      <c r="K2098" s="229"/>
      <c r="L2098" s="233"/>
      <c r="M2098" s="234"/>
      <c r="N2098" s="235"/>
      <c r="O2098" s="235"/>
      <c r="P2098" s="235"/>
      <c r="Q2098" s="235"/>
      <c r="R2098" s="235"/>
      <c r="S2098" s="235"/>
      <c r="T2098" s="236"/>
      <c r="AT2098" s="237" t="s">
        <v>176</v>
      </c>
      <c r="AU2098" s="237" t="s">
        <v>83</v>
      </c>
      <c r="AV2098" s="12" t="s">
        <v>81</v>
      </c>
      <c r="AW2098" s="12" t="s">
        <v>34</v>
      </c>
      <c r="AX2098" s="12" t="s">
        <v>73</v>
      </c>
      <c r="AY2098" s="237" t="s">
        <v>161</v>
      </c>
    </row>
    <row r="2099" s="12" customFormat="1">
      <c r="B2099" s="228"/>
      <c r="C2099" s="229"/>
      <c r="D2099" s="225" t="s">
        <v>176</v>
      </c>
      <c r="E2099" s="230" t="s">
        <v>19</v>
      </c>
      <c r="F2099" s="231" t="s">
        <v>1139</v>
      </c>
      <c r="G2099" s="229"/>
      <c r="H2099" s="230" t="s">
        <v>19</v>
      </c>
      <c r="I2099" s="232"/>
      <c r="J2099" s="229"/>
      <c r="K2099" s="229"/>
      <c r="L2099" s="233"/>
      <c r="M2099" s="234"/>
      <c r="N2099" s="235"/>
      <c r="O2099" s="235"/>
      <c r="P2099" s="235"/>
      <c r="Q2099" s="235"/>
      <c r="R2099" s="235"/>
      <c r="S2099" s="235"/>
      <c r="T2099" s="236"/>
      <c r="AT2099" s="237" t="s">
        <v>176</v>
      </c>
      <c r="AU2099" s="237" t="s">
        <v>83</v>
      </c>
      <c r="AV2099" s="12" t="s">
        <v>81</v>
      </c>
      <c r="AW2099" s="12" t="s">
        <v>34</v>
      </c>
      <c r="AX2099" s="12" t="s">
        <v>73</v>
      </c>
      <c r="AY2099" s="237" t="s">
        <v>161</v>
      </c>
    </row>
    <row r="2100" s="12" customFormat="1">
      <c r="B2100" s="228"/>
      <c r="C2100" s="229"/>
      <c r="D2100" s="225" t="s">
        <v>176</v>
      </c>
      <c r="E2100" s="230" t="s">
        <v>19</v>
      </c>
      <c r="F2100" s="231" t="s">
        <v>398</v>
      </c>
      <c r="G2100" s="229"/>
      <c r="H2100" s="230" t="s">
        <v>19</v>
      </c>
      <c r="I2100" s="232"/>
      <c r="J2100" s="229"/>
      <c r="K2100" s="229"/>
      <c r="L2100" s="233"/>
      <c r="M2100" s="234"/>
      <c r="N2100" s="235"/>
      <c r="O2100" s="235"/>
      <c r="P2100" s="235"/>
      <c r="Q2100" s="235"/>
      <c r="R2100" s="235"/>
      <c r="S2100" s="235"/>
      <c r="T2100" s="236"/>
      <c r="AT2100" s="237" t="s">
        <v>176</v>
      </c>
      <c r="AU2100" s="237" t="s">
        <v>83</v>
      </c>
      <c r="AV2100" s="12" t="s">
        <v>81</v>
      </c>
      <c r="AW2100" s="12" t="s">
        <v>34</v>
      </c>
      <c r="AX2100" s="12" t="s">
        <v>73</v>
      </c>
      <c r="AY2100" s="237" t="s">
        <v>161</v>
      </c>
    </row>
    <row r="2101" s="13" customFormat="1">
      <c r="B2101" s="238"/>
      <c r="C2101" s="239"/>
      <c r="D2101" s="225" t="s">
        <v>176</v>
      </c>
      <c r="E2101" s="240" t="s">
        <v>19</v>
      </c>
      <c r="F2101" s="241" t="s">
        <v>2215</v>
      </c>
      <c r="G2101" s="239"/>
      <c r="H2101" s="242">
        <v>22</v>
      </c>
      <c r="I2101" s="243"/>
      <c r="J2101" s="239"/>
      <c r="K2101" s="239"/>
      <c r="L2101" s="244"/>
      <c r="M2101" s="245"/>
      <c r="N2101" s="246"/>
      <c r="O2101" s="246"/>
      <c r="P2101" s="246"/>
      <c r="Q2101" s="246"/>
      <c r="R2101" s="246"/>
      <c r="S2101" s="246"/>
      <c r="T2101" s="247"/>
      <c r="AT2101" s="248" t="s">
        <v>176</v>
      </c>
      <c r="AU2101" s="248" t="s">
        <v>83</v>
      </c>
      <c r="AV2101" s="13" t="s">
        <v>83</v>
      </c>
      <c r="AW2101" s="13" t="s">
        <v>34</v>
      </c>
      <c r="AX2101" s="13" t="s">
        <v>81</v>
      </c>
      <c r="AY2101" s="248" t="s">
        <v>161</v>
      </c>
    </row>
    <row r="2102" s="1" customFormat="1" ht="16.5" customHeight="1">
      <c r="B2102" s="39"/>
      <c r="C2102" s="260" t="s">
        <v>2216</v>
      </c>
      <c r="D2102" s="260" t="s">
        <v>252</v>
      </c>
      <c r="E2102" s="261" t="s">
        <v>2217</v>
      </c>
      <c r="F2102" s="262" t="s">
        <v>2218</v>
      </c>
      <c r="G2102" s="263" t="s">
        <v>210</v>
      </c>
      <c r="H2102" s="264">
        <v>22.440000000000001</v>
      </c>
      <c r="I2102" s="265"/>
      <c r="J2102" s="266">
        <f>ROUND(I2102*H2102,2)</f>
        <v>0</v>
      </c>
      <c r="K2102" s="262" t="s">
        <v>19</v>
      </c>
      <c r="L2102" s="267"/>
      <c r="M2102" s="268" t="s">
        <v>19</v>
      </c>
      <c r="N2102" s="269" t="s">
        <v>44</v>
      </c>
      <c r="O2102" s="84"/>
      <c r="P2102" s="221">
        <f>O2102*H2102</f>
        <v>0</v>
      </c>
      <c r="Q2102" s="221">
        <v>0.0060000000000000001</v>
      </c>
      <c r="R2102" s="221">
        <f>Q2102*H2102</f>
        <v>0.13464000000000001</v>
      </c>
      <c r="S2102" s="221">
        <v>0</v>
      </c>
      <c r="T2102" s="222">
        <f>S2102*H2102</f>
        <v>0</v>
      </c>
      <c r="AR2102" s="223" t="s">
        <v>364</v>
      </c>
      <c r="AT2102" s="223" t="s">
        <v>252</v>
      </c>
      <c r="AU2102" s="223" t="s">
        <v>83</v>
      </c>
      <c r="AY2102" s="18" t="s">
        <v>161</v>
      </c>
      <c r="BE2102" s="224">
        <f>IF(N2102="základní",J2102,0)</f>
        <v>0</v>
      </c>
      <c r="BF2102" s="224">
        <f>IF(N2102="snížená",J2102,0)</f>
        <v>0</v>
      </c>
      <c r="BG2102" s="224">
        <f>IF(N2102="zákl. přenesená",J2102,0)</f>
        <v>0</v>
      </c>
      <c r="BH2102" s="224">
        <f>IF(N2102="sníž. přenesená",J2102,0)</f>
        <v>0</v>
      </c>
      <c r="BI2102" s="224">
        <f>IF(N2102="nulová",J2102,0)</f>
        <v>0</v>
      </c>
      <c r="BJ2102" s="18" t="s">
        <v>81</v>
      </c>
      <c r="BK2102" s="224">
        <f>ROUND(I2102*H2102,2)</f>
        <v>0</v>
      </c>
      <c r="BL2102" s="18" t="s">
        <v>257</v>
      </c>
      <c r="BM2102" s="223" t="s">
        <v>2219</v>
      </c>
    </row>
    <row r="2103" s="1" customFormat="1">
      <c r="B2103" s="39"/>
      <c r="C2103" s="40"/>
      <c r="D2103" s="225" t="s">
        <v>169</v>
      </c>
      <c r="E2103" s="40"/>
      <c r="F2103" s="226" t="s">
        <v>2218</v>
      </c>
      <c r="G2103" s="40"/>
      <c r="H2103" s="40"/>
      <c r="I2103" s="136"/>
      <c r="J2103" s="40"/>
      <c r="K2103" s="40"/>
      <c r="L2103" s="44"/>
      <c r="M2103" s="227"/>
      <c r="N2103" s="84"/>
      <c r="O2103" s="84"/>
      <c r="P2103" s="84"/>
      <c r="Q2103" s="84"/>
      <c r="R2103" s="84"/>
      <c r="S2103" s="84"/>
      <c r="T2103" s="85"/>
      <c r="AT2103" s="18" t="s">
        <v>169</v>
      </c>
      <c r="AU2103" s="18" t="s">
        <v>83</v>
      </c>
    </row>
    <row r="2104" s="13" customFormat="1">
      <c r="B2104" s="238"/>
      <c r="C2104" s="239"/>
      <c r="D2104" s="225" t="s">
        <v>176</v>
      </c>
      <c r="E2104" s="240" t="s">
        <v>19</v>
      </c>
      <c r="F2104" s="241" t="s">
        <v>2220</v>
      </c>
      <c r="G2104" s="239"/>
      <c r="H2104" s="242">
        <v>22.440000000000001</v>
      </c>
      <c r="I2104" s="243"/>
      <c r="J2104" s="239"/>
      <c r="K2104" s="239"/>
      <c r="L2104" s="244"/>
      <c r="M2104" s="245"/>
      <c r="N2104" s="246"/>
      <c r="O2104" s="246"/>
      <c r="P2104" s="246"/>
      <c r="Q2104" s="246"/>
      <c r="R2104" s="246"/>
      <c r="S2104" s="246"/>
      <c r="T2104" s="247"/>
      <c r="AT2104" s="248" t="s">
        <v>176</v>
      </c>
      <c r="AU2104" s="248" t="s">
        <v>83</v>
      </c>
      <c r="AV2104" s="13" t="s">
        <v>83</v>
      </c>
      <c r="AW2104" s="13" t="s">
        <v>34</v>
      </c>
      <c r="AX2104" s="13" t="s">
        <v>81</v>
      </c>
      <c r="AY2104" s="248" t="s">
        <v>161</v>
      </c>
    </row>
    <row r="2105" s="1" customFormat="1" ht="16.5" customHeight="1">
      <c r="B2105" s="39"/>
      <c r="C2105" s="212" t="s">
        <v>2221</v>
      </c>
      <c r="D2105" s="212" t="s">
        <v>163</v>
      </c>
      <c r="E2105" s="213" t="s">
        <v>2222</v>
      </c>
      <c r="F2105" s="214" t="s">
        <v>2223</v>
      </c>
      <c r="G2105" s="215" t="s">
        <v>210</v>
      </c>
      <c r="H2105" s="216">
        <v>184.90000000000001</v>
      </c>
      <c r="I2105" s="217"/>
      <c r="J2105" s="218">
        <f>ROUND(I2105*H2105,2)</f>
        <v>0</v>
      </c>
      <c r="K2105" s="214" t="s">
        <v>173</v>
      </c>
      <c r="L2105" s="44"/>
      <c r="M2105" s="219" t="s">
        <v>19</v>
      </c>
      <c r="N2105" s="220" t="s">
        <v>44</v>
      </c>
      <c r="O2105" s="84"/>
      <c r="P2105" s="221">
        <f>O2105*H2105</f>
        <v>0</v>
      </c>
      <c r="Q2105" s="221">
        <v>0.00016000000000000001</v>
      </c>
      <c r="R2105" s="221">
        <f>Q2105*H2105</f>
        <v>0.029584000000000003</v>
      </c>
      <c r="S2105" s="221">
        <v>0</v>
      </c>
      <c r="T2105" s="222">
        <f>S2105*H2105</f>
        <v>0</v>
      </c>
      <c r="AR2105" s="223" t="s">
        <v>257</v>
      </c>
      <c r="AT2105" s="223" t="s">
        <v>163</v>
      </c>
      <c r="AU2105" s="223" t="s">
        <v>83</v>
      </c>
      <c r="AY2105" s="18" t="s">
        <v>161</v>
      </c>
      <c r="BE2105" s="224">
        <f>IF(N2105="základní",J2105,0)</f>
        <v>0</v>
      </c>
      <c r="BF2105" s="224">
        <f>IF(N2105="snížená",J2105,0)</f>
        <v>0</v>
      </c>
      <c r="BG2105" s="224">
        <f>IF(N2105="zákl. přenesená",J2105,0)</f>
        <v>0</v>
      </c>
      <c r="BH2105" s="224">
        <f>IF(N2105="sníž. přenesená",J2105,0)</f>
        <v>0</v>
      </c>
      <c r="BI2105" s="224">
        <f>IF(N2105="nulová",J2105,0)</f>
        <v>0</v>
      </c>
      <c r="BJ2105" s="18" t="s">
        <v>81</v>
      </c>
      <c r="BK2105" s="224">
        <f>ROUND(I2105*H2105,2)</f>
        <v>0</v>
      </c>
      <c r="BL2105" s="18" t="s">
        <v>257</v>
      </c>
      <c r="BM2105" s="223" t="s">
        <v>2224</v>
      </c>
    </row>
    <row r="2106" s="1" customFormat="1">
      <c r="B2106" s="39"/>
      <c r="C2106" s="40"/>
      <c r="D2106" s="225" t="s">
        <v>169</v>
      </c>
      <c r="E2106" s="40"/>
      <c r="F2106" s="226" t="s">
        <v>2225</v>
      </c>
      <c r="G2106" s="40"/>
      <c r="H2106" s="40"/>
      <c r="I2106" s="136"/>
      <c r="J2106" s="40"/>
      <c r="K2106" s="40"/>
      <c r="L2106" s="44"/>
      <c r="M2106" s="227"/>
      <c r="N2106" s="84"/>
      <c r="O2106" s="84"/>
      <c r="P2106" s="84"/>
      <c r="Q2106" s="84"/>
      <c r="R2106" s="84"/>
      <c r="S2106" s="84"/>
      <c r="T2106" s="85"/>
      <c r="AT2106" s="18" t="s">
        <v>169</v>
      </c>
      <c r="AU2106" s="18" t="s">
        <v>83</v>
      </c>
    </row>
    <row r="2107" s="12" customFormat="1">
      <c r="B2107" s="228"/>
      <c r="C2107" s="229"/>
      <c r="D2107" s="225" t="s">
        <v>176</v>
      </c>
      <c r="E2107" s="230" t="s">
        <v>19</v>
      </c>
      <c r="F2107" s="231" t="s">
        <v>328</v>
      </c>
      <c r="G2107" s="229"/>
      <c r="H2107" s="230" t="s">
        <v>19</v>
      </c>
      <c r="I2107" s="232"/>
      <c r="J2107" s="229"/>
      <c r="K2107" s="229"/>
      <c r="L2107" s="233"/>
      <c r="M2107" s="234"/>
      <c r="N2107" s="235"/>
      <c r="O2107" s="235"/>
      <c r="P2107" s="235"/>
      <c r="Q2107" s="235"/>
      <c r="R2107" s="235"/>
      <c r="S2107" s="235"/>
      <c r="T2107" s="236"/>
      <c r="AT2107" s="237" t="s">
        <v>176</v>
      </c>
      <c r="AU2107" s="237" t="s">
        <v>83</v>
      </c>
      <c r="AV2107" s="12" t="s">
        <v>81</v>
      </c>
      <c r="AW2107" s="12" t="s">
        <v>34</v>
      </c>
      <c r="AX2107" s="12" t="s">
        <v>73</v>
      </c>
      <c r="AY2107" s="237" t="s">
        <v>161</v>
      </c>
    </row>
    <row r="2108" s="12" customFormat="1">
      <c r="B2108" s="228"/>
      <c r="C2108" s="229"/>
      <c r="D2108" s="225" t="s">
        <v>176</v>
      </c>
      <c r="E2108" s="230" t="s">
        <v>19</v>
      </c>
      <c r="F2108" s="231" t="s">
        <v>2226</v>
      </c>
      <c r="G2108" s="229"/>
      <c r="H2108" s="230" t="s">
        <v>19</v>
      </c>
      <c r="I2108" s="232"/>
      <c r="J2108" s="229"/>
      <c r="K2108" s="229"/>
      <c r="L2108" s="233"/>
      <c r="M2108" s="234"/>
      <c r="N2108" s="235"/>
      <c r="O2108" s="235"/>
      <c r="P2108" s="235"/>
      <c r="Q2108" s="235"/>
      <c r="R2108" s="235"/>
      <c r="S2108" s="235"/>
      <c r="T2108" s="236"/>
      <c r="AT2108" s="237" t="s">
        <v>176</v>
      </c>
      <c r="AU2108" s="237" t="s">
        <v>83</v>
      </c>
      <c r="AV2108" s="12" t="s">
        <v>81</v>
      </c>
      <c r="AW2108" s="12" t="s">
        <v>34</v>
      </c>
      <c r="AX2108" s="12" t="s">
        <v>73</v>
      </c>
      <c r="AY2108" s="237" t="s">
        <v>161</v>
      </c>
    </row>
    <row r="2109" s="12" customFormat="1">
      <c r="B2109" s="228"/>
      <c r="C2109" s="229"/>
      <c r="D2109" s="225" t="s">
        <v>176</v>
      </c>
      <c r="E2109" s="230" t="s">
        <v>19</v>
      </c>
      <c r="F2109" s="231" t="s">
        <v>410</v>
      </c>
      <c r="G2109" s="229"/>
      <c r="H2109" s="230" t="s">
        <v>19</v>
      </c>
      <c r="I2109" s="232"/>
      <c r="J2109" s="229"/>
      <c r="K2109" s="229"/>
      <c r="L2109" s="233"/>
      <c r="M2109" s="234"/>
      <c r="N2109" s="235"/>
      <c r="O2109" s="235"/>
      <c r="P2109" s="235"/>
      <c r="Q2109" s="235"/>
      <c r="R2109" s="235"/>
      <c r="S2109" s="235"/>
      <c r="T2109" s="236"/>
      <c r="AT2109" s="237" t="s">
        <v>176</v>
      </c>
      <c r="AU2109" s="237" t="s">
        <v>83</v>
      </c>
      <c r="AV2109" s="12" t="s">
        <v>81</v>
      </c>
      <c r="AW2109" s="12" t="s">
        <v>34</v>
      </c>
      <c r="AX2109" s="12" t="s">
        <v>73</v>
      </c>
      <c r="AY2109" s="237" t="s">
        <v>161</v>
      </c>
    </row>
    <row r="2110" s="13" customFormat="1">
      <c r="B2110" s="238"/>
      <c r="C2110" s="239"/>
      <c r="D2110" s="225" t="s">
        <v>176</v>
      </c>
      <c r="E2110" s="240" t="s">
        <v>19</v>
      </c>
      <c r="F2110" s="241" t="s">
        <v>2227</v>
      </c>
      <c r="G2110" s="239"/>
      <c r="H2110" s="242">
        <v>163.90000000000001</v>
      </c>
      <c r="I2110" s="243"/>
      <c r="J2110" s="239"/>
      <c r="K2110" s="239"/>
      <c r="L2110" s="244"/>
      <c r="M2110" s="245"/>
      <c r="N2110" s="246"/>
      <c r="O2110" s="246"/>
      <c r="P2110" s="246"/>
      <c r="Q2110" s="246"/>
      <c r="R2110" s="246"/>
      <c r="S2110" s="246"/>
      <c r="T2110" s="247"/>
      <c r="AT2110" s="248" t="s">
        <v>176</v>
      </c>
      <c r="AU2110" s="248" t="s">
        <v>83</v>
      </c>
      <c r="AV2110" s="13" t="s">
        <v>83</v>
      </c>
      <c r="AW2110" s="13" t="s">
        <v>34</v>
      </c>
      <c r="AX2110" s="13" t="s">
        <v>73</v>
      </c>
      <c r="AY2110" s="248" t="s">
        <v>161</v>
      </c>
    </row>
    <row r="2111" s="12" customFormat="1">
      <c r="B2111" s="228"/>
      <c r="C2111" s="229"/>
      <c r="D2111" s="225" t="s">
        <v>176</v>
      </c>
      <c r="E2111" s="230" t="s">
        <v>19</v>
      </c>
      <c r="F2111" s="231" t="s">
        <v>1183</v>
      </c>
      <c r="G2111" s="229"/>
      <c r="H2111" s="230" t="s">
        <v>19</v>
      </c>
      <c r="I2111" s="232"/>
      <c r="J2111" s="229"/>
      <c r="K2111" s="229"/>
      <c r="L2111" s="233"/>
      <c r="M2111" s="234"/>
      <c r="N2111" s="235"/>
      <c r="O2111" s="235"/>
      <c r="P2111" s="235"/>
      <c r="Q2111" s="235"/>
      <c r="R2111" s="235"/>
      <c r="S2111" s="235"/>
      <c r="T2111" s="236"/>
      <c r="AT2111" s="237" t="s">
        <v>176</v>
      </c>
      <c r="AU2111" s="237" t="s">
        <v>83</v>
      </c>
      <c r="AV2111" s="12" t="s">
        <v>81</v>
      </c>
      <c r="AW2111" s="12" t="s">
        <v>34</v>
      </c>
      <c r="AX2111" s="12" t="s">
        <v>73</v>
      </c>
      <c r="AY2111" s="237" t="s">
        <v>161</v>
      </c>
    </row>
    <row r="2112" s="13" customFormat="1">
      <c r="B2112" s="238"/>
      <c r="C2112" s="239"/>
      <c r="D2112" s="225" t="s">
        <v>176</v>
      </c>
      <c r="E2112" s="240" t="s">
        <v>19</v>
      </c>
      <c r="F2112" s="241" t="s">
        <v>1184</v>
      </c>
      <c r="G2112" s="239"/>
      <c r="H2112" s="242">
        <v>21</v>
      </c>
      <c r="I2112" s="243"/>
      <c r="J2112" s="239"/>
      <c r="K2112" s="239"/>
      <c r="L2112" s="244"/>
      <c r="M2112" s="245"/>
      <c r="N2112" s="246"/>
      <c r="O2112" s="246"/>
      <c r="P2112" s="246"/>
      <c r="Q2112" s="246"/>
      <c r="R2112" s="246"/>
      <c r="S2112" s="246"/>
      <c r="T2112" s="247"/>
      <c r="AT2112" s="248" t="s">
        <v>176</v>
      </c>
      <c r="AU2112" s="248" t="s">
        <v>83</v>
      </c>
      <c r="AV2112" s="13" t="s">
        <v>83</v>
      </c>
      <c r="AW2112" s="13" t="s">
        <v>34</v>
      </c>
      <c r="AX2112" s="13" t="s">
        <v>73</v>
      </c>
      <c r="AY2112" s="248" t="s">
        <v>161</v>
      </c>
    </row>
    <row r="2113" s="14" customFormat="1">
      <c r="B2113" s="249"/>
      <c r="C2113" s="250"/>
      <c r="D2113" s="225" t="s">
        <v>176</v>
      </c>
      <c r="E2113" s="251" t="s">
        <v>19</v>
      </c>
      <c r="F2113" s="252" t="s">
        <v>201</v>
      </c>
      <c r="G2113" s="250"/>
      <c r="H2113" s="253">
        <v>184.90000000000001</v>
      </c>
      <c r="I2113" s="254"/>
      <c r="J2113" s="250"/>
      <c r="K2113" s="250"/>
      <c r="L2113" s="255"/>
      <c r="M2113" s="256"/>
      <c r="N2113" s="257"/>
      <c r="O2113" s="257"/>
      <c r="P2113" s="257"/>
      <c r="Q2113" s="257"/>
      <c r="R2113" s="257"/>
      <c r="S2113" s="257"/>
      <c r="T2113" s="258"/>
      <c r="AT2113" s="259" t="s">
        <v>176</v>
      </c>
      <c r="AU2113" s="259" t="s">
        <v>83</v>
      </c>
      <c r="AV2113" s="14" t="s">
        <v>167</v>
      </c>
      <c r="AW2113" s="14" t="s">
        <v>34</v>
      </c>
      <c r="AX2113" s="14" t="s">
        <v>81</v>
      </c>
      <c r="AY2113" s="259" t="s">
        <v>161</v>
      </c>
    </row>
    <row r="2114" s="1" customFormat="1" ht="16.5" customHeight="1">
      <c r="B2114" s="39"/>
      <c r="C2114" s="212" t="s">
        <v>2228</v>
      </c>
      <c r="D2114" s="212" t="s">
        <v>163</v>
      </c>
      <c r="E2114" s="213" t="s">
        <v>2229</v>
      </c>
      <c r="F2114" s="214" t="s">
        <v>2230</v>
      </c>
      <c r="G2114" s="215" t="s">
        <v>210</v>
      </c>
      <c r="H2114" s="216">
        <v>149</v>
      </c>
      <c r="I2114" s="217"/>
      <c r="J2114" s="218">
        <f>ROUND(I2114*H2114,2)</f>
        <v>0</v>
      </c>
      <c r="K2114" s="214" t="s">
        <v>173</v>
      </c>
      <c r="L2114" s="44"/>
      <c r="M2114" s="219" t="s">
        <v>19</v>
      </c>
      <c r="N2114" s="220" t="s">
        <v>44</v>
      </c>
      <c r="O2114" s="84"/>
      <c r="P2114" s="221">
        <f>O2114*H2114</f>
        <v>0</v>
      </c>
      <c r="Q2114" s="221">
        <v>0.0016999999999999999</v>
      </c>
      <c r="R2114" s="221">
        <f>Q2114*H2114</f>
        <v>0.25329999999999997</v>
      </c>
      <c r="S2114" s="221">
        <v>0</v>
      </c>
      <c r="T2114" s="222">
        <f>S2114*H2114</f>
        <v>0</v>
      </c>
      <c r="AR2114" s="223" t="s">
        <v>257</v>
      </c>
      <c r="AT2114" s="223" t="s">
        <v>163</v>
      </c>
      <c r="AU2114" s="223" t="s">
        <v>83</v>
      </c>
      <c r="AY2114" s="18" t="s">
        <v>161</v>
      </c>
      <c r="BE2114" s="224">
        <f>IF(N2114="základní",J2114,0)</f>
        <v>0</v>
      </c>
      <c r="BF2114" s="224">
        <f>IF(N2114="snížená",J2114,0)</f>
        <v>0</v>
      </c>
      <c r="BG2114" s="224">
        <f>IF(N2114="zákl. přenesená",J2114,0)</f>
        <v>0</v>
      </c>
      <c r="BH2114" s="224">
        <f>IF(N2114="sníž. přenesená",J2114,0)</f>
        <v>0</v>
      </c>
      <c r="BI2114" s="224">
        <f>IF(N2114="nulová",J2114,0)</f>
        <v>0</v>
      </c>
      <c r="BJ2114" s="18" t="s">
        <v>81</v>
      </c>
      <c r="BK2114" s="224">
        <f>ROUND(I2114*H2114,2)</f>
        <v>0</v>
      </c>
      <c r="BL2114" s="18" t="s">
        <v>257</v>
      </c>
      <c r="BM2114" s="223" t="s">
        <v>2231</v>
      </c>
    </row>
    <row r="2115" s="1" customFormat="1">
      <c r="B2115" s="39"/>
      <c r="C2115" s="40"/>
      <c r="D2115" s="225" t="s">
        <v>169</v>
      </c>
      <c r="E2115" s="40"/>
      <c r="F2115" s="226" t="s">
        <v>2232</v>
      </c>
      <c r="G2115" s="40"/>
      <c r="H2115" s="40"/>
      <c r="I2115" s="136"/>
      <c r="J2115" s="40"/>
      <c r="K2115" s="40"/>
      <c r="L2115" s="44"/>
      <c r="M2115" s="227"/>
      <c r="N2115" s="84"/>
      <c r="O2115" s="84"/>
      <c r="P2115" s="84"/>
      <c r="Q2115" s="84"/>
      <c r="R2115" s="84"/>
      <c r="S2115" s="84"/>
      <c r="T2115" s="85"/>
      <c r="AT2115" s="18" t="s">
        <v>169</v>
      </c>
      <c r="AU2115" s="18" t="s">
        <v>83</v>
      </c>
    </row>
    <row r="2116" s="12" customFormat="1">
      <c r="B2116" s="228"/>
      <c r="C2116" s="229"/>
      <c r="D2116" s="225" t="s">
        <v>176</v>
      </c>
      <c r="E2116" s="230" t="s">
        <v>19</v>
      </c>
      <c r="F2116" s="231" t="s">
        <v>328</v>
      </c>
      <c r="G2116" s="229"/>
      <c r="H2116" s="230" t="s">
        <v>19</v>
      </c>
      <c r="I2116" s="232"/>
      <c r="J2116" s="229"/>
      <c r="K2116" s="229"/>
      <c r="L2116" s="233"/>
      <c r="M2116" s="234"/>
      <c r="N2116" s="235"/>
      <c r="O2116" s="235"/>
      <c r="P2116" s="235"/>
      <c r="Q2116" s="235"/>
      <c r="R2116" s="235"/>
      <c r="S2116" s="235"/>
      <c r="T2116" s="236"/>
      <c r="AT2116" s="237" t="s">
        <v>176</v>
      </c>
      <c r="AU2116" s="237" t="s">
        <v>83</v>
      </c>
      <c r="AV2116" s="12" t="s">
        <v>81</v>
      </c>
      <c r="AW2116" s="12" t="s">
        <v>34</v>
      </c>
      <c r="AX2116" s="12" t="s">
        <v>73</v>
      </c>
      <c r="AY2116" s="237" t="s">
        <v>161</v>
      </c>
    </row>
    <row r="2117" s="12" customFormat="1">
      <c r="B2117" s="228"/>
      <c r="C2117" s="229"/>
      <c r="D2117" s="225" t="s">
        <v>176</v>
      </c>
      <c r="E2117" s="230" t="s">
        <v>19</v>
      </c>
      <c r="F2117" s="231" t="s">
        <v>2226</v>
      </c>
      <c r="G2117" s="229"/>
      <c r="H2117" s="230" t="s">
        <v>19</v>
      </c>
      <c r="I2117" s="232"/>
      <c r="J2117" s="229"/>
      <c r="K2117" s="229"/>
      <c r="L2117" s="233"/>
      <c r="M2117" s="234"/>
      <c r="N2117" s="235"/>
      <c r="O2117" s="235"/>
      <c r="P2117" s="235"/>
      <c r="Q2117" s="235"/>
      <c r="R2117" s="235"/>
      <c r="S2117" s="235"/>
      <c r="T2117" s="236"/>
      <c r="AT2117" s="237" t="s">
        <v>176</v>
      </c>
      <c r="AU2117" s="237" t="s">
        <v>83</v>
      </c>
      <c r="AV2117" s="12" t="s">
        <v>81</v>
      </c>
      <c r="AW2117" s="12" t="s">
        <v>34</v>
      </c>
      <c r="AX2117" s="12" t="s">
        <v>73</v>
      </c>
      <c r="AY2117" s="237" t="s">
        <v>161</v>
      </c>
    </row>
    <row r="2118" s="12" customFormat="1">
      <c r="B2118" s="228"/>
      <c r="C2118" s="229"/>
      <c r="D2118" s="225" t="s">
        <v>176</v>
      </c>
      <c r="E2118" s="230" t="s">
        <v>19</v>
      </c>
      <c r="F2118" s="231" t="s">
        <v>410</v>
      </c>
      <c r="G2118" s="229"/>
      <c r="H2118" s="230" t="s">
        <v>19</v>
      </c>
      <c r="I2118" s="232"/>
      <c r="J2118" s="229"/>
      <c r="K2118" s="229"/>
      <c r="L2118" s="233"/>
      <c r="M2118" s="234"/>
      <c r="N2118" s="235"/>
      <c r="O2118" s="235"/>
      <c r="P2118" s="235"/>
      <c r="Q2118" s="235"/>
      <c r="R2118" s="235"/>
      <c r="S2118" s="235"/>
      <c r="T2118" s="236"/>
      <c r="AT2118" s="237" t="s">
        <v>176</v>
      </c>
      <c r="AU2118" s="237" t="s">
        <v>83</v>
      </c>
      <c r="AV2118" s="12" t="s">
        <v>81</v>
      </c>
      <c r="AW2118" s="12" t="s">
        <v>34</v>
      </c>
      <c r="AX2118" s="12" t="s">
        <v>73</v>
      </c>
      <c r="AY2118" s="237" t="s">
        <v>161</v>
      </c>
    </row>
    <row r="2119" s="13" customFormat="1">
      <c r="B2119" s="238"/>
      <c r="C2119" s="239"/>
      <c r="D2119" s="225" t="s">
        <v>176</v>
      </c>
      <c r="E2119" s="240" t="s">
        <v>19</v>
      </c>
      <c r="F2119" s="241" t="s">
        <v>2233</v>
      </c>
      <c r="G2119" s="239"/>
      <c r="H2119" s="242">
        <v>149</v>
      </c>
      <c r="I2119" s="243"/>
      <c r="J2119" s="239"/>
      <c r="K2119" s="239"/>
      <c r="L2119" s="244"/>
      <c r="M2119" s="245"/>
      <c r="N2119" s="246"/>
      <c r="O2119" s="246"/>
      <c r="P2119" s="246"/>
      <c r="Q2119" s="246"/>
      <c r="R2119" s="246"/>
      <c r="S2119" s="246"/>
      <c r="T2119" s="247"/>
      <c r="AT2119" s="248" t="s">
        <v>176</v>
      </c>
      <c r="AU2119" s="248" t="s">
        <v>83</v>
      </c>
      <c r="AV2119" s="13" t="s">
        <v>83</v>
      </c>
      <c r="AW2119" s="13" t="s">
        <v>34</v>
      </c>
      <c r="AX2119" s="13" t="s">
        <v>81</v>
      </c>
      <c r="AY2119" s="248" t="s">
        <v>161</v>
      </c>
    </row>
    <row r="2120" s="1" customFormat="1" ht="16.5" customHeight="1">
      <c r="B2120" s="39"/>
      <c r="C2120" s="212" t="s">
        <v>2234</v>
      </c>
      <c r="D2120" s="212" t="s">
        <v>163</v>
      </c>
      <c r="E2120" s="213" t="s">
        <v>2235</v>
      </c>
      <c r="F2120" s="214" t="s">
        <v>2236</v>
      </c>
      <c r="G2120" s="215" t="s">
        <v>210</v>
      </c>
      <c r="H2120" s="216">
        <v>149</v>
      </c>
      <c r="I2120" s="217"/>
      <c r="J2120" s="218">
        <f>ROUND(I2120*H2120,2)</f>
        <v>0</v>
      </c>
      <c r="K2120" s="214" t="s">
        <v>173</v>
      </c>
      <c r="L2120" s="44"/>
      <c r="M2120" s="219" t="s">
        <v>19</v>
      </c>
      <c r="N2120" s="220" t="s">
        <v>44</v>
      </c>
      <c r="O2120" s="84"/>
      <c r="P2120" s="221">
        <f>O2120*H2120</f>
        <v>0</v>
      </c>
      <c r="Q2120" s="221">
        <v>0.011339999999999999</v>
      </c>
      <c r="R2120" s="221">
        <f>Q2120*H2120</f>
        <v>1.6896599999999999</v>
      </c>
      <c r="S2120" s="221">
        <v>0</v>
      </c>
      <c r="T2120" s="222">
        <f>S2120*H2120</f>
        <v>0</v>
      </c>
      <c r="AR2120" s="223" t="s">
        <v>257</v>
      </c>
      <c r="AT2120" s="223" t="s">
        <v>163</v>
      </c>
      <c r="AU2120" s="223" t="s">
        <v>83</v>
      </c>
      <c r="AY2120" s="18" t="s">
        <v>161</v>
      </c>
      <c r="BE2120" s="224">
        <f>IF(N2120="základní",J2120,0)</f>
        <v>0</v>
      </c>
      <c r="BF2120" s="224">
        <f>IF(N2120="snížená",J2120,0)</f>
        <v>0</v>
      </c>
      <c r="BG2120" s="224">
        <f>IF(N2120="zákl. přenesená",J2120,0)</f>
        <v>0</v>
      </c>
      <c r="BH2120" s="224">
        <f>IF(N2120="sníž. přenesená",J2120,0)</f>
        <v>0</v>
      </c>
      <c r="BI2120" s="224">
        <f>IF(N2120="nulová",J2120,0)</f>
        <v>0</v>
      </c>
      <c r="BJ2120" s="18" t="s">
        <v>81</v>
      </c>
      <c r="BK2120" s="224">
        <f>ROUND(I2120*H2120,2)</f>
        <v>0</v>
      </c>
      <c r="BL2120" s="18" t="s">
        <v>257</v>
      </c>
      <c r="BM2120" s="223" t="s">
        <v>2237</v>
      </c>
    </row>
    <row r="2121" s="1" customFormat="1">
      <c r="B2121" s="39"/>
      <c r="C2121" s="40"/>
      <c r="D2121" s="225" t="s">
        <v>169</v>
      </c>
      <c r="E2121" s="40"/>
      <c r="F2121" s="226" t="s">
        <v>2238</v>
      </c>
      <c r="G2121" s="40"/>
      <c r="H2121" s="40"/>
      <c r="I2121" s="136"/>
      <c r="J2121" s="40"/>
      <c r="K2121" s="40"/>
      <c r="L2121" s="44"/>
      <c r="M2121" s="227"/>
      <c r="N2121" s="84"/>
      <c r="O2121" s="84"/>
      <c r="P2121" s="84"/>
      <c r="Q2121" s="84"/>
      <c r="R2121" s="84"/>
      <c r="S2121" s="84"/>
      <c r="T2121" s="85"/>
      <c r="AT2121" s="18" t="s">
        <v>169</v>
      </c>
      <c r="AU2121" s="18" t="s">
        <v>83</v>
      </c>
    </row>
    <row r="2122" s="12" customFormat="1">
      <c r="B2122" s="228"/>
      <c r="C2122" s="229"/>
      <c r="D2122" s="225" t="s">
        <v>176</v>
      </c>
      <c r="E2122" s="230" t="s">
        <v>19</v>
      </c>
      <c r="F2122" s="231" t="s">
        <v>328</v>
      </c>
      <c r="G2122" s="229"/>
      <c r="H2122" s="230" t="s">
        <v>19</v>
      </c>
      <c r="I2122" s="232"/>
      <c r="J2122" s="229"/>
      <c r="K2122" s="229"/>
      <c r="L2122" s="233"/>
      <c r="M2122" s="234"/>
      <c r="N2122" s="235"/>
      <c r="O2122" s="235"/>
      <c r="P2122" s="235"/>
      <c r="Q2122" s="235"/>
      <c r="R2122" s="235"/>
      <c r="S2122" s="235"/>
      <c r="T2122" s="236"/>
      <c r="AT2122" s="237" t="s">
        <v>176</v>
      </c>
      <c r="AU2122" s="237" t="s">
        <v>83</v>
      </c>
      <c r="AV2122" s="12" t="s">
        <v>81</v>
      </c>
      <c r="AW2122" s="12" t="s">
        <v>34</v>
      </c>
      <c r="AX2122" s="12" t="s">
        <v>73</v>
      </c>
      <c r="AY2122" s="237" t="s">
        <v>161</v>
      </c>
    </row>
    <row r="2123" s="12" customFormat="1">
      <c r="B2123" s="228"/>
      <c r="C2123" s="229"/>
      <c r="D2123" s="225" t="s">
        <v>176</v>
      </c>
      <c r="E2123" s="230" t="s">
        <v>19</v>
      </c>
      <c r="F2123" s="231" t="s">
        <v>2226</v>
      </c>
      <c r="G2123" s="229"/>
      <c r="H2123" s="230" t="s">
        <v>19</v>
      </c>
      <c r="I2123" s="232"/>
      <c r="J2123" s="229"/>
      <c r="K2123" s="229"/>
      <c r="L2123" s="233"/>
      <c r="M2123" s="234"/>
      <c r="N2123" s="235"/>
      <c r="O2123" s="235"/>
      <c r="P2123" s="235"/>
      <c r="Q2123" s="235"/>
      <c r="R2123" s="235"/>
      <c r="S2123" s="235"/>
      <c r="T2123" s="236"/>
      <c r="AT2123" s="237" t="s">
        <v>176</v>
      </c>
      <c r="AU2123" s="237" t="s">
        <v>83</v>
      </c>
      <c r="AV2123" s="12" t="s">
        <v>81</v>
      </c>
      <c r="AW2123" s="12" t="s">
        <v>34</v>
      </c>
      <c r="AX2123" s="12" t="s">
        <v>73</v>
      </c>
      <c r="AY2123" s="237" t="s">
        <v>161</v>
      </c>
    </row>
    <row r="2124" s="12" customFormat="1">
      <c r="B2124" s="228"/>
      <c r="C2124" s="229"/>
      <c r="D2124" s="225" t="s">
        <v>176</v>
      </c>
      <c r="E2124" s="230" t="s">
        <v>19</v>
      </c>
      <c r="F2124" s="231" t="s">
        <v>410</v>
      </c>
      <c r="G2124" s="229"/>
      <c r="H2124" s="230" t="s">
        <v>19</v>
      </c>
      <c r="I2124" s="232"/>
      <c r="J2124" s="229"/>
      <c r="K2124" s="229"/>
      <c r="L2124" s="233"/>
      <c r="M2124" s="234"/>
      <c r="N2124" s="235"/>
      <c r="O2124" s="235"/>
      <c r="P2124" s="235"/>
      <c r="Q2124" s="235"/>
      <c r="R2124" s="235"/>
      <c r="S2124" s="235"/>
      <c r="T2124" s="236"/>
      <c r="AT2124" s="237" t="s">
        <v>176</v>
      </c>
      <c r="AU2124" s="237" t="s">
        <v>83</v>
      </c>
      <c r="AV2124" s="12" t="s">
        <v>81</v>
      </c>
      <c r="AW2124" s="12" t="s">
        <v>34</v>
      </c>
      <c r="AX2124" s="12" t="s">
        <v>73</v>
      </c>
      <c r="AY2124" s="237" t="s">
        <v>161</v>
      </c>
    </row>
    <row r="2125" s="13" customFormat="1">
      <c r="B2125" s="238"/>
      <c r="C2125" s="239"/>
      <c r="D2125" s="225" t="s">
        <v>176</v>
      </c>
      <c r="E2125" s="240" t="s">
        <v>19</v>
      </c>
      <c r="F2125" s="241" t="s">
        <v>2233</v>
      </c>
      <c r="G2125" s="239"/>
      <c r="H2125" s="242">
        <v>149</v>
      </c>
      <c r="I2125" s="243"/>
      <c r="J2125" s="239"/>
      <c r="K2125" s="239"/>
      <c r="L2125" s="244"/>
      <c r="M2125" s="245"/>
      <c r="N2125" s="246"/>
      <c r="O2125" s="246"/>
      <c r="P2125" s="246"/>
      <c r="Q2125" s="246"/>
      <c r="R2125" s="246"/>
      <c r="S2125" s="246"/>
      <c r="T2125" s="247"/>
      <c r="AT2125" s="248" t="s">
        <v>176</v>
      </c>
      <c r="AU2125" s="248" t="s">
        <v>83</v>
      </c>
      <c r="AV2125" s="13" t="s">
        <v>83</v>
      </c>
      <c r="AW2125" s="13" t="s">
        <v>34</v>
      </c>
      <c r="AX2125" s="13" t="s">
        <v>81</v>
      </c>
      <c r="AY2125" s="248" t="s">
        <v>161</v>
      </c>
    </row>
    <row r="2126" s="1" customFormat="1" ht="16.5" customHeight="1">
      <c r="B2126" s="39"/>
      <c r="C2126" s="212" t="s">
        <v>2239</v>
      </c>
      <c r="D2126" s="212" t="s">
        <v>163</v>
      </c>
      <c r="E2126" s="213" t="s">
        <v>2240</v>
      </c>
      <c r="F2126" s="214" t="s">
        <v>2241</v>
      </c>
      <c r="G2126" s="215" t="s">
        <v>210</v>
      </c>
      <c r="H2126" s="216">
        <v>149</v>
      </c>
      <c r="I2126" s="217"/>
      <c r="J2126" s="218">
        <f>ROUND(I2126*H2126,2)</f>
        <v>0</v>
      </c>
      <c r="K2126" s="214" t="s">
        <v>173</v>
      </c>
      <c r="L2126" s="44"/>
      <c r="M2126" s="219" t="s">
        <v>19</v>
      </c>
      <c r="N2126" s="220" t="s">
        <v>44</v>
      </c>
      <c r="O2126" s="84"/>
      <c r="P2126" s="221">
        <f>O2126*H2126</f>
        <v>0</v>
      </c>
      <c r="Q2126" s="221">
        <v>0.0033300000000000001</v>
      </c>
      <c r="R2126" s="221">
        <f>Q2126*H2126</f>
        <v>0.49617</v>
      </c>
      <c r="S2126" s="221">
        <v>0</v>
      </c>
      <c r="T2126" s="222">
        <f>S2126*H2126</f>
        <v>0</v>
      </c>
      <c r="AR2126" s="223" t="s">
        <v>257</v>
      </c>
      <c r="AT2126" s="223" t="s">
        <v>163</v>
      </c>
      <c r="AU2126" s="223" t="s">
        <v>83</v>
      </c>
      <c r="AY2126" s="18" t="s">
        <v>161</v>
      </c>
      <c r="BE2126" s="224">
        <f>IF(N2126="základní",J2126,0)</f>
        <v>0</v>
      </c>
      <c r="BF2126" s="224">
        <f>IF(N2126="snížená",J2126,0)</f>
        <v>0</v>
      </c>
      <c r="BG2126" s="224">
        <f>IF(N2126="zákl. přenesená",J2126,0)</f>
        <v>0</v>
      </c>
      <c r="BH2126" s="224">
        <f>IF(N2126="sníž. přenesená",J2126,0)</f>
        <v>0</v>
      </c>
      <c r="BI2126" s="224">
        <f>IF(N2126="nulová",J2126,0)</f>
        <v>0</v>
      </c>
      <c r="BJ2126" s="18" t="s">
        <v>81</v>
      </c>
      <c r="BK2126" s="224">
        <f>ROUND(I2126*H2126,2)</f>
        <v>0</v>
      </c>
      <c r="BL2126" s="18" t="s">
        <v>257</v>
      </c>
      <c r="BM2126" s="223" t="s">
        <v>2242</v>
      </c>
    </row>
    <row r="2127" s="1" customFormat="1">
      <c r="B2127" s="39"/>
      <c r="C2127" s="40"/>
      <c r="D2127" s="225" t="s">
        <v>169</v>
      </c>
      <c r="E2127" s="40"/>
      <c r="F2127" s="226" t="s">
        <v>2243</v>
      </c>
      <c r="G2127" s="40"/>
      <c r="H2127" s="40"/>
      <c r="I2127" s="136"/>
      <c r="J2127" s="40"/>
      <c r="K2127" s="40"/>
      <c r="L2127" s="44"/>
      <c r="M2127" s="227"/>
      <c r="N2127" s="84"/>
      <c r="O2127" s="84"/>
      <c r="P2127" s="84"/>
      <c r="Q2127" s="84"/>
      <c r="R2127" s="84"/>
      <c r="S2127" s="84"/>
      <c r="T2127" s="85"/>
      <c r="AT2127" s="18" t="s">
        <v>169</v>
      </c>
      <c r="AU2127" s="18" t="s">
        <v>83</v>
      </c>
    </row>
    <row r="2128" s="12" customFormat="1">
      <c r="B2128" s="228"/>
      <c r="C2128" s="229"/>
      <c r="D2128" s="225" t="s">
        <v>176</v>
      </c>
      <c r="E2128" s="230" t="s">
        <v>19</v>
      </c>
      <c r="F2128" s="231" t="s">
        <v>328</v>
      </c>
      <c r="G2128" s="229"/>
      <c r="H2128" s="230" t="s">
        <v>19</v>
      </c>
      <c r="I2128" s="232"/>
      <c r="J2128" s="229"/>
      <c r="K2128" s="229"/>
      <c r="L2128" s="233"/>
      <c r="M2128" s="234"/>
      <c r="N2128" s="235"/>
      <c r="O2128" s="235"/>
      <c r="P2128" s="235"/>
      <c r="Q2128" s="235"/>
      <c r="R2128" s="235"/>
      <c r="S2128" s="235"/>
      <c r="T2128" s="236"/>
      <c r="AT2128" s="237" t="s">
        <v>176</v>
      </c>
      <c r="AU2128" s="237" t="s">
        <v>83</v>
      </c>
      <c r="AV2128" s="12" t="s">
        <v>81</v>
      </c>
      <c r="AW2128" s="12" t="s">
        <v>34</v>
      </c>
      <c r="AX2128" s="12" t="s">
        <v>73</v>
      </c>
      <c r="AY2128" s="237" t="s">
        <v>161</v>
      </c>
    </row>
    <row r="2129" s="12" customFormat="1">
      <c r="B2129" s="228"/>
      <c r="C2129" s="229"/>
      <c r="D2129" s="225" t="s">
        <v>176</v>
      </c>
      <c r="E2129" s="230" t="s">
        <v>19</v>
      </c>
      <c r="F2129" s="231" t="s">
        <v>2226</v>
      </c>
      <c r="G2129" s="229"/>
      <c r="H2129" s="230" t="s">
        <v>19</v>
      </c>
      <c r="I2129" s="232"/>
      <c r="J2129" s="229"/>
      <c r="K2129" s="229"/>
      <c r="L2129" s="233"/>
      <c r="M2129" s="234"/>
      <c r="N2129" s="235"/>
      <c r="O2129" s="235"/>
      <c r="P2129" s="235"/>
      <c r="Q2129" s="235"/>
      <c r="R2129" s="235"/>
      <c r="S2129" s="235"/>
      <c r="T2129" s="236"/>
      <c r="AT2129" s="237" t="s">
        <v>176</v>
      </c>
      <c r="AU2129" s="237" t="s">
        <v>83</v>
      </c>
      <c r="AV2129" s="12" t="s">
        <v>81</v>
      </c>
      <c r="AW2129" s="12" t="s">
        <v>34</v>
      </c>
      <c r="AX2129" s="12" t="s">
        <v>73</v>
      </c>
      <c r="AY2129" s="237" t="s">
        <v>161</v>
      </c>
    </row>
    <row r="2130" s="12" customFormat="1">
      <c r="B2130" s="228"/>
      <c r="C2130" s="229"/>
      <c r="D2130" s="225" t="s">
        <v>176</v>
      </c>
      <c r="E2130" s="230" t="s">
        <v>19</v>
      </c>
      <c r="F2130" s="231" t="s">
        <v>410</v>
      </c>
      <c r="G2130" s="229"/>
      <c r="H2130" s="230" t="s">
        <v>19</v>
      </c>
      <c r="I2130" s="232"/>
      <c r="J2130" s="229"/>
      <c r="K2130" s="229"/>
      <c r="L2130" s="233"/>
      <c r="M2130" s="234"/>
      <c r="N2130" s="235"/>
      <c r="O2130" s="235"/>
      <c r="P2130" s="235"/>
      <c r="Q2130" s="235"/>
      <c r="R2130" s="235"/>
      <c r="S2130" s="235"/>
      <c r="T2130" s="236"/>
      <c r="AT2130" s="237" t="s">
        <v>176</v>
      </c>
      <c r="AU2130" s="237" t="s">
        <v>83</v>
      </c>
      <c r="AV2130" s="12" t="s">
        <v>81</v>
      </c>
      <c r="AW2130" s="12" t="s">
        <v>34</v>
      </c>
      <c r="AX2130" s="12" t="s">
        <v>73</v>
      </c>
      <c r="AY2130" s="237" t="s">
        <v>161</v>
      </c>
    </row>
    <row r="2131" s="13" customFormat="1">
      <c r="B2131" s="238"/>
      <c r="C2131" s="239"/>
      <c r="D2131" s="225" t="s">
        <v>176</v>
      </c>
      <c r="E2131" s="240" t="s">
        <v>19</v>
      </c>
      <c r="F2131" s="241" t="s">
        <v>2233</v>
      </c>
      <c r="G2131" s="239"/>
      <c r="H2131" s="242">
        <v>149</v>
      </c>
      <c r="I2131" s="243"/>
      <c r="J2131" s="239"/>
      <c r="K2131" s="239"/>
      <c r="L2131" s="244"/>
      <c r="M2131" s="245"/>
      <c r="N2131" s="246"/>
      <c r="O2131" s="246"/>
      <c r="P2131" s="246"/>
      <c r="Q2131" s="246"/>
      <c r="R2131" s="246"/>
      <c r="S2131" s="246"/>
      <c r="T2131" s="247"/>
      <c r="AT2131" s="248" t="s">
        <v>176</v>
      </c>
      <c r="AU2131" s="248" t="s">
        <v>83</v>
      </c>
      <c r="AV2131" s="13" t="s">
        <v>83</v>
      </c>
      <c r="AW2131" s="13" t="s">
        <v>34</v>
      </c>
      <c r="AX2131" s="13" t="s">
        <v>81</v>
      </c>
      <c r="AY2131" s="248" t="s">
        <v>161</v>
      </c>
    </row>
    <row r="2132" s="1" customFormat="1" ht="16.5" customHeight="1">
      <c r="B2132" s="39"/>
      <c r="C2132" s="212" t="s">
        <v>2244</v>
      </c>
      <c r="D2132" s="212" t="s">
        <v>163</v>
      </c>
      <c r="E2132" s="213" t="s">
        <v>2245</v>
      </c>
      <c r="F2132" s="214" t="s">
        <v>2246</v>
      </c>
      <c r="G2132" s="215" t="s">
        <v>210</v>
      </c>
      <c r="H2132" s="216">
        <v>21</v>
      </c>
      <c r="I2132" s="217"/>
      <c r="J2132" s="218">
        <f>ROUND(I2132*H2132,2)</f>
        <v>0</v>
      </c>
      <c r="K2132" s="214" t="s">
        <v>173</v>
      </c>
      <c r="L2132" s="44"/>
      <c r="M2132" s="219" t="s">
        <v>19</v>
      </c>
      <c r="N2132" s="220" t="s">
        <v>44</v>
      </c>
      <c r="O2132" s="84"/>
      <c r="P2132" s="221">
        <f>O2132*H2132</f>
        <v>0</v>
      </c>
      <c r="Q2132" s="221">
        <v>0.0013600000000000001</v>
      </c>
      <c r="R2132" s="221">
        <f>Q2132*H2132</f>
        <v>0.028560000000000002</v>
      </c>
      <c r="S2132" s="221">
        <v>0</v>
      </c>
      <c r="T2132" s="222">
        <f>S2132*H2132</f>
        <v>0</v>
      </c>
      <c r="AR2132" s="223" t="s">
        <v>257</v>
      </c>
      <c r="AT2132" s="223" t="s">
        <v>163</v>
      </c>
      <c r="AU2132" s="223" t="s">
        <v>83</v>
      </c>
      <c r="AY2132" s="18" t="s">
        <v>161</v>
      </c>
      <c r="BE2132" s="224">
        <f>IF(N2132="základní",J2132,0)</f>
        <v>0</v>
      </c>
      <c r="BF2132" s="224">
        <f>IF(N2132="snížená",J2132,0)</f>
        <v>0</v>
      </c>
      <c r="BG2132" s="224">
        <f>IF(N2132="zákl. přenesená",J2132,0)</f>
        <v>0</v>
      </c>
      <c r="BH2132" s="224">
        <f>IF(N2132="sníž. přenesená",J2132,0)</f>
        <v>0</v>
      </c>
      <c r="BI2132" s="224">
        <f>IF(N2132="nulová",J2132,0)</f>
        <v>0</v>
      </c>
      <c r="BJ2132" s="18" t="s">
        <v>81</v>
      </c>
      <c r="BK2132" s="224">
        <f>ROUND(I2132*H2132,2)</f>
        <v>0</v>
      </c>
      <c r="BL2132" s="18" t="s">
        <v>257</v>
      </c>
      <c r="BM2132" s="223" t="s">
        <v>2247</v>
      </c>
    </row>
    <row r="2133" s="1" customFormat="1">
      <c r="B2133" s="39"/>
      <c r="C2133" s="40"/>
      <c r="D2133" s="225" t="s">
        <v>169</v>
      </c>
      <c r="E2133" s="40"/>
      <c r="F2133" s="226" t="s">
        <v>2248</v>
      </c>
      <c r="G2133" s="40"/>
      <c r="H2133" s="40"/>
      <c r="I2133" s="136"/>
      <c r="J2133" s="40"/>
      <c r="K2133" s="40"/>
      <c r="L2133" s="44"/>
      <c r="M2133" s="227"/>
      <c r="N2133" s="84"/>
      <c r="O2133" s="84"/>
      <c r="P2133" s="84"/>
      <c r="Q2133" s="84"/>
      <c r="R2133" s="84"/>
      <c r="S2133" s="84"/>
      <c r="T2133" s="85"/>
      <c r="AT2133" s="18" t="s">
        <v>169</v>
      </c>
      <c r="AU2133" s="18" t="s">
        <v>83</v>
      </c>
    </row>
    <row r="2134" s="12" customFormat="1">
      <c r="B2134" s="228"/>
      <c r="C2134" s="229"/>
      <c r="D2134" s="225" t="s">
        <v>176</v>
      </c>
      <c r="E2134" s="230" t="s">
        <v>19</v>
      </c>
      <c r="F2134" s="231" t="s">
        <v>328</v>
      </c>
      <c r="G2134" s="229"/>
      <c r="H2134" s="230" t="s">
        <v>19</v>
      </c>
      <c r="I2134" s="232"/>
      <c r="J2134" s="229"/>
      <c r="K2134" s="229"/>
      <c r="L2134" s="233"/>
      <c r="M2134" s="234"/>
      <c r="N2134" s="235"/>
      <c r="O2134" s="235"/>
      <c r="P2134" s="235"/>
      <c r="Q2134" s="235"/>
      <c r="R2134" s="235"/>
      <c r="S2134" s="235"/>
      <c r="T2134" s="236"/>
      <c r="AT2134" s="237" t="s">
        <v>176</v>
      </c>
      <c r="AU2134" s="237" t="s">
        <v>83</v>
      </c>
      <c r="AV2134" s="12" t="s">
        <v>81</v>
      </c>
      <c r="AW2134" s="12" t="s">
        <v>34</v>
      </c>
      <c r="AX2134" s="12" t="s">
        <v>73</v>
      </c>
      <c r="AY2134" s="237" t="s">
        <v>161</v>
      </c>
    </row>
    <row r="2135" s="12" customFormat="1">
      <c r="B2135" s="228"/>
      <c r="C2135" s="229"/>
      <c r="D2135" s="225" t="s">
        <v>176</v>
      </c>
      <c r="E2135" s="230" t="s">
        <v>19</v>
      </c>
      <c r="F2135" s="231" t="s">
        <v>398</v>
      </c>
      <c r="G2135" s="229"/>
      <c r="H2135" s="230" t="s">
        <v>19</v>
      </c>
      <c r="I2135" s="232"/>
      <c r="J2135" s="229"/>
      <c r="K2135" s="229"/>
      <c r="L2135" s="233"/>
      <c r="M2135" s="234"/>
      <c r="N2135" s="235"/>
      <c r="O2135" s="235"/>
      <c r="P2135" s="235"/>
      <c r="Q2135" s="235"/>
      <c r="R2135" s="235"/>
      <c r="S2135" s="235"/>
      <c r="T2135" s="236"/>
      <c r="AT2135" s="237" t="s">
        <v>176</v>
      </c>
      <c r="AU2135" s="237" t="s">
        <v>83</v>
      </c>
      <c r="AV2135" s="12" t="s">
        <v>81</v>
      </c>
      <c r="AW2135" s="12" t="s">
        <v>34</v>
      </c>
      <c r="AX2135" s="12" t="s">
        <v>73</v>
      </c>
      <c r="AY2135" s="237" t="s">
        <v>161</v>
      </c>
    </row>
    <row r="2136" s="12" customFormat="1">
      <c r="B2136" s="228"/>
      <c r="C2136" s="229"/>
      <c r="D2136" s="225" t="s">
        <v>176</v>
      </c>
      <c r="E2136" s="230" t="s">
        <v>19</v>
      </c>
      <c r="F2136" s="231" t="s">
        <v>1183</v>
      </c>
      <c r="G2136" s="229"/>
      <c r="H2136" s="230" t="s">
        <v>19</v>
      </c>
      <c r="I2136" s="232"/>
      <c r="J2136" s="229"/>
      <c r="K2136" s="229"/>
      <c r="L2136" s="233"/>
      <c r="M2136" s="234"/>
      <c r="N2136" s="235"/>
      <c r="O2136" s="235"/>
      <c r="P2136" s="235"/>
      <c r="Q2136" s="235"/>
      <c r="R2136" s="235"/>
      <c r="S2136" s="235"/>
      <c r="T2136" s="236"/>
      <c r="AT2136" s="237" t="s">
        <v>176</v>
      </c>
      <c r="AU2136" s="237" t="s">
        <v>83</v>
      </c>
      <c r="AV2136" s="12" t="s">
        <v>81</v>
      </c>
      <c r="AW2136" s="12" t="s">
        <v>34</v>
      </c>
      <c r="AX2136" s="12" t="s">
        <v>73</v>
      </c>
      <c r="AY2136" s="237" t="s">
        <v>161</v>
      </c>
    </row>
    <row r="2137" s="13" customFormat="1">
      <c r="B2137" s="238"/>
      <c r="C2137" s="239"/>
      <c r="D2137" s="225" t="s">
        <v>176</v>
      </c>
      <c r="E2137" s="240" t="s">
        <v>19</v>
      </c>
      <c r="F2137" s="241" t="s">
        <v>1184</v>
      </c>
      <c r="G2137" s="239"/>
      <c r="H2137" s="242">
        <v>21</v>
      </c>
      <c r="I2137" s="243"/>
      <c r="J2137" s="239"/>
      <c r="K2137" s="239"/>
      <c r="L2137" s="244"/>
      <c r="M2137" s="245"/>
      <c r="N2137" s="246"/>
      <c r="O2137" s="246"/>
      <c r="P2137" s="246"/>
      <c r="Q2137" s="246"/>
      <c r="R2137" s="246"/>
      <c r="S2137" s="246"/>
      <c r="T2137" s="247"/>
      <c r="AT2137" s="248" t="s">
        <v>176</v>
      </c>
      <c r="AU2137" s="248" t="s">
        <v>83</v>
      </c>
      <c r="AV2137" s="13" t="s">
        <v>83</v>
      </c>
      <c r="AW2137" s="13" t="s">
        <v>34</v>
      </c>
      <c r="AX2137" s="13" t="s">
        <v>73</v>
      </c>
      <c r="AY2137" s="248" t="s">
        <v>161</v>
      </c>
    </row>
    <row r="2138" s="14" customFormat="1">
      <c r="B2138" s="249"/>
      <c r="C2138" s="250"/>
      <c r="D2138" s="225" t="s">
        <v>176</v>
      </c>
      <c r="E2138" s="251" t="s">
        <v>19</v>
      </c>
      <c r="F2138" s="252" t="s">
        <v>201</v>
      </c>
      <c r="G2138" s="250"/>
      <c r="H2138" s="253">
        <v>21</v>
      </c>
      <c r="I2138" s="254"/>
      <c r="J2138" s="250"/>
      <c r="K2138" s="250"/>
      <c r="L2138" s="255"/>
      <c r="M2138" s="256"/>
      <c r="N2138" s="257"/>
      <c r="O2138" s="257"/>
      <c r="P2138" s="257"/>
      <c r="Q2138" s="257"/>
      <c r="R2138" s="257"/>
      <c r="S2138" s="257"/>
      <c r="T2138" s="258"/>
      <c r="AT2138" s="259" t="s">
        <v>176</v>
      </c>
      <c r="AU2138" s="259" t="s">
        <v>83</v>
      </c>
      <c r="AV2138" s="14" t="s">
        <v>167</v>
      </c>
      <c r="AW2138" s="14" t="s">
        <v>34</v>
      </c>
      <c r="AX2138" s="14" t="s">
        <v>81</v>
      </c>
      <c r="AY2138" s="259" t="s">
        <v>161</v>
      </c>
    </row>
    <row r="2139" s="1" customFormat="1" ht="16.5" customHeight="1">
      <c r="B2139" s="39"/>
      <c r="C2139" s="212" t="s">
        <v>2249</v>
      </c>
      <c r="D2139" s="212" t="s">
        <v>163</v>
      </c>
      <c r="E2139" s="213" t="s">
        <v>2235</v>
      </c>
      <c r="F2139" s="214" t="s">
        <v>2236</v>
      </c>
      <c r="G2139" s="215" t="s">
        <v>210</v>
      </c>
      <c r="H2139" s="216">
        <v>21</v>
      </c>
      <c r="I2139" s="217"/>
      <c r="J2139" s="218">
        <f>ROUND(I2139*H2139,2)</f>
        <v>0</v>
      </c>
      <c r="K2139" s="214" t="s">
        <v>173</v>
      </c>
      <c r="L2139" s="44"/>
      <c r="M2139" s="219" t="s">
        <v>19</v>
      </c>
      <c r="N2139" s="220" t="s">
        <v>44</v>
      </c>
      <c r="O2139" s="84"/>
      <c r="P2139" s="221">
        <f>O2139*H2139</f>
        <v>0</v>
      </c>
      <c r="Q2139" s="221">
        <v>0.011339999999999999</v>
      </c>
      <c r="R2139" s="221">
        <f>Q2139*H2139</f>
        <v>0.23813999999999999</v>
      </c>
      <c r="S2139" s="221">
        <v>0</v>
      </c>
      <c r="T2139" s="222">
        <f>S2139*H2139</f>
        <v>0</v>
      </c>
      <c r="AR2139" s="223" t="s">
        <v>257</v>
      </c>
      <c r="AT2139" s="223" t="s">
        <v>163</v>
      </c>
      <c r="AU2139" s="223" t="s">
        <v>83</v>
      </c>
      <c r="AY2139" s="18" t="s">
        <v>161</v>
      </c>
      <c r="BE2139" s="224">
        <f>IF(N2139="základní",J2139,0)</f>
        <v>0</v>
      </c>
      <c r="BF2139" s="224">
        <f>IF(N2139="snížená",J2139,0)</f>
        <v>0</v>
      </c>
      <c r="BG2139" s="224">
        <f>IF(N2139="zákl. přenesená",J2139,0)</f>
        <v>0</v>
      </c>
      <c r="BH2139" s="224">
        <f>IF(N2139="sníž. přenesená",J2139,0)</f>
        <v>0</v>
      </c>
      <c r="BI2139" s="224">
        <f>IF(N2139="nulová",J2139,0)</f>
        <v>0</v>
      </c>
      <c r="BJ2139" s="18" t="s">
        <v>81</v>
      </c>
      <c r="BK2139" s="224">
        <f>ROUND(I2139*H2139,2)</f>
        <v>0</v>
      </c>
      <c r="BL2139" s="18" t="s">
        <v>257</v>
      </c>
      <c r="BM2139" s="223" t="s">
        <v>2250</v>
      </c>
    </row>
    <row r="2140" s="1" customFormat="1">
      <c r="B2140" s="39"/>
      <c r="C2140" s="40"/>
      <c r="D2140" s="225" t="s">
        <v>169</v>
      </c>
      <c r="E2140" s="40"/>
      <c r="F2140" s="226" t="s">
        <v>2238</v>
      </c>
      <c r="G2140" s="40"/>
      <c r="H2140" s="40"/>
      <c r="I2140" s="136"/>
      <c r="J2140" s="40"/>
      <c r="K2140" s="40"/>
      <c r="L2140" s="44"/>
      <c r="M2140" s="227"/>
      <c r="N2140" s="84"/>
      <c r="O2140" s="84"/>
      <c r="P2140" s="84"/>
      <c r="Q2140" s="84"/>
      <c r="R2140" s="84"/>
      <c r="S2140" s="84"/>
      <c r="T2140" s="85"/>
      <c r="AT2140" s="18" t="s">
        <v>169</v>
      </c>
      <c r="AU2140" s="18" t="s">
        <v>83</v>
      </c>
    </row>
    <row r="2141" s="12" customFormat="1">
      <c r="B2141" s="228"/>
      <c r="C2141" s="229"/>
      <c r="D2141" s="225" t="s">
        <v>176</v>
      </c>
      <c r="E2141" s="230" t="s">
        <v>19</v>
      </c>
      <c r="F2141" s="231" t="s">
        <v>328</v>
      </c>
      <c r="G2141" s="229"/>
      <c r="H2141" s="230" t="s">
        <v>19</v>
      </c>
      <c r="I2141" s="232"/>
      <c r="J2141" s="229"/>
      <c r="K2141" s="229"/>
      <c r="L2141" s="233"/>
      <c r="M2141" s="234"/>
      <c r="N2141" s="235"/>
      <c r="O2141" s="235"/>
      <c r="P2141" s="235"/>
      <c r="Q2141" s="235"/>
      <c r="R2141" s="235"/>
      <c r="S2141" s="235"/>
      <c r="T2141" s="236"/>
      <c r="AT2141" s="237" t="s">
        <v>176</v>
      </c>
      <c r="AU2141" s="237" t="s">
        <v>83</v>
      </c>
      <c r="AV2141" s="12" t="s">
        <v>81</v>
      </c>
      <c r="AW2141" s="12" t="s">
        <v>34</v>
      </c>
      <c r="AX2141" s="12" t="s">
        <v>73</v>
      </c>
      <c r="AY2141" s="237" t="s">
        <v>161</v>
      </c>
    </row>
    <row r="2142" s="12" customFormat="1">
      <c r="B2142" s="228"/>
      <c r="C2142" s="229"/>
      <c r="D2142" s="225" t="s">
        <v>176</v>
      </c>
      <c r="E2142" s="230" t="s">
        <v>19</v>
      </c>
      <c r="F2142" s="231" t="s">
        <v>398</v>
      </c>
      <c r="G2142" s="229"/>
      <c r="H2142" s="230" t="s">
        <v>19</v>
      </c>
      <c r="I2142" s="232"/>
      <c r="J2142" s="229"/>
      <c r="K2142" s="229"/>
      <c r="L2142" s="233"/>
      <c r="M2142" s="234"/>
      <c r="N2142" s="235"/>
      <c r="O2142" s="235"/>
      <c r="P2142" s="235"/>
      <c r="Q2142" s="235"/>
      <c r="R2142" s="235"/>
      <c r="S2142" s="235"/>
      <c r="T2142" s="236"/>
      <c r="AT2142" s="237" t="s">
        <v>176</v>
      </c>
      <c r="AU2142" s="237" t="s">
        <v>83</v>
      </c>
      <c r="AV2142" s="12" t="s">
        <v>81</v>
      </c>
      <c r="AW2142" s="12" t="s">
        <v>34</v>
      </c>
      <c r="AX2142" s="12" t="s">
        <v>73</v>
      </c>
      <c r="AY2142" s="237" t="s">
        <v>161</v>
      </c>
    </row>
    <row r="2143" s="12" customFormat="1">
      <c r="B2143" s="228"/>
      <c r="C2143" s="229"/>
      <c r="D2143" s="225" t="s">
        <v>176</v>
      </c>
      <c r="E2143" s="230" t="s">
        <v>19</v>
      </c>
      <c r="F2143" s="231" t="s">
        <v>1183</v>
      </c>
      <c r="G2143" s="229"/>
      <c r="H2143" s="230" t="s">
        <v>19</v>
      </c>
      <c r="I2143" s="232"/>
      <c r="J2143" s="229"/>
      <c r="K2143" s="229"/>
      <c r="L2143" s="233"/>
      <c r="M2143" s="234"/>
      <c r="N2143" s="235"/>
      <c r="O2143" s="235"/>
      <c r="P2143" s="235"/>
      <c r="Q2143" s="235"/>
      <c r="R2143" s="235"/>
      <c r="S2143" s="235"/>
      <c r="T2143" s="236"/>
      <c r="AT2143" s="237" t="s">
        <v>176</v>
      </c>
      <c r="AU2143" s="237" t="s">
        <v>83</v>
      </c>
      <c r="AV2143" s="12" t="s">
        <v>81</v>
      </c>
      <c r="AW2143" s="12" t="s">
        <v>34</v>
      </c>
      <c r="AX2143" s="12" t="s">
        <v>73</v>
      </c>
      <c r="AY2143" s="237" t="s">
        <v>161</v>
      </c>
    </row>
    <row r="2144" s="13" customFormat="1">
      <c r="B2144" s="238"/>
      <c r="C2144" s="239"/>
      <c r="D2144" s="225" t="s">
        <v>176</v>
      </c>
      <c r="E2144" s="240" t="s">
        <v>19</v>
      </c>
      <c r="F2144" s="241" t="s">
        <v>1184</v>
      </c>
      <c r="G2144" s="239"/>
      <c r="H2144" s="242">
        <v>21</v>
      </c>
      <c r="I2144" s="243"/>
      <c r="J2144" s="239"/>
      <c r="K2144" s="239"/>
      <c r="L2144" s="244"/>
      <c r="M2144" s="245"/>
      <c r="N2144" s="246"/>
      <c r="O2144" s="246"/>
      <c r="P2144" s="246"/>
      <c r="Q2144" s="246"/>
      <c r="R2144" s="246"/>
      <c r="S2144" s="246"/>
      <c r="T2144" s="247"/>
      <c r="AT2144" s="248" t="s">
        <v>176</v>
      </c>
      <c r="AU2144" s="248" t="s">
        <v>83</v>
      </c>
      <c r="AV2144" s="13" t="s">
        <v>83</v>
      </c>
      <c r="AW2144" s="13" t="s">
        <v>34</v>
      </c>
      <c r="AX2144" s="13" t="s">
        <v>73</v>
      </c>
      <c r="AY2144" s="248" t="s">
        <v>161</v>
      </c>
    </row>
    <row r="2145" s="14" customFormat="1">
      <c r="B2145" s="249"/>
      <c r="C2145" s="250"/>
      <c r="D2145" s="225" t="s">
        <v>176</v>
      </c>
      <c r="E2145" s="251" t="s">
        <v>19</v>
      </c>
      <c r="F2145" s="252" t="s">
        <v>201</v>
      </c>
      <c r="G2145" s="250"/>
      <c r="H2145" s="253">
        <v>21</v>
      </c>
      <c r="I2145" s="254"/>
      <c r="J2145" s="250"/>
      <c r="K2145" s="250"/>
      <c r="L2145" s="255"/>
      <c r="M2145" s="256"/>
      <c r="N2145" s="257"/>
      <c r="O2145" s="257"/>
      <c r="P2145" s="257"/>
      <c r="Q2145" s="257"/>
      <c r="R2145" s="257"/>
      <c r="S2145" s="257"/>
      <c r="T2145" s="258"/>
      <c r="AT2145" s="259" t="s">
        <v>176</v>
      </c>
      <c r="AU2145" s="259" t="s">
        <v>83</v>
      </c>
      <c r="AV2145" s="14" t="s">
        <v>167</v>
      </c>
      <c r="AW2145" s="14" t="s">
        <v>34</v>
      </c>
      <c r="AX2145" s="14" t="s">
        <v>81</v>
      </c>
      <c r="AY2145" s="259" t="s">
        <v>161</v>
      </c>
    </row>
    <row r="2146" s="1" customFormat="1" ht="16.5" customHeight="1">
      <c r="B2146" s="39"/>
      <c r="C2146" s="212" t="s">
        <v>2251</v>
      </c>
      <c r="D2146" s="212" t="s">
        <v>163</v>
      </c>
      <c r="E2146" s="213" t="s">
        <v>2252</v>
      </c>
      <c r="F2146" s="214" t="s">
        <v>2253</v>
      </c>
      <c r="G2146" s="215" t="s">
        <v>210</v>
      </c>
      <c r="H2146" s="216">
        <v>110</v>
      </c>
      <c r="I2146" s="217"/>
      <c r="J2146" s="218">
        <f>ROUND(I2146*H2146,2)</f>
        <v>0</v>
      </c>
      <c r="K2146" s="214" t="s">
        <v>173</v>
      </c>
      <c r="L2146" s="44"/>
      <c r="M2146" s="219" t="s">
        <v>19</v>
      </c>
      <c r="N2146" s="220" t="s">
        <v>44</v>
      </c>
      <c r="O2146" s="84"/>
      <c r="P2146" s="221">
        <f>O2146*H2146</f>
        <v>0</v>
      </c>
      <c r="Q2146" s="221">
        <v>0.00029999999999999997</v>
      </c>
      <c r="R2146" s="221">
        <f>Q2146*H2146</f>
        <v>0.032999999999999995</v>
      </c>
      <c r="S2146" s="221">
        <v>0</v>
      </c>
      <c r="T2146" s="222">
        <f>S2146*H2146</f>
        <v>0</v>
      </c>
      <c r="AR2146" s="223" t="s">
        <v>257</v>
      </c>
      <c r="AT2146" s="223" t="s">
        <v>163</v>
      </c>
      <c r="AU2146" s="223" t="s">
        <v>83</v>
      </c>
      <c r="AY2146" s="18" t="s">
        <v>161</v>
      </c>
      <c r="BE2146" s="224">
        <f>IF(N2146="základní",J2146,0)</f>
        <v>0</v>
      </c>
      <c r="BF2146" s="224">
        <f>IF(N2146="snížená",J2146,0)</f>
        <v>0</v>
      </c>
      <c r="BG2146" s="224">
        <f>IF(N2146="zákl. přenesená",J2146,0)</f>
        <v>0</v>
      </c>
      <c r="BH2146" s="224">
        <f>IF(N2146="sníž. přenesená",J2146,0)</f>
        <v>0</v>
      </c>
      <c r="BI2146" s="224">
        <f>IF(N2146="nulová",J2146,0)</f>
        <v>0</v>
      </c>
      <c r="BJ2146" s="18" t="s">
        <v>81</v>
      </c>
      <c r="BK2146" s="224">
        <f>ROUND(I2146*H2146,2)</f>
        <v>0</v>
      </c>
      <c r="BL2146" s="18" t="s">
        <v>257</v>
      </c>
      <c r="BM2146" s="223" t="s">
        <v>2254</v>
      </c>
    </row>
    <row r="2147" s="1" customFormat="1">
      <c r="B2147" s="39"/>
      <c r="C2147" s="40"/>
      <c r="D2147" s="225" t="s">
        <v>169</v>
      </c>
      <c r="E2147" s="40"/>
      <c r="F2147" s="226" t="s">
        <v>2255</v>
      </c>
      <c r="G2147" s="40"/>
      <c r="H2147" s="40"/>
      <c r="I2147" s="136"/>
      <c r="J2147" s="40"/>
      <c r="K2147" s="40"/>
      <c r="L2147" s="44"/>
      <c r="M2147" s="227"/>
      <c r="N2147" s="84"/>
      <c r="O2147" s="84"/>
      <c r="P2147" s="84"/>
      <c r="Q2147" s="84"/>
      <c r="R2147" s="84"/>
      <c r="S2147" s="84"/>
      <c r="T2147" s="85"/>
      <c r="AT2147" s="18" t="s">
        <v>169</v>
      </c>
      <c r="AU2147" s="18" t="s">
        <v>83</v>
      </c>
    </row>
    <row r="2148" s="12" customFormat="1">
      <c r="B2148" s="228"/>
      <c r="C2148" s="229"/>
      <c r="D2148" s="225" t="s">
        <v>176</v>
      </c>
      <c r="E2148" s="230" t="s">
        <v>19</v>
      </c>
      <c r="F2148" s="231" t="s">
        <v>328</v>
      </c>
      <c r="G2148" s="229"/>
      <c r="H2148" s="230" t="s">
        <v>19</v>
      </c>
      <c r="I2148" s="232"/>
      <c r="J2148" s="229"/>
      <c r="K2148" s="229"/>
      <c r="L2148" s="233"/>
      <c r="M2148" s="234"/>
      <c r="N2148" s="235"/>
      <c r="O2148" s="235"/>
      <c r="P2148" s="235"/>
      <c r="Q2148" s="235"/>
      <c r="R2148" s="235"/>
      <c r="S2148" s="235"/>
      <c r="T2148" s="236"/>
      <c r="AT2148" s="237" t="s">
        <v>176</v>
      </c>
      <c r="AU2148" s="237" t="s">
        <v>83</v>
      </c>
      <c r="AV2148" s="12" t="s">
        <v>81</v>
      </c>
      <c r="AW2148" s="12" t="s">
        <v>34</v>
      </c>
      <c r="AX2148" s="12" t="s">
        <v>73</v>
      </c>
      <c r="AY2148" s="237" t="s">
        <v>161</v>
      </c>
    </row>
    <row r="2149" s="12" customFormat="1">
      <c r="B2149" s="228"/>
      <c r="C2149" s="229"/>
      <c r="D2149" s="225" t="s">
        <v>176</v>
      </c>
      <c r="E2149" s="230" t="s">
        <v>19</v>
      </c>
      <c r="F2149" s="231" t="s">
        <v>398</v>
      </c>
      <c r="G2149" s="229"/>
      <c r="H2149" s="230" t="s">
        <v>19</v>
      </c>
      <c r="I2149" s="232"/>
      <c r="J2149" s="229"/>
      <c r="K2149" s="229"/>
      <c r="L2149" s="233"/>
      <c r="M2149" s="234"/>
      <c r="N2149" s="235"/>
      <c r="O2149" s="235"/>
      <c r="P2149" s="235"/>
      <c r="Q2149" s="235"/>
      <c r="R2149" s="235"/>
      <c r="S2149" s="235"/>
      <c r="T2149" s="236"/>
      <c r="AT2149" s="237" t="s">
        <v>176</v>
      </c>
      <c r="AU2149" s="237" t="s">
        <v>83</v>
      </c>
      <c r="AV2149" s="12" t="s">
        <v>81</v>
      </c>
      <c r="AW2149" s="12" t="s">
        <v>34</v>
      </c>
      <c r="AX2149" s="12" t="s">
        <v>73</v>
      </c>
      <c r="AY2149" s="237" t="s">
        <v>161</v>
      </c>
    </row>
    <row r="2150" s="13" customFormat="1">
      <c r="B2150" s="238"/>
      <c r="C2150" s="239"/>
      <c r="D2150" s="225" t="s">
        <v>176</v>
      </c>
      <c r="E2150" s="240" t="s">
        <v>19</v>
      </c>
      <c r="F2150" s="241" t="s">
        <v>2256</v>
      </c>
      <c r="G2150" s="239"/>
      <c r="H2150" s="242">
        <v>110</v>
      </c>
      <c r="I2150" s="243"/>
      <c r="J2150" s="239"/>
      <c r="K2150" s="239"/>
      <c r="L2150" s="244"/>
      <c r="M2150" s="245"/>
      <c r="N2150" s="246"/>
      <c r="O2150" s="246"/>
      <c r="P2150" s="246"/>
      <c r="Q2150" s="246"/>
      <c r="R2150" s="246"/>
      <c r="S2150" s="246"/>
      <c r="T2150" s="247"/>
      <c r="AT2150" s="248" t="s">
        <v>176</v>
      </c>
      <c r="AU2150" s="248" t="s">
        <v>83</v>
      </c>
      <c r="AV2150" s="13" t="s">
        <v>83</v>
      </c>
      <c r="AW2150" s="13" t="s">
        <v>34</v>
      </c>
      <c r="AX2150" s="13" t="s">
        <v>81</v>
      </c>
      <c r="AY2150" s="248" t="s">
        <v>161</v>
      </c>
    </row>
    <row r="2151" s="1" customFormat="1" ht="16.5" customHeight="1">
      <c r="B2151" s="39"/>
      <c r="C2151" s="260" t="s">
        <v>2257</v>
      </c>
      <c r="D2151" s="260" t="s">
        <v>252</v>
      </c>
      <c r="E2151" s="261" t="s">
        <v>2258</v>
      </c>
      <c r="F2151" s="262" t="s">
        <v>2259</v>
      </c>
      <c r="G2151" s="263" t="s">
        <v>210</v>
      </c>
      <c r="H2151" s="264">
        <v>115.5</v>
      </c>
      <c r="I2151" s="265"/>
      <c r="J2151" s="266">
        <f>ROUND(I2151*H2151,2)</f>
        <v>0</v>
      </c>
      <c r="K2151" s="262" t="s">
        <v>173</v>
      </c>
      <c r="L2151" s="267"/>
      <c r="M2151" s="268" t="s">
        <v>19</v>
      </c>
      <c r="N2151" s="269" t="s">
        <v>44</v>
      </c>
      <c r="O2151" s="84"/>
      <c r="P2151" s="221">
        <f>O2151*H2151</f>
        <v>0</v>
      </c>
      <c r="Q2151" s="221">
        <v>0.0015</v>
      </c>
      <c r="R2151" s="221">
        <f>Q2151*H2151</f>
        <v>0.17325000000000002</v>
      </c>
      <c r="S2151" s="221">
        <v>0</v>
      </c>
      <c r="T2151" s="222">
        <f>S2151*H2151</f>
        <v>0</v>
      </c>
      <c r="AR2151" s="223" t="s">
        <v>364</v>
      </c>
      <c r="AT2151" s="223" t="s">
        <v>252</v>
      </c>
      <c r="AU2151" s="223" t="s">
        <v>83</v>
      </c>
      <c r="AY2151" s="18" t="s">
        <v>161</v>
      </c>
      <c r="BE2151" s="224">
        <f>IF(N2151="základní",J2151,0)</f>
        <v>0</v>
      </c>
      <c r="BF2151" s="224">
        <f>IF(N2151="snížená",J2151,0)</f>
        <v>0</v>
      </c>
      <c r="BG2151" s="224">
        <f>IF(N2151="zákl. přenesená",J2151,0)</f>
        <v>0</v>
      </c>
      <c r="BH2151" s="224">
        <f>IF(N2151="sníž. přenesená",J2151,0)</f>
        <v>0</v>
      </c>
      <c r="BI2151" s="224">
        <f>IF(N2151="nulová",J2151,0)</f>
        <v>0</v>
      </c>
      <c r="BJ2151" s="18" t="s">
        <v>81</v>
      </c>
      <c r="BK2151" s="224">
        <f>ROUND(I2151*H2151,2)</f>
        <v>0</v>
      </c>
      <c r="BL2151" s="18" t="s">
        <v>257</v>
      </c>
      <c r="BM2151" s="223" t="s">
        <v>2260</v>
      </c>
    </row>
    <row r="2152" s="1" customFormat="1">
      <c r="B2152" s="39"/>
      <c r="C2152" s="40"/>
      <c r="D2152" s="225" t="s">
        <v>169</v>
      </c>
      <c r="E2152" s="40"/>
      <c r="F2152" s="226" t="s">
        <v>2259</v>
      </c>
      <c r="G2152" s="40"/>
      <c r="H2152" s="40"/>
      <c r="I2152" s="136"/>
      <c r="J2152" s="40"/>
      <c r="K2152" s="40"/>
      <c r="L2152" s="44"/>
      <c r="M2152" s="227"/>
      <c r="N2152" s="84"/>
      <c r="O2152" s="84"/>
      <c r="P2152" s="84"/>
      <c r="Q2152" s="84"/>
      <c r="R2152" s="84"/>
      <c r="S2152" s="84"/>
      <c r="T2152" s="85"/>
      <c r="AT2152" s="18" t="s">
        <v>169</v>
      </c>
      <c r="AU2152" s="18" t="s">
        <v>83</v>
      </c>
    </row>
    <row r="2153" s="13" customFormat="1">
      <c r="B2153" s="238"/>
      <c r="C2153" s="239"/>
      <c r="D2153" s="225" t="s">
        <v>176</v>
      </c>
      <c r="E2153" s="240" t="s">
        <v>19</v>
      </c>
      <c r="F2153" s="241" t="s">
        <v>2261</v>
      </c>
      <c r="G2153" s="239"/>
      <c r="H2153" s="242">
        <v>115.5</v>
      </c>
      <c r="I2153" s="243"/>
      <c r="J2153" s="239"/>
      <c r="K2153" s="239"/>
      <c r="L2153" s="244"/>
      <c r="M2153" s="245"/>
      <c r="N2153" s="246"/>
      <c r="O2153" s="246"/>
      <c r="P2153" s="246"/>
      <c r="Q2153" s="246"/>
      <c r="R2153" s="246"/>
      <c r="S2153" s="246"/>
      <c r="T2153" s="247"/>
      <c r="AT2153" s="248" t="s">
        <v>176</v>
      </c>
      <c r="AU2153" s="248" t="s">
        <v>83</v>
      </c>
      <c r="AV2153" s="13" t="s">
        <v>83</v>
      </c>
      <c r="AW2153" s="13" t="s">
        <v>34</v>
      </c>
      <c r="AX2153" s="13" t="s">
        <v>81</v>
      </c>
      <c r="AY2153" s="248" t="s">
        <v>161</v>
      </c>
    </row>
    <row r="2154" s="1" customFormat="1" ht="16.5" customHeight="1">
      <c r="B2154" s="39"/>
      <c r="C2154" s="212" t="s">
        <v>2262</v>
      </c>
      <c r="D2154" s="212" t="s">
        <v>163</v>
      </c>
      <c r="E2154" s="213" t="s">
        <v>2263</v>
      </c>
      <c r="F2154" s="214" t="s">
        <v>2264</v>
      </c>
      <c r="G2154" s="215" t="s">
        <v>210</v>
      </c>
      <c r="H2154" s="216">
        <v>22</v>
      </c>
      <c r="I2154" s="217"/>
      <c r="J2154" s="218">
        <f>ROUND(I2154*H2154,2)</f>
        <v>0</v>
      </c>
      <c r="K2154" s="214" t="s">
        <v>173</v>
      </c>
      <c r="L2154" s="44"/>
      <c r="M2154" s="219" t="s">
        <v>19</v>
      </c>
      <c r="N2154" s="220" t="s">
        <v>44</v>
      </c>
      <c r="O2154" s="84"/>
      <c r="P2154" s="221">
        <f>O2154*H2154</f>
        <v>0</v>
      </c>
      <c r="Q2154" s="221">
        <v>0.00016000000000000001</v>
      </c>
      <c r="R2154" s="221">
        <f>Q2154*H2154</f>
        <v>0.0035200000000000001</v>
      </c>
      <c r="S2154" s="221">
        <v>0</v>
      </c>
      <c r="T2154" s="222">
        <f>S2154*H2154</f>
        <v>0</v>
      </c>
      <c r="AR2154" s="223" t="s">
        <v>257</v>
      </c>
      <c r="AT2154" s="223" t="s">
        <v>163</v>
      </c>
      <c r="AU2154" s="223" t="s">
        <v>83</v>
      </c>
      <c r="AY2154" s="18" t="s">
        <v>161</v>
      </c>
      <c r="BE2154" s="224">
        <f>IF(N2154="základní",J2154,0)</f>
        <v>0</v>
      </c>
      <c r="BF2154" s="224">
        <f>IF(N2154="snížená",J2154,0)</f>
        <v>0</v>
      </c>
      <c r="BG2154" s="224">
        <f>IF(N2154="zákl. přenesená",J2154,0)</f>
        <v>0</v>
      </c>
      <c r="BH2154" s="224">
        <f>IF(N2154="sníž. přenesená",J2154,0)</f>
        <v>0</v>
      </c>
      <c r="BI2154" s="224">
        <f>IF(N2154="nulová",J2154,0)</f>
        <v>0</v>
      </c>
      <c r="BJ2154" s="18" t="s">
        <v>81</v>
      </c>
      <c r="BK2154" s="224">
        <f>ROUND(I2154*H2154,2)</f>
        <v>0</v>
      </c>
      <c r="BL2154" s="18" t="s">
        <v>257</v>
      </c>
      <c r="BM2154" s="223" t="s">
        <v>2265</v>
      </c>
    </row>
    <row r="2155" s="1" customFormat="1">
      <c r="B2155" s="39"/>
      <c r="C2155" s="40"/>
      <c r="D2155" s="225" t="s">
        <v>169</v>
      </c>
      <c r="E2155" s="40"/>
      <c r="F2155" s="226" t="s">
        <v>2266</v>
      </c>
      <c r="G2155" s="40"/>
      <c r="H2155" s="40"/>
      <c r="I2155" s="136"/>
      <c r="J2155" s="40"/>
      <c r="K2155" s="40"/>
      <c r="L2155" s="44"/>
      <c r="M2155" s="227"/>
      <c r="N2155" s="84"/>
      <c r="O2155" s="84"/>
      <c r="P2155" s="84"/>
      <c r="Q2155" s="84"/>
      <c r="R2155" s="84"/>
      <c r="S2155" s="84"/>
      <c r="T2155" s="85"/>
      <c r="AT2155" s="18" t="s">
        <v>169</v>
      </c>
      <c r="AU2155" s="18" t="s">
        <v>83</v>
      </c>
    </row>
    <row r="2156" s="12" customFormat="1">
      <c r="B2156" s="228"/>
      <c r="C2156" s="229"/>
      <c r="D2156" s="225" t="s">
        <v>176</v>
      </c>
      <c r="E2156" s="230" t="s">
        <v>19</v>
      </c>
      <c r="F2156" s="231" t="s">
        <v>328</v>
      </c>
      <c r="G2156" s="229"/>
      <c r="H2156" s="230" t="s">
        <v>19</v>
      </c>
      <c r="I2156" s="232"/>
      <c r="J2156" s="229"/>
      <c r="K2156" s="229"/>
      <c r="L2156" s="233"/>
      <c r="M2156" s="234"/>
      <c r="N2156" s="235"/>
      <c r="O2156" s="235"/>
      <c r="P2156" s="235"/>
      <c r="Q2156" s="235"/>
      <c r="R2156" s="235"/>
      <c r="S2156" s="235"/>
      <c r="T2156" s="236"/>
      <c r="AT2156" s="237" t="s">
        <v>176</v>
      </c>
      <c r="AU2156" s="237" t="s">
        <v>83</v>
      </c>
      <c r="AV2156" s="12" t="s">
        <v>81</v>
      </c>
      <c r="AW2156" s="12" t="s">
        <v>34</v>
      </c>
      <c r="AX2156" s="12" t="s">
        <v>73</v>
      </c>
      <c r="AY2156" s="237" t="s">
        <v>161</v>
      </c>
    </row>
    <row r="2157" s="12" customFormat="1">
      <c r="B2157" s="228"/>
      <c r="C2157" s="229"/>
      <c r="D2157" s="225" t="s">
        <v>176</v>
      </c>
      <c r="E2157" s="230" t="s">
        <v>19</v>
      </c>
      <c r="F2157" s="231" t="s">
        <v>398</v>
      </c>
      <c r="G2157" s="229"/>
      <c r="H2157" s="230" t="s">
        <v>19</v>
      </c>
      <c r="I2157" s="232"/>
      <c r="J2157" s="229"/>
      <c r="K2157" s="229"/>
      <c r="L2157" s="233"/>
      <c r="M2157" s="234"/>
      <c r="N2157" s="235"/>
      <c r="O2157" s="235"/>
      <c r="P2157" s="235"/>
      <c r="Q2157" s="235"/>
      <c r="R2157" s="235"/>
      <c r="S2157" s="235"/>
      <c r="T2157" s="236"/>
      <c r="AT2157" s="237" t="s">
        <v>176</v>
      </c>
      <c r="AU2157" s="237" t="s">
        <v>83</v>
      </c>
      <c r="AV2157" s="12" t="s">
        <v>81</v>
      </c>
      <c r="AW2157" s="12" t="s">
        <v>34</v>
      </c>
      <c r="AX2157" s="12" t="s">
        <v>73</v>
      </c>
      <c r="AY2157" s="237" t="s">
        <v>161</v>
      </c>
    </row>
    <row r="2158" s="13" customFormat="1">
      <c r="B2158" s="238"/>
      <c r="C2158" s="239"/>
      <c r="D2158" s="225" t="s">
        <v>176</v>
      </c>
      <c r="E2158" s="240" t="s">
        <v>19</v>
      </c>
      <c r="F2158" s="241" t="s">
        <v>2267</v>
      </c>
      <c r="G2158" s="239"/>
      <c r="H2158" s="242">
        <v>22</v>
      </c>
      <c r="I2158" s="243"/>
      <c r="J2158" s="239"/>
      <c r="K2158" s="239"/>
      <c r="L2158" s="244"/>
      <c r="M2158" s="245"/>
      <c r="N2158" s="246"/>
      <c r="O2158" s="246"/>
      <c r="P2158" s="246"/>
      <c r="Q2158" s="246"/>
      <c r="R2158" s="246"/>
      <c r="S2158" s="246"/>
      <c r="T2158" s="247"/>
      <c r="AT2158" s="248" t="s">
        <v>176</v>
      </c>
      <c r="AU2158" s="248" t="s">
        <v>83</v>
      </c>
      <c r="AV2158" s="13" t="s">
        <v>83</v>
      </c>
      <c r="AW2158" s="13" t="s">
        <v>34</v>
      </c>
      <c r="AX2158" s="13" t="s">
        <v>81</v>
      </c>
      <c r="AY2158" s="248" t="s">
        <v>161</v>
      </c>
    </row>
    <row r="2159" s="1" customFormat="1" ht="16.5" customHeight="1">
      <c r="B2159" s="39"/>
      <c r="C2159" s="212" t="s">
        <v>2268</v>
      </c>
      <c r="D2159" s="212" t="s">
        <v>163</v>
      </c>
      <c r="E2159" s="213" t="s">
        <v>2252</v>
      </c>
      <c r="F2159" s="214" t="s">
        <v>2253</v>
      </c>
      <c r="G2159" s="215" t="s">
        <v>210</v>
      </c>
      <c r="H2159" s="216">
        <v>1.98</v>
      </c>
      <c r="I2159" s="217"/>
      <c r="J2159" s="218">
        <f>ROUND(I2159*H2159,2)</f>
        <v>0</v>
      </c>
      <c r="K2159" s="214" t="s">
        <v>173</v>
      </c>
      <c r="L2159" s="44"/>
      <c r="M2159" s="219" t="s">
        <v>19</v>
      </c>
      <c r="N2159" s="220" t="s">
        <v>44</v>
      </c>
      <c r="O2159" s="84"/>
      <c r="P2159" s="221">
        <f>O2159*H2159</f>
        <v>0</v>
      </c>
      <c r="Q2159" s="221">
        <v>0.00029999999999999997</v>
      </c>
      <c r="R2159" s="221">
        <f>Q2159*H2159</f>
        <v>0.00059399999999999991</v>
      </c>
      <c r="S2159" s="221">
        <v>0</v>
      </c>
      <c r="T2159" s="222">
        <f>S2159*H2159</f>
        <v>0</v>
      </c>
      <c r="AR2159" s="223" t="s">
        <v>257</v>
      </c>
      <c r="AT2159" s="223" t="s">
        <v>163</v>
      </c>
      <c r="AU2159" s="223" t="s">
        <v>83</v>
      </c>
      <c r="AY2159" s="18" t="s">
        <v>161</v>
      </c>
      <c r="BE2159" s="224">
        <f>IF(N2159="základní",J2159,0)</f>
        <v>0</v>
      </c>
      <c r="BF2159" s="224">
        <f>IF(N2159="snížená",J2159,0)</f>
        <v>0</v>
      </c>
      <c r="BG2159" s="224">
        <f>IF(N2159="zákl. přenesená",J2159,0)</f>
        <v>0</v>
      </c>
      <c r="BH2159" s="224">
        <f>IF(N2159="sníž. přenesená",J2159,0)</f>
        <v>0</v>
      </c>
      <c r="BI2159" s="224">
        <f>IF(N2159="nulová",J2159,0)</f>
        <v>0</v>
      </c>
      <c r="BJ2159" s="18" t="s">
        <v>81</v>
      </c>
      <c r="BK2159" s="224">
        <f>ROUND(I2159*H2159,2)</f>
        <v>0</v>
      </c>
      <c r="BL2159" s="18" t="s">
        <v>257</v>
      </c>
      <c r="BM2159" s="223" t="s">
        <v>2269</v>
      </c>
    </row>
    <row r="2160" s="1" customFormat="1">
      <c r="B2160" s="39"/>
      <c r="C2160" s="40"/>
      <c r="D2160" s="225" t="s">
        <v>169</v>
      </c>
      <c r="E2160" s="40"/>
      <c r="F2160" s="226" t="s">
        <v>2255</v>
      </c>
      <c r="G2160" s="40"/>
      <c r="H2160" s="40"/>
      <c r="I2160" s="136"/>
      <c r="J2160" s="40"/>
      <c r="K2160" s="40"/>
      <c r="L2160" s="44"/>
      <c r="M2160" s="227"/>
      <c r="N2160" s="84"/>
      <c r="O2160" s="84"/>
      <c r="P2160" s="84"/>
      <c r="Q2160" s="84"/>
      <c r="R2160" s="84"/>
      <c r="S2160" s="84"/>
      <c r="T2160" s="85"/>
      <c r="AT2160" s="18" t="s">
        <v>169</v>
      </c>
      <c r="AU2160" s="18" t="s">
        <v>83</v>
      </c>
    </row>
    <row r="2161" s="12" customFormat="1">
      <c r="B2161" s="228"/>
      <c r="C2161" s="229"/>
      <c r="D2161" s="225" t="s">
        <v>176</v>
      </c>
      <c r="E2161" s="230" t="s">
        <v>19</v>
      </c>
      <c r="F2161" s="231" t="s">
        <v>995</v>
      </c>
      <c r="G2161" s="229"/>
      <c r="H2161" s="230" t="s">
        <v>19</v>
      </c>
      <c r="I2161" s="232"/>
      <c r="J2161" s="229"/>
      <c r="K2161" s="229"/>
      <c r="L2161" s="233"/>
      <c r="M2161" s="234"/>
      <c r="N2161" s="235"/>
      <c r="O2161" s="235"/>
      <c r="P2161" s="235"/>
      <c r="Q2161" s="235"/>
      <c r="R2161" s="235"/>
      <c r="S2161" s="235"/>
      <c r="T2161" s="236"/>
      <c r="AT2161" s="237" t="s">
        <v>176</v>
      </c>
      <c r="AU2161" s="237" t="s">
        <v>83</v>
      </c>
      <c r="AV2161" s="12" t="s">
        <v>81</v>
      </c>
      <c r="AW2161" s="12" t="s">
        <v>34</v>
      </c>
      <c r="AX2161" s="12" t="s">
        <v>73</v>
      </c>
      <c r="AY2161" s="237" t="s">
        <v>161</v>
      </c>
    </row>
    <row r="2162" s="13" customFormat="1">
      <c r="B2162" s="238"/>
      <c r="C2162" s="239"/>
      <c r="D2162" s="225" t="s">
        <v>176</v>
      </c>
      <c r="E2162" s="240" t="s">
        <v>19</v>
      </c>
      <c r="F2162" s="241" t="s">
        <v>996</v>
      </c>
      <c r="G2162" s="239"/>
      <c r="H2162" s="242">
        <v>1.98</v>
      </c>
      <c r="I2162" s="243"/>
      <c r="J2162" s="239"/>
      <c r="K2162" s="239"/>
      <c r="L2162" s="244"/>
      <c r="M2162" s="245"/>
      <c r="N2162" s="246"/>
      <c r="O2162" s="246"/>
      <c r="P2162" s="246"/>
      <c r="Q2162" s="246"/>
      <c r="R2162" s="246"/>
      <c r="S2162" s="246"/>
      <c r="T2162" s="247"/>
      <c r="AT2162" s="248" t="s">
        <v>176</v>
      </c>
      <c r="AU2162" s="248" t="s">
        <v>83</v>
      </c>
      <c r="AV2162" s="13" t="s">
        <v>83</v>
      </c>
      <c r="AW2162" s="13" t="s">
        <v>34</v>
      </c>
      <c r="AX2162" s="13" t="s">
        <v>81</v>
      </c>
      <c r="AY2162" s="248" t="s">
        <v>161</v>
      </c>
    </row>
    <row r="2163" s="1" customFormat="1" ht="16.5" customHeight="1">
      <c r="B2163" s="39"/>
      <c r="C2163" s="260" t="s">
        <v>2270</v>
      </c>
      <c r="D2163" s="260" t="s">
        <v>252</v>
      </c>
      <c r="E2163" s="261" t="s">
        <v>2271</v>
      </c>
      <c r="F2163" s="262" t="s">
        <v>2272</v>
      </c>
      <c r="G2163" s="263" t="s">
        <v>210</v>
      </c>
      <c r="H2163" s="264">
        <v>2.02</v>
      </c>
      <c r="I2163" s="265"/>
      <c r="J2163" s="266">
        <f>ROUND(I2163*H2163,2)</f>
        <v>0</v>
      </c>
      <c r="K2163" s="262" t="s">
        <v>173</v>
      </c>
      <c r="L2163" s="267"/>
      <c r="M2163" s="268" t="s">
        <v>19</v>
      </c>
      <c r="N2163" s="269" t="s">
        <v>44</v>
      </c>
      <c r="O2163" s="84"/>
      <c r="P2163" s="221">
        <f>O2163*H2163</f>
        <v>0</v>
      </c>
      <c r="Q2163" s="221">
        <v>0.01413</v>
      </c>
      <c r="R2163" s="221">
        <f>Q2163*H2163</f>
        <v>0.028542600000000001</v>
      </c>
      <c r="S2163" s="221">
        <v>0</v>
      </c>
      <c r="T2163" s="222">
        <f>S2163*H2163</f>
        <v>0</v>
      </c>
      <c r="AR2163" s="223" t="s">
        <v>364</v>
      </c>
      <c r="AT2163" s="223" t="s">
        <v>252</v>
      </c>
      <c r="AU2163" s="223" t="s">
        <v>83</v>
      </c>
      <c r="AY2163" s="18" t="s">
        <v>161</v>
      </c>
      <c r="BE2163" s="224">
        <f>IF(N2163="základní",J2163,0)</f>
        <v>0</v>
      </c>
      <c r="BF2163" s="224">
        <f>IF(N2163="snížená",J2163,0)</f>
        <v>0</v>
      </c>
      <c r="BG2163" s="224">
        <f>IF(N2163="zákl. přenesená",J2163,0)</f>
        <v>0</v>
      </c>
      <c r="BH2163" s="224">
        <f>IF(N2163="sníž. přenesená",J2163,0)</f>
        <v>0</v>
      </c>
      <c r="BI2163" s="224">
        <f>IF(N2163="nulová",J2163,0)</f>
        <v>0</v>
      </c>
      <c r="BJ2163" s="18" t="s">
        <v>81</v>
      </c>
      <c r="BK2163" s="224">
        <f>ROUND(I2163*H2163,2)</f>
        <v>0</v>
      </c>
      <c r="BL2163" s="18" t="s">
        <v>257</v>
      </c>
      <c r="BM2163" s="223" t="s">
        <v>2273</v>
      </c>
    </row>
    <row r="2164" s="1" customFormat="1">
      <c r="B2164" s="39"/>
      <c r="C2164" s="40"/>
      <c r="D2164" s="225" t="s">
        <v>169</v>
      </c>
      <c r="E2164" s="40"/>
      <c r="F2164" s="226" t="s">
        <v>2272</v>
      </c>
      <c r="G2164" s="40"/>
      <c r="H2164" s="40"/>
      <c r="I2164" s="136"/>
      <c r="J2164" s="40"/>
      <c r="K2164" s="40"/>
      <c r="L2164" s="44"/>
      <c r="M2164" s="227"/>
      <c r="N2164" s="84"/>
      <c r="O2164" s="84"/>
      <c r="P2164" s="84"/>
      <c r="Q2164" s="84"/>
      <c r="R2164" s="84"/>
      <c r="S2164" s="84"/>
      <c r="T2164" s="85"/>
      <c r="AT2164" s="18" t="s">
        <v>169</v>
      </c>
      <c r="AU2164" s="18" t="s">
        <v>83</v>
      </c>
    </row>
    <row r="2165" s="13" customFormat="1">
      <c r="B2165" s="238"/>
      <c r="C2165" s="239"/>
      <c r="D2165" s="225" t="s">
        <v>176</v>
      </c>
      <c r="E2165" s="240" t="s">
        <v>19</v>
      </c>
      <c r="F2165" s="241" t="s">
        <v>1001</v>
      </c>
      <c r="G2165" s="239"/>
      <c r="H2165" s="242">
        <v>2.02</v>
      </c>
      <c r="I2165" s="243"/>
      <c r="J2165" s="239"/>
      <c r="K2165" s="239"/>
      <c r="L2165" s="244"/>
      <c r="M2165" s="245"/>
      <c r="N2165" s="246"/>
      <c r="O2165" s="246"/>
      <c r="P2165" s="246"/>
      <c r="Q2165" s="246"/>
      <c r="R2165" s="246"/>
      <c r="S2165" s="246"/>
      <c r="T2165" s="247"/>
      <c r="AT2165" s="248" t="s">
        <v>176</v>
      </c>
      <c r="AU2165" s="248" t="s">
        <v>83</v>
      </c>
      <c r="AV2165" s="13" t="s">
        <v>83</v>
      </c>
      <c r="AW2165" s="13" t="s">
        <v>34</v>
      </c>
      <c r="AX2165" s="13" t="s">
        <v>81</v>
      </c>
      <c r="AY2165" s="248" t="s">
        <v>161</v>
      </c>
    </row>
    <row r="2166" s="1" customFormat="1" ht="16.5" customHeight="1">
      <c r="B2166" s="39"/>
      <c r="C2166" s="212" t="s">
        <v>2274</v>
      </c>
      <c r="D2166" s="212" t="s">
        <v>163</v>
      </c>
      <c r="E2166" s="213" t="s">
        <v>2275</v>
      </c>
      <c r="F2166" s="214" t="s">
        <v>2276</v>
      </c>
      <c r="G2166" s="215" t="s">
        <v>210</v>
      </c>
      <c r="H2166" s="216">
        <v>133</v>
      </c>
      <c r="I2166" s="217"/>
      <c r="J2166" s="218">
        <f>ROUND(I2166*H2166,2)</f>
        <v>0</v>
      </c>
      <c r="K2166" s="214" t="s">
        <v>173</v>
      </c>
      <c r="L2166" s="44"/>
      <c r="M2166" s="219" t="s">
        <v>19</v>
      </c>
      <c r="N2166" s="220" t="s">
        <v>44</v>
      </c>
      <c r="O2166" s="84"/>
      <c r="P2166" s="221">
        <f>O2166*H2166</f>
        <v>0</v>
      </c>
      <c r="Q2166" s="221">
        <v>0.00016000000000000001</v>
      </c>
      <c r="R2166" s="221">
        <f>Q2166*H2166</f>
        <v>0.02128</v>
      </c>
      <c r="S2166" s="221">
        <v>0</v>
      </c>
      <c r="T2166" s="222">
        <f>S2166*H2166</f>
        <v>0</v>
      </c>
      <c r="AR2166" s="223" t="s">
        <v>257</v>
      </c>
      <c r="AT2166" s="223" t="s">
        <v>163</v>
      </c>
      <c r="AU2166" s="223" t="s">
        <v>83</v>
      </c>
      <c r="AY2166" s="18" t="s">
        <v>161</v>
      </c>
      <c r="BE2166" s="224">
        <f>IF(N2166="základní",J2166,0)</f>
        <v>0</v>
      </c>
      <c r="BF2166" s="224">
        <f>IF(N2166="snížená",J2166,0)</f>
        <v>0</v>
      </c>
      <c r="BG2166" s="224">
        <f>IF(N2166="zákl. přenesená",J2166,0)</f>
        <v>0</v>
      </c>
      <c r="BH2166" s="224">
        <f>IF(N2166="sníž. přenesená",J2166,0)</f>
        <v>0</v>
      </c>
      <c r="BI2166" s="224">
        <f>IF(N2166="nulová",J2166,0)</f>
        <v>0</v>
      </c>
      <c r="BJ2166" s="18" t="s">
        <v>81</v>
      </c>
      <c r="BK2166" s="224">
        <f>ROUND(I2166*H2166,2)</f>
        <v>0</v>
      </c>
      <c r="BL2166" s="18" t="s">
        <v>257</v>
      </c>
      <c r="BM2166" s="223" t="s">
        <v>2277</v>
      </c>
    </row>
    <row r="2167" s="1" customFormat="1">
      <c r="B2167" s="39"/>
      <c r="C2167" s="40"/>
      <c r="D2167" s="225" t="s">
        <v>169</v>
      </c>
      <c r="E2167" s="40"/>
      <c r="F2167" s="226" t="s">
        <v>2278</v>
      </c>
      <c r="G2167" s="40"/>
      <c r="H2167" s="40"/>
      <c r="I2167" s="136"/>
      <c r="J2167" s="40"/>
      <c r="K2167" s="40"/>
      <c r="L2167" s="44"/>
      <c r="M2167" s="227"/>
      <c r="N2167" s="84"/>
      <c r="O2167" s="84"/>
      <c r="P2167" s="84"/>
      <c r="Q2167" s="84"/>
      <c r="R2167" s="84"/>
      <c r="S2167" s="84"/>
      <c r="T2167" s="85"/>
      <c r="AT2167" s="18" t="s">
        <v>169</v>
      </c>
      <c r="AU2167" s="18" t="s">
        <v>83</v>
      </c>
    </row>
    <row r="2168" s="12" customFormat="1">
      <c r="B2168" s="228"/>
      <c r="C2168" s="229"/>
      <c r="D2168" s="225" t="s">
        <v>176</v>
      </c>
      <c r="E2168" s="230" t="s">
        <v>19</v>
      </c>
      <c r="F2168" s="231" t="s">
        <v>2103</v>
      </c>
      <c r="G2168" s="229"/>
      <c r="H2168" s="230" t="s">
        <v>19</v>
      </c>
      <c r="I2168" s="232"/>
      <c r="J2168" s="229"/>
      <c r="K2168" s="229"/>
      <c r="L2168" s="233"/>
      <c r="M2168" s="234"/>
      <c r="N2168" s="235"/>
      <c r="O2168" s="235"/>
      <c r="P2168" s="235"/>
      <c r="Q2168" s="235"/>
      <c r="R2168" s="235"/>
      <c r="S2168" s="235"/>
      <c r="T2168" s="236"/>
      <c r="AT2168" s="237" t="s">
        <v>176</v>
      </c>
      <c r="AU2168" s="237" t="s">
        <v>83</v>
      </c>
      <c r="AV2168" s="12" t="s">
        <v>81</v>
      </c>
      <c r="AW2168" s="12" t="s">
        <v>34</v>
      </c>
      <c r="AX2168" s="12" t="s">
        <v>73</v>
      </c>
      <c r="AY2168" s="237" t="s">
        <v>161</v>
      </c>
    </row>
    <row r="2169" s="13" customFormat="1">
      <c r="B2169" s="238"/>
      <c r="C2169" s="239"/>
      <c r="D2169" s="225" t="s">
        <v>176</v>
      </c>
      <c r="E2169" s="240" t="s">
        <v>19</v>
      </c>
      <c r="F2169" s="241" t="s">
        <v>2104</v>
      </c>
      <c r="G2169" s="239"/>
      <c r="H2169" s="242">
        <v>120</v>
      </c>
      <c r="I2169" s="243"/>
      <c r="J2169" s="239"/>
      <c r="K2169" s="239"/>
      <c r="L2169" s="244"/>
      <c r="M2169" s="245"/>
      <c r="N2169" s="246"/>
      <c r="O2169" s="246"/>
      <c r="P2169" s="246"/>
      <c r="Q2169" s="246"/>
      <c r="R2169" s="246"/>
      <c r="S2169" s="246"/>
      <c r="T2169" s="247"/>
      <c r="AT2169" s="248" t="s">
        <v>176</v>
      </c>
      <c r="AU2169" s="248" t="s">
        <v>83</v>
      </c>
      <c r="AV2169" s="13" t="s">
        <v>83</v>
      </c>
      <c r="AW2169" s="13" t="s">
        <v>34</v>
      </c>
      <c r="AX2169" s="13" t="s">
        <v>73</v>
      </c>
      <c r="AY2169" s="248" t="s">
        <v>161</v>
      </c>
    </row>
    <row r="2170" s="12" customFormat="1">
      <c r="B2170" s="228"/>
      <c r="C2170" s="229"/>
      <c r="D2170" s="225" t="s">
        <v>176</v>
      </c>
      <c r="E2170" s="230" t="s">
        <v>19</v>
      </c>
      <c r="F2170" s="231" t="s">
        <v>2119</v>
      </c>
      <c r="G2170" s="229"/>
      <c r="H2170" s="230" t="s">
        <v>19</v>
      </c>
      <c r="I2170" s="232"/>
      <c r="J2170" s="229"/>
      <c r="K2170" s="229"/>
      <c r="L2170" s="233"/>
      <c r="M2170" s="234"/>
      <c r="N2170" s="235"/>
      <c r="O2170" s="235"/>
      <c r="P2170" s="235"/>
      <c r="Q2170" s="235"/>
      <c r="R2170" s="235"/>
      <c r="S2170" s="235"/>
      <c r="T2170" s="236"/>
      <c r="AT2170" s="237" t="s">
        <v>176</v>
      </c>
      <c r="AU2170" s="237" t="s">
        <v>83</v>
      </c>
      <c r="AV2170" s="12" t="s">
        <v>81</v>
      </c>
      <c r="AW2170" s="12" t="s">
        <v>34</v>
      </c>
      <c r="AX2170" s="12" t="s">
        <v>73</v>
      </c>
      <c r="AY2170" s="237" t="s">
        <v>161</v>
      </c>
    </row>
    <row r="2171" s="13" customFormat="1">
      <c r="B2171" s="238"/>
      <c r="C2171" s="239"/>
      <c r="D2171" s="225" t="s">
        <v>176</v>
      </c>
      <c r="E2171" s="240" t="s">
        <v>19</v>
      </c>
      <c r="F2171" s="241" t="s">
        <v>2120</v>
      </c>
      <c r="G2171" s="239"/>
      <c r="H2171" s="242">
        <v>13</v>
      </c>
      <c r="I2171" s="243"/>
      <c r="J2171" s="239"/>
      <c r="K2171" s="239"/>
      <c r="L2171" s="244"/>
      <c r="M2171" s="245"/>
      <c r="N2171" s="246"/>
      <c r="O2171" s="246"/>
      <c r="P2171" s="246"/>
      <c r="Q2171" s="246"/>
      <c r="R2171" s="246"/>
      <c r="S2171" s="246"/>
      <c r="T2171" s="247"/>
      <c r="AT2171" s="248" t="s">
        <v>176</v>
      </c>
      <c r="AU2171" s="248" t="s">
        <v>83</v>
      </c>
      <c r="AV2171" s="13" t="s">
        <v>83</v>
      </c>
      <c r="AW2171" s="13" t="s">
        <v>34</v>
      </c>
      <c r="AX2171" s="13" t="s">
        <v>73</v>
      </c>
      <c r="AY2171" s="248" t="s">
        <v>161</v>
      </c>
    </row>
    <row r="2172" s="14" customFormat="1">
      <c r="B2172" s="249"/>
      <c r="C2172" s="250"/>
      <c r="D2172" s="225" t="s">
        <v>176</v>
      </c>
      <c r="E2172" s="251" t="s">
        <v>19</v>
      </c>
      <c r="F2172" s="252" t="s">
        <v>201</v>
      </c>
      <c r="G2172" s="250"/>
      <c r="H2172" s="253">
        <v>133</v>
      </c>
      <c r="I2172" s="254"/>
      <c r="J2172" s="250"/>
      <c r="K2172" s="250"/>
      <c r="L2172" s="255"/>
      <c r="M2172" s="256"/>
      <c r="N2172" s="257"/>
      <c r="O2172" s="257"/>
      <c r="P2172" s="257"/>
      <c r="Q2172" s="257"/>
      <c r="R2172" s="257"/>
      <c r="S2172" s="257"/>
      <c r="T2172" s="258"/>
      <c r="AT2172" s="259" t="s">
        <v>176</v>
      </c>
      <c r="AU2172" s="259" t="s">
        <v>83</v>
      </c>
      <c r="AV2172" s="14" t="s">
        <v>167</v>
      </c>
      <c r="AW2172" s="14" t="s">
        <v>34</v>
      </c>
      <c r="AX2172" s="14" t="s">
        <v>81</v>
      </c>
      <c r="AY2172" s="259" t="s">
        <v>161</v>
      </c>
    </row>
    <row r="2173" s="1" customFormat="1" ht="16.5" customHeight="1">
      <c r="B2173" s="39"/>
      <c r="C2173" s="260" t="s">
        <v>2279</v>
      </c>
      <c r="D2173" s="260" t="s">
        <v>252</v>
      </c>
      <c r="E2173" s="261" t="s">
        <v>2280</v>
      </c>
      <c r="F2173" s="262" t="s">
        <v>2281</v>
      </c>
      <c r="G2173" s="263" t="s">
        <v>210</v>
      </c>
      <c r="H2173" s="264">
        <v>135.66</v>
      </c>
      <c r="I2173" s="265"/>
      <c r="J2173" s="266">
        <f>ROUND(I2173*H2173,2)</f>
        <v>0</v>
      </c>
      <c r="K2173" s="262" t="s">
        <v>19</v>
      </c>
      <c r="L2173" s="267"/>
      <c r="M2173" s="268" t="s">
        <v>19</v>
      </c>
      <c r="N2173" s="269" t="s">
        <v>44</v>
      </c>
      <c r="O2173" s="84"/>
      <c r="P2173" s="221">
        <f>O2173*H2173</f>
        <v>0</v>
      </c>
      <c r="Q2173" s="221">
        <v>0.0050299999999999997</v>
      </c>
      <c r="R2173" s="221">
        <f>Q2173*H2173</f>
        <v>0.68236979999999992</v>
      </c>
      <c r="S2173" s="221">
        <v>0</v>
      </c>
      <c r="T2173" s="222">
        <f>S2173*H2173</f>
        <v>0</v>
      </c>
      <c r="AR2173" s="223" t="s">
        <v>364</v>
      </c>
      <c r="AT2173" s="223" t="s">
        <v>252</v>
      </c>
      <c r="AU2173" s="223" t="s">
        <v>83</v>
      </c>
      <c r="AY2173" s="18" t="s">
        <v>161</v>
      </c>
      <c r="BE2173" s="224">
        <f>IF(N2173="základní",J2173,0)</f>
        <v>0</v>
      </c>
      <c r="BF2173" s="224">
        <f>IF(N2173="snížená",J2173,0)</f>
        <v>0</v>
      </c>
      <c r="BG2173" s="224">
        <f>IF(N2173="zákl. přenesená",J2173,0)</f>
        <v>0</v>
      </c>
      <c r="BH2173" s="224">
        <f>IF(N2173="sníž. přenesená",J2173,0)</f>
        <v>0</v>
      </c>
      <c r="BI2173" s="224">
        <f>IF(N2173="nulová",J2173,0)</f>
        <v>0</v>
      </c>
      <c r="BJ2173" s="18" t="s">
        <v>81</v>
      </c>
      <c r="BK2173" s="224">
        <f>ROUND(I2173*H2173,2)</f>
        <v>0</v>
      </c>
      <c r="BL2173" s="18" t="s">
        <v>257</v>
      </c>
      <c r="BM2173" s="223" t="s">
        <v>2282</v>
      </c>
    </row>
    <row r="2174" s="1" customFormat="1">
      <c r="B2174" s="39"/>
      <c r="C2174" s="40"/>
      <c r="D2174" s="225" t="s">
        <v>169</v>
      </c>
      <c r="E2174" s="40"/>
      <c r="F2174" s="226" t="s">
        <v>2281</v>
      </c>
      <c r="G2174" s="40"/>
      <c r="H2174" s="40"/>
      <c r="I2174" s="136"/>
      <c r="J2174" s="40"/>
      <c r="K2174" s="40"/>
      <c r="L2174" s="44"/>
      <c r="M2174" s="227"/>
      <c r="N2174" s="84"/>
      <c r="O2174" s="84"/>
      <c r="P2174" s="84"/>
      <c r="Q2174" s="84"/>
      <c r="R2174" s="84"/>
      <c r="S2174" s="84"/>
      <c r="T2174" s="85"/>
      <c r="AT2174" s="18" t="s">
        <v>169</v>
      </c>
      <c r="AU2174" s="18" t="s">
        <v>83</v>
      </c>
    </row>
    <row r="2175" s="13" customFormat="1">
      <c r="B2175" s="238"/>
      <c r="C2175" s="239"/>
      <c r="D2175" s="225" t="s">
        <v>176</v>
      </c>
      <c r="E2175" s="240" t="s">
        <v>19</v>
      </c>
      <c r="F2175" s="241" t="s">
        <v>2283</v>
      </c>
      <c r="G2175" s="239"/>
      <c r="H2175" s="242">
        <v>135.66</v>
      </c>
      <c r="I2175" s="243"/>
      <c r="J2175" s="239"/>
      <c r="K2175" s="239"/>
      <c r="L2175" s="244"/>
      <c r="M2175" s="245"/>
      <c r="N2175" s="246"/>
      <c r="O2175" s="246"/>
      <c r="P2175" s="246"/>
      <c r="Q2175" s="246"/>
      <c r="R2175" s="246"/>
      <c r="S2175" s="246"/>
      <c r="T2175" s="247"/>
      <c r="AT2175" s="248" t="s">
        <v>176</v>
      </c>
      <c r="AU2175" s="248" t="s">
        <v>83</v>
      </c>
      <c r="AV2175" s="13" t="s">
        <v>83</v>
      </c>
      <c r="AW2175" s="13" t="s">
        <v>34</v>
      </c>
      <c r="AX2175" s="13" t="s">
        <v>81</v>
      </c>
      <c r="AY2175" s="248" t="s">
        <v>161</v>
      </c>
    </row>
    <row r="2176" s="1" customFormat="1" ht="16.5" customHeight="1">
      <c r="B2176" s="39"/>
      <c r="C2176" s="212" t="s">
        <v>2284</v>
      </c>
      <c r="D2176" s="212" t="s">
        <v>163</v>
      </c>
      <c r="E2176" s="213" t="s">
        <v>2285</v>
      </c>
      <c r="F2176" s="214" t="s">
        <v>2286</v>
      </c>
      <c r="G2176" s="215" t="s">
        <v>210</v>
      </c>
      <c r="H2176" s="216">
        <v>16</v>
      </c>
      <c r="I2176" s="217"/>
      <c r="J2176" s="218">
        <f>ROUND(I2176*H2176,2)</f>
        <v>0</v>
      </c>
      <c r="K2176" s="214" t="s">
        <v>173</v>
      </c>
      <c r="L2176" s="44"/>
      <c r="M2176" s="219" t="s">
        <v>19</v>
      </c>
      <c r="N2176" s="220" t="s">
        <v>44</v>
      </c>
      <c r="O2176" s="84"/>
      <c r="P2176" s="221">
        <f>O2176*H2176</f>
        <v>0</v>
      </c>
      <c r="Q2176" s="221">
        <v>0.00093000000000000005</v>
      </c>
      <c r="R2176" s="221">
        <f>Q2176*H2176</f>
        <v>0.014880000000000001</v>
      </c>
      <c r="S2176" s="221">
        <v>0</v>
      </c>
      <c r="T2176" s="222">
        <f>S2176*H2176</f>
        <v>0</v>
      </c>
      <c r="AR2176" s="223" t="s">
        <v>257</v>
      </c>
      <c r="AT2176" s="223" t="s">
        <v>163</v>
      </c>
      <c r="AU2176" s="223" t="s">
        <v>83</v>
      </c>
      <c r="AY2176" s="18" t="s">
        <v>161</v>
      </c>
      <c r="BE2176" s="224">
        <f>IF(N2176="základní",J2176,0)</f>
        <v>0</v>
      </c>
      <c r="BF2176" s="224">
        <f>IF(N2176="snížená",J2176,0)</f>
        <v>0</v>
      </c>
      <c r="BG2176" s="224">
        <f>IF(N2176="zákl. přenesená",J2176,0)</f>
        <v>0</v>
      </c>
      <c r="BH2176" s="224">
        <f>IF(N2176="sníž. přenesená",J2176,0)</f>
        <v>0</v>
      </c>
      <c r="BI2176" s="224">
        <f>IF(N2176="nulová",J2176,0)</f>
        <v>0</v>
      </c>
      <c r="BJ2176" s="18" t="s">
        <v>81</v>
      </c>
      <c r="BK2176" s="224">
        <f>ROUND(I2176*H2176,2)</f>
        <v>0</v>
      </c>
      <c r="BL2176" s="18" t="s">
        <v>257</v>
      </c>
      <c r="BM2176" s="223" t="s">
        <v>2287</v>
      </c>
    </row>
    <row r="2177" s="1" customFormat="1">
      <c r="B2177" s="39"/>
      <c r="C2177" s="40"/>
      <c r="D2177" s="225" t="s">
        <v>169</v>
      </c>
      <c r="E2177" s="40"/>
      <c r="F2177" s="226" t="s">
        <v>2288</v>
      </c>
      <c r="G2177" s="40"/>
      <c r="H2177" s="40"/>
      <c r="I2177" s="136"/>
      <c r="J2177" s="40"/>
      <c r="K2177" s="40"/>
      <c r="L2177" s="44"/>
      <c r="M2177" s="227"/>
      <c r="N2177" s="84"/>
      <c r="O2177" s="84"/>
      <c r="P2177" s="84"/>
      <c r="Q2177" s="84"/>
      <c r="R2177" s="84"/>
      <c r="S2177" s="84"/>
      <c r="T2177" s="85"/>
      <c r="AT2177" s="18" t="s">
        <v>169</v>
      </c>
      <c r="AU2177" s="18" t="s">
        <v>83</v>
      </c>
    </row>
    <row r="2178" s="12" customFormat="1">
      <c r="B2178" s="228"/>
      <c r="C2178" s="229"/>
      <c r="D2178" s="225" t="s">
        <v>176</v>
      </c>
      <c r="E2178" s="230" t="s">
        <v>19</v>
      </c>
      <c r="F2178" s="231" t="s">
        <v>2105</v>
      </c>
      <c r="G2178" s="229"/>
      <c r="H2178" s="230" t="s">
        <v>19</v>
      </c>
      <c r="I2178" s="232"/>
      <c r="J2178" s="229"/>
      <c r="K2178" s="229"/>
      <c r="L2178" s="233"/>
      <c r="M2178" s="234"/>
      <c r="N2178" s="235"/>
      <c r="O2178" s="235"/>
      <c r="P2178" s="235"/>
      <c r="Q2178" s="235"/>
      <c r="R2178" s="235"/>
      <c r="S2178" s="235"/>
      <c r="T2178" s="236"/>
      <c r="AT2178" s="237" t="s">
        <v>176</v>
      </c>
      <c r="AU2178" s="237" t="s">
        <v>83</v>
      </c>
      <c r="AV2178" s="12" t="s">
        <v>81</v>
      </c>
      <c r="AW2178" s="12" t="s">
        <v>34</v>
      </c>
      <c r="AX2178" s="12" t="s">
        <v>73</v>
      </c>
      <c r="AY2178" s="237" t="s">
        <v>161</v>
      </c>
    </row>
    <row r="2179" s="13" customFormat="1">
      <c r="B2179" s="238"/>
      <c r="C2179" s="239"/>
      <c r="D2179" s="225" t="s">
        <v>176</v>
      </c>
      <c r="E2179" s="240" t="s">
        <v>19</v>
      </c>
      <c r="F2179" s="241" t="s">
        <v>2106</v>
      </c>
      <c r="G2179" s="239"/>
      <c r="H2179" s="242">
        <v>16</v>
      </c>
      <c r="I2179" s="243"/>
      <c r="J2179" s="239"/>
      <c r="K2179" s="239"/>
      <c r="L2179" s="244"/>
      <c r="M2179" s="245"/>
      <c r="N2179" s="246"/>
      <c r="O2179" s="246"/>
      <c r="P2179" s="246"/>
      <c r="Q2179" s="246"/>
      <c r="R2179" s="246"/>
      <c r="S2179" s="246"/>
      <c r="T2179" s="247"/>
      <c r="AT2179" s="248" t="s">
        <v>176</v>
      </c>
      <c r="AU2179" s="248" t="s">
        <v>83</v>
      </c>
      <c r="AV2179" s="13" t="s">
        <v>83</v>
      </c>
      <c r="AW2179" s="13" t="s">
        <v>34</v>
      </c>
      <c r="AX2179" s="13" t="s">
        <v>81</v>
      </c>
      <c r="AY2179" s="248" t="s">
        <v>161</v>
      </c>
    </row>
    <row r="2180" s="1" customFormat="1" ht="16.5" customHeight="1">
      <c r="B2180" s="39"/>
      <c r="C2180" s="212" t="s">
        <v>2289</v>
      </c>
      <c r="D2180" s="212" t="s">
        <v>163</v>
      </c>
      <c r="E2180" s="213" t="s">
        <v>2290</v>
      </c>
      <c r="F2180" s="214" t="s">
        <v>2291</v>
      </c>
      <c r="G2180" s="215" t="s">
        <v>210</v>
      </c>
      <c r="H2180" s="216">
        <v>16</v>
      </c>
      <c r="I2180" s="217"/>
      <c r="J2180" s="218">
        <f>ROUND(I2180*H2180,2)</f>
        <v>0</v>
      </c>
      <c r="K2180" s="214" t="s">
        <v>173</v>
      </c>
      <c r="L2180" s="44"/>
      <c r="M2180" s="219" t="s">
        <v>19</v>
      </c>
      <c r="N2180" s="220" t="s">
        <v>44</v>
      </c>
      <c r="O2180" s="84"/>
      <c r="P2180" s="221">
        <f>O2180*H2180</f>
        <v>0</v>
      </c>
      <c r="Q2180" s="221">
        <v>0.0060499999999999998</v>
      </c>
      <c r="R2180" s="221">
        <f>Q2180*H2180</f>
        <v>0.096799999999999997</v>
      </c>
      <c r="S2180" s="221">
        <v>0</v>
      </c>
      <c r="T2180" s="222">
        <f>S2180*H2180</f>
        <v>0</v>
      </c>
      <c r="AR2180" s="223" t="s">
        <v>257</v>
      </c>
      <c r="AT2180" s="223" t="s">
        <v>163</v>
      </c>
      <c r="AU2180" s="223" t="s">
        <v>83</v>
      </c>
      <c r="AY2180" s="18" t="s">
        <v>161</v>
      </c>
      <c r="BE2180" s="224">
        <f>IF(N2180="základní",J2180,0)</f>
        <v>0</v>
      </c>
      <c r="BF2180" s="224">
        <f>IF(N2180="snížená",J2180,0)</f>
        <v>0</v>
      </c>
      <c r="BG2180" s="224">
        <f>IF(N2180="zákl. přenesená",J2180,0)</f>
        <v>0</v>
      </c>
      <c r="BH2180" s="224">
        <f>IF(N2180="sníž. přenesená",J2180,0)</f>
        <v>0</v>
      </c>
      <c r="BI2180" s="224">
        <f>IF(N2180="nulová",J2180,0)</f>
        <v>0</v>
      </c>
      <c r="BJ2180" s="18" t="s">
        <v>81</v>
      </c>
      <c r="BK2180" s="224">
        <f>ROUND(I2180*H2180,2)</f>
        <v>0</v>
      </c>
      <c r="BL2180" s="18" t="s">
        <v>257</v>
      </c>
      <c r="BM2180" s="223" t="s">
        <v>2292</v>
      </c>
    </row>
    <row r="2181" s="1" customFormat="1">
      <c r="B2181" s="39"/>
      <c r="C2181" s="40"/>
      <c r="D2181" s="225" t="s">
        <v>169</v>
      </c>
      <c r="E2181" s="40"/>
      <c r="F2181" s="226" t="s">
        <v>2293</v>
      </c>
      <c r="G2181" s="40"/>
      <c r="H2181" s="40"/>
      <c r="I2181" s="136"/>
      <c r="J2181" s="40"/>
      <c r="K2181" s="40"/>
      <c r="L2181" s="44"/>
      <c r="M2181" s="227"/>
      <c r="N2181" s="84"/>
      <c r="O2181" s="84"/>
      <c r="P2181" s="84"/>
      <c r="Q2181" s="84"/>
      <c r="R2181" s="84"/>
      <c r="S2181" s="84"/>
      <c r="T2181" s="85"/>
      <c r="AT2181" s="18" t="s">
        <v>169</v>
      </c>
      <c r="AU2181" s="18" t="s">
        <v>83</v>
      </c>
    </row>
    <row r="2182" s="12" customFormat="1">
      <c r="B2182" s="228"/>
      <c r="C2182" s="229"/>
      <c r="D2182" s="225" t="s">
        <v>176</v>
      </c>
      <c r="E2182" s="230" t="s">
        <v>19</v>
      </c>
      <c r="F2182" s="231" t="s">
        <v>2105</v>
      </c>
      <c r="G2182" s="229"/>
      <c r="H2182" s="230" t="s">
        <v>19</v>
      </c>
      <c r="I2182" s="232"/>
      <c r="J2182" s="229"/>
      <c r="K2182" s="229"/>
      <c r="L2182" s="233"/>
      <c r="M2182" s="234"/>
      <c r="N2182" s="235"/>
      <c r="O2182" s="235"/>
      <c r="P2182" s="235"/>
      <c r="Q2182" s="235"/>
      <c r="R2182" s="235"/>
      <c r="S2182" s="235"/>
      <c r="T2182" s="236"/>
      <c r="AT2182" s="237" t="s">
        <v>176</v>
      </c>
      <c r="AU2182" s="237" t="s">
        <v>83</v>
      </c>
      <c r="AV2182" s="12" t="s">
        <v>81</v>
      </c>
      <c r="AW2182" s="12" t="s">
        <v>34</v>
      </c>
      <c r="AX2182" s="12" t="s">
        <v>73</v>
      </c>
      <c r="AY2182" s="237" t="s">
        <v>161</v>
      </c>
    </row>
    <row r="2183" s="13" customFormat="1">
      <c r="B2183" s="238"/>
      <c r="C2183" s="239"/>
      <c r="D2183" s="225" t="s">
        <v>176</v>
      </c>
      <c r="E2183" s="240" t="s">
        <v>19</v>
      </c>
      <c r="F2183" s="241" t="s">
        <v>2106</v>
      </c>
      <c r="G2183" s="239"/>
      <c r="H2183" s="242">
        <v>16</v>
      </c>
      <c r="I2183" s="243"/>
      <c r="J2183" s="239"/>
      <c r="K2183" s="239"/>
      <c r="L2183" s="244"/>
      <c r="M2183" s="245"/>
      <c r="N2183" s="246"/>
      <c r="O2183" s="246"/>
      <c r="P2183" s="246"/>
      <c r="Q2183" s="246"/>
      <c r="R2183" s="246"/>
      <c r="S2183" s="246"/>
      <c r="T2183" s="247"/>
      <c r="AT2183" s="248" t="s">
        <v>176</v>
      </c>
      <c r="AU2183" s="248" t="s">
        <v>83</v>
      </c>
      <c r="AV2183" s="13" t="s">
        <v>83</v>
      </c>
      <c r="AW2183" s="13" t="s">
        <v>34</v>
      </c>
      <c r="AX2183" s="13" t="s">
        <v>81</v>
      </c>
      <c r="AY2183" s="248" t="s">
        <v>161</v>
      </c>
    </row>
    <row r="2184" s="1" customFormat="1" ht="16.5" customHeight="1">
      <c r="B2184" s="39"/>
      <c r="C2184" s="212" t="s">
        <v>2294</v>
      </c>
      <c r="D2184" s="212" t="s">
        <v>163</v>
      </c>
      <c r="E2184" s="213" t="s">
        <v>2295</v>
      </c>
      <c r="F2184" s="214" t="s">
        <v>2296</v>
      </c>
      <c r="G2184" s="215" t="s">
        <v>210</v>
      </c>
      <c r="H2184" s="216">
        <v>21</v>
      </c>
      <c r="I2184" s="217"/>
      <c r="J2184" s="218">
        <f>ROUND(I2184*H2184,2)</f>
        <v>0</v>
      </c>
      <c r="K2184" s="214" t="s">
        <v>19</v>
      </c>
      <c r="L2184" s="44"/>
      <c r="M2184" s="219" t="s">
        <v>19</v>
      </c>
      <c r="N2184" s="220" t="s">
        <v>44</v>
      </c>
      <c r="O2184" s="84"/>
      <c r="P2184" s="221">
        <f>O2184*H2184</f>
        <v>0</v>
      </c>
      <c r="Q2184" s="221">
        <v>0</v>
      </c>
      <c r="R2184" s="221">
        <f>Q2184*H2184</f>
        <v>0</v>
      </c>
      <c r="S2184" s="221">
        <v>0</v>
      </c>
      <c r="T2184" s="222">
        <f>S2184*H2184</f>
        <v>0</v>
      </c>
      <c r="AR2184" s="223" t="s">
        <v>257</v>
      </c>
      <c r="AT2184" s="223" t="s">
        <v>163</v>
      </c>
      <c r="AU2184" s="223" t="s">
        <v>83</v>
      </c>
      <c r="AY2184" s="18" t="s">
        <v>161</v>
      </c>
      <c r="BE2184" s="224">
        <f>IF(N2184="základní",J2184,0)</f>
        <v>0</v>
      </c>
      <c r="BF2184" s="224">
        <f>IF(N2184="snížená",J2184,0)</f>
        <v>0</v>
      </c>
      <c r="BG2184" s="224">
        <f>IF(N2184="zákl. přenesená",J2184,0)</f>
        <v>0</v>
      </c>
      <c r="BH2184" s="224">
        <f>IF(N2184="sníž. přenesená",J2184,0)</f>
        <v>0</v>
      </c>
      <c r="BI2184" s="224">
        <f>IF(N2184="nulová",J2184,0)</f>
        <v>0</v>
      </c>
      <c r="BJ2184" s="18" t="s">
        <v>81</v>
      </c>
      <c r="BK2184" s="224">
        <f>ROUND(I2184*H2184,2)</f>
        <v>0</v>
      </c>
      <c r="BL2184" s="18" t="s">
        <v>257</v>
      </c>
      <c r="BM2184" s="223" t="s">
        <v>2297</v>
      </c>
    </row>
    <row r="2185" s="1" customFormat="1">
      <c r="B2185" s="39"/>
      <c r="C2185" s="40"/>
      <c r="D2185" s="225" t="s">
        <v>169</v>
      </c>
      <c r="E2185" s="40"/>
      <c r="F2185" s="226" t="s">
        <v>2296</v>
      </c>
      <c r="G2185" s="40"/>
      <c r="H2185" s="40"/>
      <c r="I2185" s="136"/>
      <c r="J2185" s="40"/>
      <c r="K2185" s="40"/>
      <c r="L2185" s="44"/>
      <c r="M2185" s="227"/>
      <c r="N2185" s="84"/>
      <c r="O2185" s="84"/>
      <c r="P2185" s="84"/>
      <c r="Q2185" s="84"/>
      <c r="R2185" s="84"/>
      <c r="S2185" s="84"/>
      <c r="T2185" s="85"/>
      <c r="AT2185" s="18" t="s">
        <v>169</v>
      </c>
      <c r="AU2185" s="18" t="s">
        <v>83</v>
      </c>
    </row>
    <row r="2186" s="12" customFormat="1">
      <c r="B2186" s="228"/>
      <c r="C2186" s="229"/>
      <c r="D2186" s="225" t="s">
        <v>176</v>
      </c>
      <c r="E2186" s="230" t="s">
        <v>19</v>
      </c>
      <c r="F2186" s="231" t="s">
        <v>2298</v>
      </c>
      <c r="G2186" s="229"/>
      <c r="H2186" s="230" t="s">
        <v>19</v>
      </c>
      <c r="I2186" s="232"/>
      <c r="J2186" s="229"/>
      <c r="K2186" s="229"/>
      <c r="L2186" s="233"/>
      <c r="M2186" s="234"/>
      <c r="N2186" s="235"/>
      <c r="O2186" s="235"/>
      <c r="P2186" s="235"/>
      <c r="Q2186" s="235"/>
      <c r="R2186" s="235"/>
      <c r="S2186" s="235"/>
      <c r="T2186" s="236"/>
      <c r="AT2186" s="237" t="s">
        <v>176</v>
      </c>
      <c r="AU2186" s="237" t="s">
        <v>83</v>
      </c>
      <c r="AV2186" s="12" t="s">
        <v>81</v>
      </c>
      <c r="AW2186" s="12" t="s">
        <v>34</v>
      </c>
      <c r="AX2186" s="12" t="s">
        <v>73</v>
      </c>
      <c r="AY2186" s="237" t="s">
        <v>161</v>
      </c>
    </row>
    <row r="2187" s="13" customFormat="1">
      <c r="B2187" s="238"/>
      <c r="C2187" s="239"/>
      <c r="D2187" s="225" t="s">
        <v>176</v>
      </c>
      <c r="E2187" s="240" t="s">
        <v>19</v>
      </c>
      <c r="F2187" s="241" t="s">
        <v>1184</v>
      </c>
      <c r="G2187" s="239"/>
      <c r="H2187" s="242">
        <v>21</v>
      </c>
      <c r="I2187" s="243"/>
      <c r="J2187" s="239"/>
      <c r="K2187" s="239"/>
      <c r="L2187" s="244"/>
      <c r="M2187" s="245"/>
      <c r="N2187" s="246"/>
      <c r="O2187" s="246"/>
      <c r="P2187" s="246"/>
      <c r="Q2187" s="246"/>
      <c r="R2187" s="246"/>
      <c r="S2187" s="246"/>
      <c r="T2187" s="247"/>
      <c r="AT2187" s="248" t="s">
        <v>176</v>
      </c>
      <c r="AU2187" s="248" t="s">
        <v>83</v>
      </c>
      <c r="AV2187" s="13" t="s">
        <v>83</v>
      </c>
      <c r="AW2187" s="13" t="s">
        <v>34</v>
      </c>
      <c r="AX2187" s="13" t="s">
        <v>81</v>
      </c>
      <c r="AY2187" s="248" t="s">
        <v>161</v>
      </c>
    </row>
    <row r="2188" s="1" customFormat="1" ht="24" customHeight="1">
      <c r="B2188" s="39"/>
      <c r="C2188" s="260" t="s">
        <v>2299</v>
      </c>
      <c r="D2188" s="260" t="s">
        <v>252</v>
      </c>
      <c r="E2188" s="261" t="s">
        <v>2300</v>
      </c>
      <c r="F2188" s="262" t="s">
        <v>2301</v>
      </c>
      <c r="G2188" s="263" t="s">
        <v>210</v>
      </c>
      <c r="H2188" s="264">
        <v>30</v>
      </c>
      <c r="I2188" s="265"/>
      <c r="J2188" s="266">
        <f>ROUND(I2188*H2188,2)</f>
        <v>0</v>
      </c>
      <c r="K2188" s="262" t="s">
        <v>19</v>
      </c>
      <c r="L2188" s="267"/>
      <c r="M2188" s="268" t="s">
        <v>19</v>
      </c>
      <c r="N2188" s="269" t="s">
        <v>44</v>
      </c>
      <c r="O2188" s="84"/>
      <c r="P2188" s="221">
        <f>O2188*H2188</f>
        <v>0</v>
      </c>
      <c r="Q2188" s="221">
        <v>0.01</v>
      </c>
      <c r="R2188" s="221">
        <f>Q2188*H2188</f>
        <v>0.29999999999999999</v>
      </c>
      <c r="S2188" s="221">
        <v>0</v>
      </c>
      <c r="T2188" s="222">
        <f>S2188*H2188</f>
        <v>0</v>
      </c>
      <c r="AR2188" s="223" t="s">
        <v>364</v>
      </c>
      <c r="AT2188" s="223" t="s">
        <v>252</v>
      </c>
      <c r="AU2188" s="223" t="s">
        <v>83</v>
      </c>
      <c r="AY2188" s="18" t="s">
        <v>161</v>
      </c>
      <c r="BE2188" s="224">
        <f>IF(N2188="základní",J2188,0)</f>
        <v>0</v>
      </c>
      <c r="BF2188" s="224">
        <f>IF(N2188="snížená",J2188,0)</f>
        <v>0</v>
      </c>
      <c r="BG2188" s="224">
        <f>IF(N2188="zákl. přenesená",J2188,0)</f>
        <v>0</v>
      </c>
      <c r="BH2188" s="224">
        <f>IF(N2188="sníž. přenesená",J2188,0)</f>
        <v>0</v>
      </c>
      <c r="BI2188" s="224">
        <f>IF(N2188="nulová",J2188,0)</f>
        <v>0</v>
      </c>
      <c r="BJ2188" s="18" t="s">
        <v>81</v>
      </c>
      <c r="BK2188" s="224">
        <f>ROUND(I2188*H2188,2)</f>
        <v>0</v>
      </c>
      <c r="BL2188" s="18" t="s">
        <v>257</v>
      </c>
      <c r="BM2188" s="223" t="s">
        <v>2302</v>
      </c>
    </row>
    <row r="2189" s="1" customFormat="1">
      <c r="B2189" s="39"/>
      <c r="C2189" s="40"/>
      <c r="D2189" s="225" t="s">
        <v>169</v>
      </c>
      <c r="E2189" s="40"/>
      <c r="F2189" s="226" t="s">
        <v>2301</v>
      </c>
      <c r="G2189" s="40"/>
      <c r="H2189" s="40"/>
      <c r="I2189" s="136"/>
      <c r="J2189" s="40"/>
      <c r="K2189" s="40"/>
      <c r="L2189" s="44"/>
      <c r="M2189" s="227"/>
      <c r="N2189" s="84"/>
      <c r="O2189" s="84"/>
      <c r="P2189" s="84"/>
      <c r="Q2189" s="84"/>
      <c r="R2189" s="84"/>
      <c r="S2189" s="84"/>
      <c r="T2189" s="85"/>
      <c r="AT2189" s="18" t="s">
        <v>169</v>
      </c>
      <c r="AU2189" s="18" t="s">
        <v>83</v>
      </c>
    </row>
    <row r="2190" s="1" customFormat="1" ht="16.5" customHeight="1">
      <c r="B2190" s="39"/>
      <c r="C2190" s="212" t="s">
        <v>2303</v>
      </c>
      <c r="D2190" s="212" t="s">
        <v>163</v>
      </c>
      <c r="E2190" s="213" t="s">
        <v>2304</v>
      </c>
      <c r="F2190" s="214" t="s">
        <v>2305</v>
      </c>
      <c r="G2190" s="215" t="s">
        <v>238</v>
      </c>
      <c r="H2190" s="216">
        <v>4.9550000000000001</v>
      </c>
      <c r="I2190" s="217"/>
      <c r="J2190" s="218">
        <f>ROUND(I2190*H2190,2)</f>
        <v>0</v>
      </c>
      <c r="K2190" s="214" t="s">
        <v>173</v>
      </c>
      <c r="L2190" s="44"/>
      <c r="M2190" s="219" t="s">
        <v>19</v>
      </c>
      <c r="N2190" s="220" t="s">
        <v>44</v>
      </c>
      <c r="O2190" s="84"/>
      <c r="P2190" s="221">
        <f>O2190*H2190</f>
        <v>0</v>
      </c>
      <c r="Q2190" s="221">
        <v>0</v>
      </c>
      <c r="R2190" s="221">
        <f>Q2190*H2190</f>
        <v>0</v>
      </c>
      <c r="S2190" s="221">
        <v>0</v>
      </c>
      <c r="T2190" s="222">
        <f>S2190*H2190</f>
        <v>0</v>
      </c>
      <c r="AR2190" s="223" t="s">
        <v>257</v>
      </c>
      <c r="AT2190" s="223" t="s">
        <v>163</v>
      </c>
      <c r="AU2190" s="223" t="s">
        <v>83</v>
      </c>
      <c r="AY2190" s="18" t="s">
        <v>161</v>
      </c>
      <c r="BE2190" s="224">
        <f>IF(N2190="základní",J2190,0)</f>
        <v>0</v>
      </c>
      <c r="BF2190" s="224">
        <f>IF(N2190="snížená",J2190,0)</f>
        <v>0</v>
      </c>
      <c r="BG2190" s="224">
        <f>IF(N2190="zákl. přenesená",J2190,0)</f>
        <v>0</v>
      </c>
      <c r="BH2190" s="224">
        <f>IF(N2190="sníž. přenesená",J2190,0)</f>
        <v>0</v>
      </c>
      <c r="BI2190" s="224">
        <f>IF(N2190="nulová",J2190,0)</f>
        <v>0</v>
      </c>
      <c r="BJ2190" s="18" t="s">
        <v>81</v>
      </c>
      <c r="BK2190" s="224">
        <f>ROUND(I2190*H2190,2)</f>
        <v>0</v>
      </c>
      <c r="BL2190" s="18" t="s">
        <v>257</v>
      </c>
      <c r="BM2190" s="223" t="s">
        <v>2306</v>
      </c>
    </row>
    <row r="2191" s="1" customFormat="1">
      <c r="B2191" s="39"/>
      <c r="C2191" s="40"/>
      <c r="D2191" s="225" t="s">
        <v>169</v>
      </c>
      <c r="E2191" s="40"/>
      <c r="F2191" s="226" t="s">
        <v>2307</v>
      </c>
      <c r="G2191" s="40"/>
      <c r="H2191" s="40"/>
      <c r="I2191" s="136"/>
      <c r="J2191" s="40"/>
      <c r="K2191" s="40"/>
      <c r="L2191" s="44"/>
      <c r="M2191" s="227"/>
      <c r="N2191" s="84"/>
      <c r="O2191" s="84"/>
      <c r="P2191" s="84"/>
      <c r="Q2191" s="84"/>
      <c r="R2191" s="84"/>
      <c r="S2191" s="84"/>
      <c r="T2191" s="85"/>
      <c r="AT2191" s="18" t="s">
        <v>169</v>
      </c>
      <c r="AU2191" s="18" t="s">
        <v>83</v>
      </c>
    </row>
    <row r="2192" s="1" customFormat="1" ht="16.5" customHeight="1">
      <c r="B2192" s="39"/>
      <c r="C2192" s="212" t="s">
        <v>2308</v>
      </c>
      <c r="D2192" s="212" t="s">
        <v>163</v>
      </c>
      <c r="E2192" s="213" t="s">
        <v>2309</v>
      </c>
      <c r="F2192" s="214" t="s">
        <v>2310</v>
      </c>
      <c r="G2192" s="215" t="s">
        <v>238</v>
      </c>
      <c r="H2192" s="216">
        <v>4.9550000000000001</v>
      </c>
      <c r="I2192" s="217"/>
      <c r="J2192" s="218">
        <f>ROUND(I2192*H2192,2)</f>
        <v>0</v>
      </c>
      <c r="K2192" s="214" t="s">
        <v>173</v>
      </c>
      <c r="L2192" s="44"/>
      <c r="M2192" s="219" t="s">
        <v>19</v>
      </c>
      <c r="N2192" s="220" t="s">
        <v>44</v>
      </c>
      <c r="O2192" s="84"/>
      <c r="P2192" s="221">
        <f>O2192*H2192</f>
        <v>0</v>
      </c>
      <c r="Q2192" s="221">
        <v>0</v>
      </c>
      <c r="R2192" s="221">
        <f>Q2192*H2192</f>
        <v>0</v>
      </c>
      <c r="S2192" s="221">
        <v>0</v>
      </c>
      <c r="T2192" s="222">
        <f>S2192*H2192</f>
        <v>0</v>
      </c>
      <c r="AR2192" s="223" t="s">
        <v>257</v>
      </c>
      <c r="AT2192" s="223" t="s">
        <v>163</v>
      </c>
      <c r="AU2192" s="223" t="s">
        <v>83</v>
      </c>
      <c r="AY2192" s="18" t="s">
        <v>161</v>
      </c>
      <c r="BE2192" s="224">
        <f>IF(N2192="základní",J2192,0)</f>
        <v>0</v>
      </c>
      <c r="BF2192" s="224">
        <f>IF(N2192="snížená",J2192,0)</f>
        <v>0</v>
      </c>
      <c r="BG2192" s="224">
        <f>IF(N2192="zákl. přenesená",J2192,0)</f>
        <v>0</v>
      </c>
      <c r="BH2192" s="224">
        <f>IF(N2192="sníž. přenesená",J2192,0)</f>
        <v>0</v>
      </c>
      <c r="BI2192" s="224">
        <f>IF(N2192="nulová",J2192,0)</f>
        <v>0</v>
      </c>
      <c r="BJ2192" s="18" t="s">
        <v>81</v>
      </c>
      <c r="BK2192" s="224">
        <f>ROUND(I2192*H2192,2)</f>
        <v>0</v>
      </c>
      <c r="BL2192" s="18" t="s">
        <v>257</v>
      </c>
      <c r="BM2192" s="223" t="s">
        <v>2311</v>
      </c>
    </row>
    <row r="2193" s="1" customFormat="1">
      <c r="B2193" s="39"/>
      <c r="C2193" s="40"/>
      <c r="D2193" s="225" t="s">
        <v>169</v>
      </c>
      <c r="E2193" s="40"/>
      <c r="F2193" s="226" t="s">
        <v>2312</v>
      </c>
      <c r="G2193" s="40"/>
      <c r="H2193" s="40"/>
      <c r="I2193" s="136"/>
      <c r="J2193" s="40"/>
      <c r="K2193" s="40"/>
      <c r="L2193" s="44"/>
      <c r="M2193" s="227"/>
      <c r="N2193" s="84"/>
      <c r="O2193" s="84"/>
      <c r="P2193" s="84"/>
      <c r="Q2193" s="84"/>
      <c r="R2193" s="84"/>
      <c r="S2193" s="84"/>
      <c r="T2193" s="85"/>
      <c r="AT2193" s="18" t="s">
        <v>169</v>
      </c>
      <c r="AU2193" s="18" t="s">
        <v>83</v>
      </c>
    </row>
    <row r="2194" s="11" customFormat="1" ht="22.8" customHeight="1">
      <c r="B2194" s="196"/>
      <c r="C2194" s="197"/>
      <c r="D2194" s="198" t="s">
        <v>72</v>
      </c>
      <c r="E2194" s="210" t="s">
        <v>2313</v>
      </c>
      <c r="F2194" s="210" t="s">
        <v>2314</v>
      </c>
      <c r="G2194" s="197"/>
      <c r="H2194" s="197"/>
      <c r="I2194" s="200"/>
      <c r="J2194" s="211">
        <f>BK2194</f>
        <v>0</v>
      </c>
      <c r="K2194" s="197"/>
      <c r="L2194" s="202"/>
      <c r="M2194" s="203"/>
      <c r="N2194" s="204"/>
      <c r="O2194" s="204"/>
      <c r="P2194" s="205">
        <f>SUM(P2195:P2197)</f>
        <v>0</v>
      </c>
      <c r="Q2194" s="204"/>
      <c r="R2194" s="205">
        <f>SUM(R2195:R2197)</f>
        <v>0</v>
      </c>
      <c r="S2194" s="204"/>
      <c r="T2194" s="206">
        <f>SUM(T2195:T2197)</f>
        <v>0</v>
      </c>
      <c r="AR2194" s="207" t="s">
        <v>83</v>
      </c>
      <c r="AT2194" s="208" t="s">
        <v>72</v>
      </c>
      <c r="AU2194" s="208" t="s">
        <v>81</v>
      </c>
      <c r="AY2194" s="207" t="s">
        <v>161</v>
      </c>
      <c r="BK2194" s="209">
        <f>SUM(BK2195:BK2197)</f>
        <v>0</v>
      </c>
    </row>
    <row r="2195" s="1" customFormat="1" ht="16.5" customHeight="1">
      <c r="B2195" s="39"/>
      <c r="C2195" s="212" t="s">
        <v>2315</v>
      </c>
      <c r="D2195" s="212" t="s">
        <v>163</v>
      </c>
      <c r="E2195" s="213" t="s">
        <v>2316</v>
      </c>
      <c r="F2195" s="214" t="s">
        <v>2314</v>
      </c>
      <c r="G2195" s="215" t="s">
        <v>166</v>
      </c>
      <c r="H2195" s="216">
        <v>1</v>
      </c>
      <c r="I2195" s="217"/>
      <c r="J2195" s="218">
        <f>ROUND(I2195*H2195,2)</f>
        <v>0</v>
      </c>
      <c r="K2195" s="214" t="s">
        <v>19</v>
      </c>
      <c r="L2195" s="44"/>
      <c r="M2195" s="219" t="s">
        <v>19</v>
      </c>
      <c r="N2195" s="220" t="s">
        <v>44</v>
      </c>
      <c r="O2195" s="84"/>
      <c r="P2195" s="221">
        <f>O2195*H2195</f>
        <v>0</v>
      </c>
      <c r="Q2195" s="221">
        <v>0</v>
      </c>
      <c r="R2195" s="221">
        <f>Q2195*H2195</f>
        <v>0</v>
      </c>
      <c r="S2195" s="221">
        <v>0</v>
      </c>
      <c r="T2195" s="222">
        <f>S2195*H2195</f>
        <v>0</v>
      </c>
      <c r="AR2195" s="223" t="s">
        <v>257</v>
      </c>
      <c r="AT2195" s="223" t="s">
        <v>163</v>
      </c>
      <c r="AU2195" s="223" t="s">
        <v>83</v>
      </c>
      <c r="AY2195" s="18" t="s">
        <v>161</v>
      </c>
      <c r="BE2195" s="224">
        <f>IF(N2195="základní",J2195,0)</f>
        <v>0</v>
      </c>
      <c r="BF2195" s="224">
        <f>IF(N2195="snížená",J2195,0)</f>
        <v>0</v>
      </c>
      <c r="BG2195" s="224">
        <f>IF(N2195="zákl. přenesená",J2195,0)</f>
        <v>0</v>
      </c>
      <c r="BH2195" s="224">
        <f>IF(N2195="sníž. přenesená",J2195,0)</f>
        <v>0</v>
      </c>
      <c r="BI2195" s="224">
        <f>IF(N2195="nulová",J2195,0)</f>
        <v>0</v>
      </c>
      <c r="BJ2195" s="18" t="s">
        <v>81</v>
      </c>
      <c r="BK2195" s="224">
        <f>ROUND(I2195*H2195,2)</f>
        <v>0</v>
      </c>
      <c r="BL2195" s="18" t="s">
        <v>257</v>
      </c>
      <c r="BM2195" s="223" t="s">
        <v>2317</v>
      </c>
    </row>
    <row r="2196" s="13" customFormat="1">
      <c r="B2196" s="238"/>
      <c r="C2196" s="239"/>
      <c r="D2196" s="225" t="s">
        <v>176</v>
      </c>
      <c r="E2196" s="240" t="s">
        <v>19</v>
      </c>
      <c r="F2196" s="241" t="s">
        <v>2318</v>
      </c>
      <c r="G2196" s="239"/>
      <c r="H2196" s="242">
        <v>1</v>
      </c>
      <c r="I2196" s="243"/>
      <c r="J2196" s="239"/>
      <c r="K2196" s="239"/>
      <c r="L2196" s="244"/>
      <c r="M2196" s="245"/>
      <c r="N2196" s="246"/>
      <c r="O2196" s="246"/>
      <c r="P2196" s="246"/>
      <c r="Q2196" s="246"/>
      <c r="R2196" s="246"/>
      <c r="S2196" s="246"/>
      <c r="T2196" s="247"/>
      <c r="AT2196" s="248" t="s">
        <v>176</v>
      </c>
      <c r="AU2196" s="248" t="s">
        <v>83</v>
      </c>
      <c r="AV2196" s="13" t="s">
        <v>83</v>
      </c>
      <c r="AW2196" s="13" t="s">
        <v>34</v>
      </c>
      <c r="AX2196" s="13" t="s">
        <v>81</v>
      </c>
      <c r="AY2196" s="248" t="s">
        <v>161</v>
      </c>
    </row>
    <row r="2197" s="1" customFormat="1" ht="16.5" customHeight="1">
      <c r="B2197" s="39"/>
      <c r="C2197" s="212" t="s">
        <v>2319</v>
      </c>
      <c r="D2197" s="212" t="s">
        <v>163</v>
      </c>
      <c r="E2197" s="213" t="s">
        <v>2320</v>
      </c>
      <c r="F2197" s="214" t="s">
        <v>2321</v>
      </c>
      <c r="G2197" s="215" t="s">
        <v>166</v>
      </c>
      <c r="H2197" s="216">
        <v>1</v>
      </c>
      <c r="I2197" s="217"/>
      <c r="J2197" s="218">
        <f>ROUND(I2197*H2197,2)</f>
        <v>0</v>
      </c>
      <c r="K2197" s="214" t="s">
        <v>19</v>
      </c>
      <c r="L2197" s="44"/>
      <c r="M2197" s="219" t="s">
        <v>19</v>
      </c>
      <c r="N2197" s="220" t="s">
        <v>44</v>
      </c>
      <c r="O2197" s="84"/>
      <c r="P2197" s="221">
        <f>O2197*H2197</f>
        <v>0</v>
      </c>
      <c r="Q2197" s="221">
        <v>0</v>
      </c>
      <c r="R2197" s="221">
        <f>Q2197*H2197</f>
        <v>0</v>
      </c>
      <c r="S2197" s="221">
        <v>0</v>
      </c>
      <c r="T2197" s="222">
        <f>S2197*H2197</f>
        <v>0</v>
      </c>
      <c r="AR2197" s="223" t="s">
        <v>257</v>
      </c>
      <c r="AT2197" s="223" t="s">
        <v>163</v>
      </c>
      <c r="AU2197" s="223" t="s">
        <v>83</v>
      </c>
      <c r="AY2197" s="18" t="s">
        <v>161</v>
      </c>
      <c r="BE2197" s="224">
        <f>IF(N2197="základní",J2197,0)</f>
        <v>0</v>
      </c>
      <c r="BF2197" s="224">
        <f>IF(N2197="snížená",J2197,0)</f>
        <v>0</v>
      </c>
      <c r="BG2197" s="224">
        <f>IF(N2197="zákl. přenesená",J2197,0)</f>
        <v>0</v>
      </c>
      <c r="BH2197" s="224">
        <f>IF(N2197="sníž. přenesená",J2197,0)</f>
        <v>0</v>
      </c>
      <c r="BI2197" s="224">
        <f>IF(N2197="nulová",J2197,0)</f>
        <v>0</v>
      </c>
      <c r="BJ2197" s="18" t="s">
        <v>81</v>
      </c>
      <c r="BK2197" s="224">
        <f>ROUND(I2197*H2197,2)</f>
        <v>0</v>
      </c>
      <c r="BL2197" s="18" t="s">
        <v>257</v>
      </c>
      <c r="BM2197" s="223" t="s">
        <v>2322</v>
      </c>
    </row>
    <row r="2198" s="11" customFormat="1" ht="22.8" customHeight="1">
      <c r="B2198" s="196"/>
      <c r="C2198" s="197"/>
      <c r="D2198" s="198" t="s">
        <v>72</v>
      </c>
      <c r="E2198" s="210" t="s">
        <v>2323</v>
      </c>
      <c r="F2198" s="210" t="s">
        <v>2324</v>
      </c>
      <c r="G2198" s="197"/>
      <c r="H2198" s="197"/>
      <c r="I2198" s="200"/>
      <c r="J2198" s="211">
        <f>BK2198</f>
        <v>0</v>
      </c>
      <c r="K2198" s="197"/>
      <c r="L2198" s="202"/>
      <c r="M2198" s="203"/>
      <c r="N2198" s="204"/>
      <c r="O2198" s="204"/>
      <c r="P2198" s="205">
        <f>SUM(P2199:P2200)</f>
        <v>0</v>
      </c>
      <c r="Q2198" s="204"/>
      <c r="R2198" s="205">
        <f>SUM(R2199:R2200)</f>
        <v>0</v>
      </c>
      <c r="S2198" s="204"/>
      <c r="T2198" s="206">
        <f>SUM(T2199:T2200)</f>
        <v>0</v>
      </c>
      <c r="AR2198" s="207" t="s">
        <v>83</v>
      </c>
      <c r="AT2198" s="208" t="s">
        <v>72</v>
      </c>
      <c r="AU2198" s="208" t="s">
        <v>81</v>
      </c>
      <c r="AY2198" s="207" t="s">
        <v>161</v>
      </c>
      <c r="BK2198" s="209">
        <f>SUM(BK2199:BK2200)</f>
        <v>0</v>
      </c>
    </row>
    <row r="2199" s="1" customFormat="1" ht="16.5" customHeight="1">
      <c r="B2199" s="39"/>
      <c r="C2199" s="212" t="s">
        <v>2325</v>
      </c>
      <c r="D2199" s="212" t="s">
        <v>163</v>
      </c>
      <c r="E2199" s="213" t="s">
        <v>2326</v>
      </c>
      <c r="F2199" s="214" t="s">
        <v>2324</v>
      </c>
      <c r="G2199" s="215" t="s">
        <v>166</v>
      </c>
      <c r="H2199" s="216">
        <v>1</v>
      </c>
      <c r="I2199" s="217"/>
      <c r="J2199" s="218">
        <f>ROUND(I2199*H2199,2)</f>
        <v>0</v>
      </c>
      <c r="K2199" s="214" t="s">
        <v>19</v>
      </c>
      <c r="L2199" s="44"/>
      <c r="M2199" s="219" t="s">
        <v>19</v>
      </c>
      <c r="N2199" s="220" t="s">
        <v>44</v>
      </c>
      <c r="O2199" s="84"/>
      <c r="P2199" s="221">
        <f>O2199*H2199</f>
        <v>0</v>
      </c>
      <c r="Q2199" s="221">
        <v>0</v>
      </c>
      <c r="R2199" s="221">
        <f>Q2199*H2199</f>
        <v>0</v>
      </c>
      <c r="S2199" s="221">
        <v>0</v>
      </c>
      <c r="T2199" s="222">
        <f>S2199*H2199</f>
        <v>0</v>
      </c>
      <c r="AR2199" s="223" t="s">
        <v>257</v>
      </c>
      <c r="AT2199" s="223" t="s">
        <v>163</v>
      </c>
      <c r="AU2199" s="223" t="s">
        <v>83</v>
      </c>
      <c r="AY2199" s="18" t="s">
        <v>161</v>
      </c>
      <c r="BE2199" s="224">
        <f>IF(N2199="základní",J2199,0)</f>
        <v>0</v>
      </c>
      <c r="BF2199" s="224">
        <f>IF(N2199="snížená",J2199,0)</f>
        <v>0</v>
      </c>
      <c r="BG2199" s="224">
        <f>IF(N2199="zákl. přenesená",J2199,0)</f>
        <v>0</v>
      </c>
      <c r="BH2199" s="224">
        <f>IF(N2199="sníž. přenesená",J2199,0)</f>
        <v>0</v>
      </c>
      <c r="BI2199" s="224">
        <f>IF(N2199="nulová",J2199,0)</f>
        <v>0</v>
      </c>
      <c r="BJ2199" s="18" t="s">
        <v>81</v>
      </c>
      <c r="BK2199" s="224">
        <f>ROUND(I2199*H2199,2)</f>
        <v>0</v>
      </c>
      <c r="BL2199" s="18" t="s">
        <v>257</v>
      </c>
      <c r="BM2199" s="223" t="s">
        <v>2327</v>
      </c>
    </row>
    <row r="2200" s="13" customFormat="1">
      <c r="B2200" s="238"/>
      <c r="C2200" s="239"/>
      <c r="D2200" s="225" t="s">
        <v>176</v>
      </c>
      <c r="E2200" s="240" t="s">
        <v>19</v>
      </c>
      <c r="F2200" s="241" t="s">
        <v>2318</v>
      </c>
      <c r="G2200" s="239"/>
      <c r="H2200" s="242">
        <v>1</v>
      </c>
      <c r="I2200" s="243"/>
      <c r="J2200" s="239"/>
      <c r="K2200" s="239"/>
      <c r="L2200" s="244"/>
      <c r="M2200" s="245"/>
      <c r="N2200" s="246"/>
      <c r="O2200" s="246"/>
      <c r="P2200" s="246"/>
      <c r="Q2200" s="246"/>
      <c r="R2200" s="246"/>
      <c r="S2200" s="246"/>
      <c r="T2200" s="247"/>
      <c r="AT2200" s="248" t="s">
        <v>176</v>
      </c>
      <c r="AU2200" s="248" t="s">
        <v>83</v>
      </c>
      <c r="AV2200" s="13" t="s">
        <v>83</v>
      </c>
      <c r="AW2200" s="13" t="s">
        <v>34</v>
      </c>
      <c r="AX2200" s="13" t="s">
        <v>81</v>
      </c>
      <c r="AY2200" s="248" t="s">
        <v>161</v>
      </c>
    </row>
    <row r="2201" s="11" customFormat="1" ht="22.8" customHeight="1">
      <c r="B2201" s="196"/>
      <c r="C2201" s="197"/>
      <c r="D2201" s="198" t="s">
        <v>72</v>
      </c>
      <c r="E2201" s="210" t="s">
        <v>2328</v>
      </c>
      <c r="F2201" s="210" t="s">
        <v>2329</v>
      </c>
      <c r="G2201" s="197"/>
      <c r="H2201" s="197"/>
      <c r="I2201" s="200"/>
      <c r="J2201" s="211">
        <f>BK2201</f>
        <v>0</v>
      </c>
      <c r="K2201" s="197"/>
      <c r="L2201" s="202"/>
      <c r="M2201" s="203"/>
      <c r="N2201" s="204"/>
      <c r="O2201" s="204"/>
      <c r="P2201" s="205">
        <f>SUM(P2202:P2204)</f>
        <v>0</v>
      </c>
      <c r="Q2201" s="204"/>
      <c r="R2201" s="205">
        <f>SUM(R2202:R2204)</f>
        <v>0</v>
      </c>
      <c r="S2201" s="204"/>
      <c r="T2201" s="206">
        <f>SUM(T2202:T2204)</f>
        <v>0</v>
      </c>
      <c r="AR2201" s="207" t="s">
        <v>83</v>
      </c>
      <c r="AT2201" s="208" t="s">
        <v>72</v>
      </c>
      <c r="AU2201" s="208" t="s">
        <v>81</v>
      </c>
      <c r="AY2201" s="207" t="s">
        <v>161</v>
      </c>
      <c r="BK2201" s="209">
        <f>SUM(BK2202:BK2204)</f>
        <v>0</v>
      </c>
    </row>
    <row r="2202" s="1" customFormat="1" ht="16.5" customHeight="1">
      <c r="B2202" s="39"/>
      <c r="C2202" s="212" t="s">
        <v>2330</v>
      </c>
      <c r="D2202" s="212" t="s">
        <v>163</v>
      </c>
      <c r="E2202" s="213" t="s">
        <v>2331</v>
      </c>
      <c r="F2202" s="214" t="s">
        <v>2329</v>
      </c>
      <c r="G2202" s="215" t="s">
        <v>166</v>
      </c>
      <c r="H2202" s="216">
        <v>1</v>
      </c>
      <c r="I2202" s="217"/>
      <c r="J2202" s="218">
        <f>ROUND(I2202*H2202,2)</f>
        <v>0</v>
      </c>
      <c r="K2202" s="214" t="s">
        <v>19</v>
      </c>
      <c r="L2202" s="44"/>
      <c r="M2202" s="219" t="s">
        <v>19</v>
      </c>
      <c r="N2202" s="220" t="s">
        <v>44</v>
      </c>
      <c r="O2202" s="84"/>
      <c r="P2202" s="221">
        <f>O2202*H2202</f>
        <v>0</v>
      </c>
      <c r="Q2202" s="221">
        <v>0</v>
      </c>
      <c r="R2202" s="221">
        <f>Q2202*H2202</f>
        <v>0</v>
      </c>
      <c r="S2202" s="221">
        <v>0</v>
      </c>
      <c r="T2202" s="222">
        <f>S2202*H2202</f>
        <v>0</v>
      </c>
      <c r="AR2202" s="223" t="s">
        <v>257</v>
      </c>
      <c r="AT2202" s="223" t="s">
        <v>163</v>
      </c>
      <c r="AU2202" s="223" t="s">
        <v>83</v>
      </c>
      <c r="AY2202" s="18" t="s">
        <v>161</v>
      </c>
      <c r="BE2202" s="224">
        <f>IF(N2202="základní",J2202,0)</f>
        <v>0</v>
      </c>
      <c r="BF2202" s="224">
        <f>IF(N2202="snížená",J2202,0)</f>
        <v>0</v>
      </c>
      <c r="BG2202" s="224">
        <f>IF(N2202="zákl. přenesená",J2202,0)</f>
        <v>0</v>
      </c>
      <c r="BH2202" s="224">
        <f>IF(N2202="sníž. přenesená",J2202,0)</f>
        <v>0</v>
      </c>
      <c r="BI2202" s="224">
        <f>IF(N2202="nulová",J2202,0)</f>
        <v>0</v>
      </c>
      <c r="BJ2202" s="18" t="s">
        <v>81</v>
      </c>
      <c r="BK2202" s="224">
        <f>ROUND(I2202*H2202,2)</f>
        <v>0</v>
      </c>
      <c r="BL2202" s="18" t="s">
        <v>257</v>
      </c>
      <c r="BM2202" s="223" t="s">
        <v>2332</v>
      </c>
    </row>
    <row r="2203" s="13" customFormat="1">
      <c r="B2203" s="238"/>
      <c r="C2203" s="239"/>
      <c r="D2203" s="225" t="s">
        <v>176</v>
      </c>
      <c r="E2203" s="240" t="s">
        <v>19</v>
      </c>
      <c r="F2203" s="241" t="s">
        <v>2318</v>
      </c>
      <c r="G2203" s="239"/>
      <c r="H2203" s="242">
        <v>1</v>
      </c>
      <c r="I2203" s="243"/>
      <c r="J2203" s="239"/>
      <c r="K2203" s="239"/>
      <c r="L2203" s="244"/>
      <c r="M2203" s="245"/>
      <c r="N2203" s="246"/>
      <c r="O2203" s="246"/>
      <c r="P2203" s="246"/>
      <c r="Q2203" s="246"/>
      <c r="R2203" s="246"/>
      <c r="S2203" s="246"/>
      <c r="T2203" s="247"/>
      <c r="AT2203" s="248" t="s">
        <v>176</v>
      </c>
      <c r="AU2203" s="248" t="s">
        <v>83</v>
      </c>
      <c r="AV2203" s="13" t="s">
        <v>83</v>
      </c>
      <c r="AW2203" s="13" t="s">
        <v>34</v>
      </c>
      <c r="AX2203" s="13" t="s">
        <v>81</v>
      </c>
      <c r="AY2203" s="248" t="s">
        <v>161</v>
      </c>
    </row>
    <row r="2204" s="1" customFormat="1" ht="16.5" customHeight="1">
      <c r="B2204" s="39"/>
      <c r="C2204" s="212" t="s">
        <v>2333</v>
      </c>
      <c r="D2204" s="212" t="s">
        <v>163</v>
      </c>
      <c r="E2204" s="213" t="s">
        <v>2334</v>
      </c>
      <c r="F2204" s="214" t="s">
        <v>2335</v>
      </c>
      <c r="G2204" s="215" t="s">
        <v>166</v>
      </c>
      <c r="H2204" s="216">
        <v>1</v>
      </c>
      <c r="I2204" s="217"/>
      <c r="J2204" s="218">
        <f>ROUND(I2204*H2204,2)</f>
        <v>0</v>
      </c>
      <c r="K2204" s="214" t="s">
        <v>19</v>
      </c>
      <c r="L2204" s="44"/>
      <c r="M2204" s="219" t="s">
        <v>19</v>
      </c>
      <c r="N2204" s="220" t="s">
        <v>44</v>
      </c>
      <c r="O2204" s="84"/>
      <c r="P2204" s="221">
        <f>O2204*H2204</f>
        <v>0</v>
      </c>
      <c r="Q2204" s="221">
        <v>0</v>
      </c>
      <c r="R2204" s="221">
        <f>Q2204*H2204</f>
        <v>0</v>
      </c>
      <c r="S2204" s="221">
        <v>0</v>
      </c>
      <c r="T2204" s="222">
        <f>S2204*H2204</f>
        <v>0</v>
      </c>
      <c r="AR2204" s="223" t="s">
        <v>257</v>
      </c>
      <c r="AT2204" s="223" t="s">
        <v>163</v>
      </c>
      <c r="AU2204" s="223" t="s">
        <v>83</v>
      </c>
      <c r="AY2204" s="18" t="s">
        <v>161</v>
      </c>
      <c r="BE2204" s="224">
        <f>IF(N2204="základní",J2204,0)</f>
        <v>0</v>
      </c>
      <c r="BF2204" s="224">
        <f>IF(N2204="snížená",J2204,0)</f>
        <v>0</v>
      </c>
      <c r="BG2204" s="224">
        <f>IF(N2204="zákl. přenesená",J2204,0)</f>
        <v>0</v>
      </c>
      <c r="BH2204" s="224">
        <f>IF(N2204="sníž. přenesená",J2204,0)</f>
        <v>0</v>
      </c>
      <c r="BI2204" s="224">
        <f>IF(N2204="nulová",J2204,0)</f>
        <v>0</v>
      </c>
      <c r="BJ2204" s="18" t="s">
        <v>81</v>
      </c>
      <c r="BK2204" s="224">
        <f>ROUND(I2204*H2204,2)</f>
        <v>0</v>
      </c>
      <c r="BL2204" s="18" t="s">
        <v>257</v>
      </c>
      <c r="BM2204" s="223" t="s">
        <v>2336</v>
      </c>
    </row>
    <row r="2205" s="11" customFormat="1" ht="22.8" customHeight="1">
      <c r="B2205" s="196"/>
      <c r="C2205" s="197"/>
      <c r="D2205" s="198" t="s">
        <v>72</v>
      </c>
      <c r="E2205" s="210" t="s">
        <v>2337</v>
      </c>
      <c r="F2205" s="210" t="s">
        <v>2338</v>
      </c>
      <c r="G2205" s="197"/>
      <c r="H2205" s="197"/>
      <c r="I2205" s="200"/>
      <c r="J2205" s="211">
        <f>BK2205</f>
        <v>0</v>
      </c>
      <c r="K2205" s="197"/>
      <c r="L2205" s="202"/>
      <c r="M2205" s="203"/>
      <c r="N2205" s="204"/>
      <c r="O2205" s="204"/>
      <c r="P2205" s="205">
        <f>SUM(P2206:P2207)</f>
        <v>0</v>
      </c>
      <c r="Q2205" s="204"/>
      <c r="R2205" s="205">
        <f>SUM(R2206:R2207)</f>
        <v>0</v>
      </c>
      <c r="S2205" s="204"/>
      <c r="T2205" s="206">
        <f>SUM(T2206:T2207)</f>
        <v>0</v>
      </c>
      <c r="AR2205" s="207" t="s">
        <v>83</v>
      </c>
      <c r="AT2205" s="208" t="s">
        <v>72</v>
      </c>
      <c r="AU2205" s="208" t="s">
        <v>81</v>
      </c>
      <c r="AY2205" s="207" t="s">
        <v>161</v>
      </c>
      <c r="BK2205" s="209">
        <f>SUM(BK2206:BK2207)</f>
        <v>0</v>
      </c>
    </row>
    <row r="2206" s="1" customFormat="1" ht="16.5" customHeight="1">
      <c r="B2206" s="39"/>
      <c r="C2206" s="212" t="s">
        <v>2339</v>
      </c>
      <c r="D2206" s="212" t="s">
        <v>163</v>
      </c>
      <c r="E2206" s="213" t="s">
        <v>2340</v>
      </c>
      <c r="F2206" s="214" t="s">
        <v>2341</v>
      </c>
      <c r="G2206" s="215" t="s">
        <v>166</v>
      </c>
      <c r="H2206" s="216">
        <v>1</v>
      </c>
      <c r="I2206" s="217"/>
      <c r="J2206" s="218">
        <f>ROUND(I2206*H2206,2)</f>
        <v>0</v>
      </c>
      <c r="K2206" s="214" t="s">
        <v>19</v>
      </c>
      <c r="L2206" s="44"/>
      <c r="M2206" s="219" t="s">
        <v>19</v>
      </c>
      <c r="N2206" s="220" t="s">
        <v>44</v>
      </c>
      <c r="O2206" s="84"/>
      <c r="P2206" s="221">
        <f>O2206*H2206</f>
        <v>0</v>
      </c>
      <c r="Q2206" s="221">
        <v>0</v>
      </c>
      <c r="R2206" s="221">
        <f>Q2206*H2206</f>
        <v>0</v>
      </c>
      <c r="S2206" s="221">
        <v>0</v>
      </c>
      <c r="T2206" s="222">
        <f>S2206*H2206</f>
        <v>0</v>
      </c>
      <c r="AR2206" s="223" t="s">
        <v>257</v>
      </c>
      <c r="AT2206" s="223" t="s">
        <v>163</v>
      </c>
      <c r="AU2206" s="223" t="s">
        <v>83</v>
      </c>
      <c r="AY2206" s="18" t="s">
        <v>161</v>
      </c>
      <c r="BE2206" s="224">
        <f>IF(N2206="základní",J2206,0)</f>
        <v>0</v>
      </c>
      <c r="BF2206" s="224">
        <f>IF(N2206="snížená",J2206,0)</f>
        <v>0</v>
      </c>
      <c r="BG2206" s="224">
        <f>IF(N2206="zákl. přenesená",J2206,0)</f>
        <v>0</v>
      </c>
      <c r="BH2206" s="224">
        <f>IF(N2206="sníž. přenesená",J2206,0)</f>
        <v>0</v>
      </c>
      <c r="BI2206" s="224">
        <f>IF(N2206="nulová",J2206,0)</f>
        <v>0</v>
      </c>
      <c r="BJ2206" s="18" t="s">
        <v>81</v>
      </c>
      <c r="BK2206" s="224">
        <f>ROUND(I2206*H2206,2)</f>
        <v>0</v>
      </c>
      <c r="BL2206" s="18" t="s">
        <v>257</v>
      </c>
      <c r="BM2206" s="223" t="s">
        <v>2342</v>
      </c>
    </row>
    <row r="2207" s="13" customFormat="1">
      <c r="B2207" s="238"/>
      <c r="C2207" s="239"/>
      <c r="D2207" s="225" t="s">
        <v>176</v>
      </c>
      <c r="E2207" s="240" t="s">
        <v>19</v>
      </c>
      <c r="F2207" s="241" t="s">
        <v>2318</v>
      </c>
      <c r="G2207" s="239"/>
      <c r="H2207" s="242">
        <v>1</v>
      </c>
      <c r="I2207" s="243"/>
      <c r="J2207" s="239"/>
      <c r="K2207" s="239"/>
      <c r="L2207" s="244"/>
      <c r="M2207" s="245"/>
      <c r="N2207" s="246"/>
      <c r="O2207" s="246"/>
      <c r="P2207" s="246"/>
      <c r="Q2207" s="246"/>
      <c r="R2207" s="246"/>
      <c r="S2207" s="246"/>
      <c r="T2207" s="247"/>
      <c r="AT2207" s="248" t="s">
        <v>176</v>
      </c>
      <c r="AU2207" s="248" t="s">
        <v>83</v>
      </c>
      <c r="AV2207" s="13" t="s">
        <v>83</v>
      </c>
      <c r="AW2207" s="13" t="s">
        <v>34</v>
      </c>
      <c r="AX2207" s="13" t="s">
        <v>81</v>
      </c>
      <c r="AY2207" s="248" t="s">
        <v>161</v>
      </c>
    </row>
    <row r="2208" s="11" customFormat="1" ht="22.8" customHeight="1">
      <c r="B2208" s="196"/>
      <c r="C2208" s="197"/>
      <c r="D2208" s="198" t="s">
        <v>72</v>
      </c>
      <c r="E2208" s="210" t="s">
        <v>2343</v>
      </c>
      <c r="F2208" s="210" t="s">
        <v>2344</v>
      </c>
      <c r="G2208" s="197"/>
      <c r="H2208" s="197"/>
      <c r="I2208" s="200"/>
      <c r="J2208" s="211">
        <f>BK2208</f>
        <v>0</v>
      </c>
      <c r="K2208" s="197"/>
      <c r="L2208" s="202"/>
      <c r="M2208" s="203"/>
      <c r="N2208" s="204"/>
      <c r="O2208" s="204"/>
      <c r="P2208" s="205">
        <f>SUM(P2209:P2211)</f>
        <v>0</v>
      </c>
      <c r="Q2208" s="204"/>
      <c r="R2208" s="205">
        <f>SUM(R2209:R2211)</f>
        <v>0</v>
      </c>
      <c r="S2208" s="204"/>
      <c r="T2208" s="206">
        <f>SUM(T2209:T2211)</f>
        <v>0</v>
      </c>
      <c r="AR2208" s="207" t="s">
        <v>83</v>
      </c>
      <c r="AT2208" s="208" t="s">
        <v>72</v>
      </c>
      <c r="AU2208" s="208" t="s">
        <v>81</v>
      </c>
      <c r="AY2208" s="207" t="s">
        <v>161</v>
      </c>
      <c r="BK2208" s="209">
        <f>SUM(BK2209:BK2211)</f>
        <v>0</v>
      </c>
    </row>
    <row r="2209" s="1" customFormat="1" ht="16.5" customHeight="1">
      <c r="B2209" s="39"/>
      <c r="C2209" s="212" t="s">
        <v>2345</v>
      </c>
      <c r="D2209" s="212" t="s">
        <v>163</v>
      </c>
      <c r="E2209" s="213" t="s">
        <v>2346</v>
      </c>
      <c r="F2209" s="214" t="s">
        <v>2344</v>
      </c>
      <c r="G2209" s="215" t="s">
        <v>166</v>
      </c>
      <c r="H2209" s="216">
        <v>1</v>
      </c>
      <c r="I2209" s="217"/>
      <c r="J2209" s="218">
        <f>ROUND(I2209*H2209,2)</f>
        <v>0</v>
      </c>
      <c r="K2209" s="214" t="s">
        <v>19</v>
      </c>
      <c r="L2209" s="44"/>
      <c r="M2209" s="219" t="s">
        <v>19</v>
      </c>
      <c r="N2209" s="220" t="s">
        <v>44</v>
      </c>
      <c r="O2209" s="84"/>
      <c r="P2209" s="221">
        <f>O2209*H2209</f>
        <v>0</v>
      </c>
      <c r="Q2209" s="221">
        <v>0</v>
      </c>
      <c r="R2209" s="221">
        <f>Q2209*H2209</f>
        <v>0</v>
      </c>
      <c r="S2209" s="221">
        <v>0</v>
      </c>
      <c r="T2209" s="222">
        <f>S2209*H2209</f>
        <v>0</v>
      </c>
      <c r="AR2209" s="223" t="s">
        <v>257</v>
      </c>
      <c r="AT2209" s="223" t="s">
        <v>163</v>
      </c>
      <c r="AU2209" s="223" t="s">
        <v>83</v>
      </c>
      <c r="AY2209" s="18" t="s">
        <v>161</v>
      </c>
      <c r="BE2209" s="224">
        <f>IF(N2209="základní",J2209,0)</f>
        <v>0</v>
      </c>
      <c r="BF2209" s="224">
        <f>IF(N2209="snížená",J2209,0)</f>
        <v>0</v>
      </c>
      <c r="BG2209" s="224">
        <f>IF(N2209="zákl. přenesená",J2209,0)</f>
        <v>0</v>
      </c>
      <c r="BH2209" s="224">
        <f>IF(N2209="sníž. přenesená",J2209,0)</f>
        <v>0</v>
      </c>
      <c r="BI2209" s="224">
        <f>IF(N2209="nulová",J2209,0)</f>
        <v>0</v>
      </c>
      <c r="BJ2209" s="18" t="s">
        <v>81</v>
      </c>
      <c r="BK2209" s="224">
        <f>ROUND(I2209*H2209,2)</f>
        <v>0</v>
      </c>
      <c r="BL2209" s="18" t="s">
        <v>257</v>
      </c>
      <c r="BM2209" s="223" t="s">
        <v>2347</v>
      </c>
    </row>
    <row r="2210" s="13" customFormat="1">
      <c r="B2210" s="238"/>
      <c r="C2210" s="239"/>
      <c r="D2210" s="225" t="s">
        <v>176</v>
      </c>
      <c r="E2210" s="240" t="s">
        <v>19</v>
      </c>
      <c r="F2210" s="241" t="s">
        <v>2318</v>
      </c>
      <c r="G2210" s="239"/>
      <c r="H2210" s="242">
        <v>1</v>
      </c>
      <c r="I2210" s="243"/>
      <c r="J2210" s="239"/>
      <c r="K2210" s="239"/>
      <c r="L2210" s="244"/>
      <c r="M2210" s="245"/>
      <c r="N2210" s="246"/>
      <c r="O2210" s="246"/>
      <c r="P2210" s="246"/>
      <c r="Q2210" s="246"/>
      <c r="R2210" s="246"/>
      <c r="S2210" s="246"/>
      <c r="T2210" s="247"/>
      <c r="AT2210" s="248" t="s">
        <v>176</v>
      </c>
      <c r="AU2210" s="248" t="s">
        <v>83</v>
      </c>
      <c r="AV2210" s="13" t="s">
        <v>83</v>
      </c>
      <c r="AW2210" s="13" t="s">
        <v>34</v>
      </c>
      <c r="AX2210" s="13" t="s">
        <v>81</v>
      </c>
      <c r="AY2210" s="248" t="s">
        <v>161</v>
      </c>
    </row>
    <row r="2211" s="1" customFormat="1" ht="16.5" customHeight="1">
      <c r="B2211" s="39"/>
      <c r="C2211" s="212" t="s">
        <v>2348</v>
      </c>
      <c r="D2211" s="212" t="s">
        <v>163</v>
      </c>
      <c r="E2211" s="213" t="s">
        <v>2349</v>
      </c>
      <c r="F2211" s="214" t="s">
        <v>2350</v>
      </c>
      <c r="G2211" s="215" t="s">
        <v>166</v>
      </c>
      <c r="H2211" s="216">
        <v>1</v>
      </c>
      <c r="I2211" s="217"/>
      <c r="J2211" s="218">
        <f>ROUND(I2211*H2211,2)</f>
        <v>0</v>
      </c>
      <c r="K2211" s="214" t="s">
        <v>19</v>
      </c>
      <c r="L2211" s="44"/>
      <c r="M2211" s="219" t="s">
        <v>19</v>
      </c>
      <c r="N2211" s="220" t="s">
        <v>44</v>
      </c>
      <c r="O2211" s="84"/>
      <c r="P2211" s="221">
        <f>O2211*H2211</f>
        <v>0</v>
      </c>
      <c r="Q2211" s="221">
        <v>0</v>
      </c>
      <c r="R2211" s="221">
        <f>Q2211*H2211</f>
        <v>0</v>
      </c>
      <c r="S2211" s="221">
        <v>0</v>
      </c>
      <c r="T2211" s="222">
        <f>S2211*H2211</f>
        <v>0</v>
      </c>
      <c r="AR2211" s="223" t="s">
        <v>257</v>
      </c>
      <c r="AT2211" s="223" t="s">
        <v>163</v>
      </c>
      <c r="AU2211" s="223" t="s">
        <v>83</v>
      </c>
      <c r="AY2211" s="18" t="s">
        <v>161</v>
      </c>
      <c r="BE2211" s="224">
        <f>IF(N2211="základní",J2211,0)</f>
        <v>0</v>
      </c>
      <c r="BF2211" s="224">
        <f>IF(N2211="snížená",J2211,0)</f>
        <v>0</v>
      </c>
      <c r="BG2211" s="224">
        <f>IF(N2211="zákl. přenesená",J2211,0)</f>
        <v>0</v>
      </c>
      <c r="BH2211" s="224">
        <f>IF(N2211="sníž. přenesená",J2211,0)</f>
        <v>0</v>
      </c>
      <c r="BI2211" s="224">
        <f>IF(N2211="nulová",J2211,0)</f>
        <v>0</v>
      </c>
      <c r="BJ2211" s="18" t="s">
        <v>81</v>
      </c>
      <c r="BK2211" s="224">
        <f>ROUND(I2211*H2211,2)</f>
        <v>0</v>
      </c>
      <c r="BL2211" s="18" t="s">
        <v>257</v>
      </c>
      <c r="BM2211" s="223" t="s">
        <v>2351</v>
      </c>
    </row>
    <row r="2212" s="11" customFormat="1" ht="22.8" customHeight="1">
      <c r="B2212" s="196"/>
      <c r="C2212" s="197"/>
      <c r="D2212" s="198" t="s">
        <v>72</v>
      </c>
      <c r="E2212" s="210" t="s">
        <v>2352</v>
      </c>
      <c r="F2212" s="210" t="s">
        <v>2353</v>
      </c>
      <c r="G2212" s="197"/>
      <c r="H2212" s="197"/>
      <c r="I2212" s="200"/>
      <c r="J2212" s="211">
        <f>BK2212</f>
        <v>0</v>
      </c>
      <c r="K2212" s="197"/>
      <c r="L2212" s="202"/>
      <c r="M2212" s="203"/>
      <c r="N2212" s="204"/>
      <c r="O2212" s="204"/>
      <c r="P2212" s="205">
        <f>SUM(P2213:P2499)</f>
        <v>0</v>
      </c>
      <c r="Q2212" s="204"/>
      <c r="R2212" s="205">
        <f>SUM(R2213:R2499)</f>
        <v>32.520086570000011</v>
      </c>
      <c r="S2212" s="204"/>
      <c r="T2212" s="206">
        <f>SUM(T2213:T2499)</f>
        <v>2.3837000000000002</v>
      </c>
      <c r="AR2212" s="207" t="s">
        <v>83</v>
      </c>
      <c r="AT2212" s="208" t="s">
        <v>72</v>
      </c>
      <c r="AU2212" s="208" t="s">
        <v>81</v>
      </c>
      <c r="AY2212" s="207" t="s">
        <v>161</v>
      </c>
      <c r="BK2212" s="209">
        <f>SUM(BK2213:BK2499)</f>
        <v>0</v>
      </c>
    </row>
    <row r="2213" s="1" customFormat="1" ht="16.5" customHeight="1">
      <c r="B2213" s="39"/>
      <c r="C2213" s="212" t="s">
        <v>2354</v>
      </c>
      <c r="D2213" s="212" t="s">
        <v>163</v>
      </c>
      <c r="E2213" s="213" t="s">
        <v>2355</v>
      </c>
      <c r="F2213" s="214" t="s">
        <v>2356</v>
      </c>
      <c r="G2213" s="215" t="s">
        <v>210</v>
      </c>
      <c r="H2213" s="216">
        <v>21</v>
      </c>
      <c r="I2213" s="217"/>
      <c r="J2213" s="218">
        <f>ROUND(I2213*H2213,2)</f>
        <v>0</v>
      </c>
      <c r="K2213" s="214" t="s">
        <v>173</v>
      </c>
      <c r="L2213" s="44"/>
      <c r="M2213" s="219" t="s">
        <v>19</v>
      </c>
      <c r="N2213" s="220" t="s">
        <v>44</v>
      </c>
      <c r="O2213" s="84"/>
      <c r="P2213" s="221">
        <f>O2213*H2213</f>
        <v>0</v>
      </c>
      <c r="Q2213" s="221">
        <v>0.01516</v>
      </c>
      <c r="R2213" s="221">
        <f>Q2213*H2213</f>
        <v>0.31835999999999998</v>
      </c>
      <c r="S2213" s="221">
        <v>0</v>
      </c>
      <c r="T2213" s="222">
        <f>S2213*H2213</f>
        <v>0</v>
      </c>
      <c r="AR2213" s="223" t="s">
        <v>257</v>
      </c>
      <c r="AT2213" s="223" t="s">
        <v>163</v>
      </c>
      <c r="AU2213" s="223" t="s">
        <v>83</v>
      </c>
      <c r="AY2213" s="18" t="s">
        <v>161</v>
      </c>
      <c r="BE2213" s="224">
        <f>IF(N2213="základní",J2213,0)</f>
        <v>0</v>
      </c>
      <c r="BF2213" s="224">
        <f>IF(N2213="snížená",J2213,0)</f>
        <v>0</v>
      </c>
      <c r="BG2213" s="224">
        <f>IF(N2213="zákl. přenesená",J2213,0)</f>
        <v>0</v>
      </c>
      <c r="BH2213" s="224">
        <f>IF(N2213="sníž. přenesená",J2213,0)</f>
        <v>0</v>
      </c>
      <c r="BI2213" s="224">
        <f>IF(N2213="nulová",J2213,0)</f>
        <v>0</v>
      </c>
      <c r="BJ2213" s="18" t="s">
        <v>81</v>
      </c>
      <c r="BK2213" s="224">
        <f>ROUND(I2213*H2213,2)</f>
        <v>0</v>
      </c>
      <c r="BL2213" s="18" t="s">
        <v>257</v>
      </c>
      <c r="BM2213" s="223" t="s">
        <v>2357</v>
      </c>
    </row>
    <row r="2214" s="1" customFormat="1">
      <c r="B2214" s="39"/>
      <c r="C2214" s="40"/>
      <c r="D2214" s="225" t="s">
        <v>169</v>
      </c>
      <c r="E2214" s="40"/>
      <c r="F2214" s="226" t="s">
        <v>2358</v>
      </c>
      <c r="G2214" s="40"/>
      <c r="H2214" s="40"/>
      <c r="I2214" s="136"/>
      <c r="J2214" s="40"/>
      <c r="K2214" s="40"/>
      <c r="L2214" s="44"/>
      <c r="M2214" s="227"/>
      <c r="N2214" s="84"/>
      <c r="O2214" s="84"/>
      <c r="P2214" s="84"/>
      <c r="Q2214" s="84"/>
      <c r="R2214" s="84"/>
      <c r="S2214" s="84"/>
      <c r="T2214" s="85"/>
      <c r="AT2214" s="18" t="s">
        <v>169</v>
      </c>
      <c r="AU2214" s="18" t="s">
        <v>83</v>
      </c>
    </row>
    <row r="2215" s="13" customFormat="1">
      <c r="B2215" s="238"/>
      <c r="C2215" s="239"/>
      <c r="D2215" s="225" t="s">
        <v>176</v>
      </c>
      <c r="E2215" s="240" t="s">
        <v>19</v>
      </c>
      <c r="F2215" s="241" t="s">
        <v>2359</v>
      </c>
      <c r="G2215" s="239"/>
      <c r="H2215" s="242">
        <v>21</v>
      </c>
      <c r="I2215" s="243"/>
      <c r="J2215" s="239"/>
      <c r="K2215" s="239"/>
      <c r="L2215" s="244"/>
      <c r="M2215" s="245"/>
      <c r="N2215" s="246"/>
      <c r="O2215" s="246"/>
      <c r="P2215" s="246"/>
      <c r="Q2215" s="246"/>
      <c r="R2215" s="246"/>
      <c r="S2215" s="246"/>
      <c r="T2215" s="247"/>
      <c r="AT2215" s="248" t="s">
        <v>176</v>
      </c>
      <c r="AU2215" s="248" t="s">
        <v>83</v>
      </c>
      <c r="AV2215" s="13" t="s">
        <v>83</v>
      </c>
      <c r="AW2215" s="13" t="s">
        <v>34</v>
      </c>
      <c r="AX2215" s="13" t="s">
        <v>81</v>
      </c>
      <c r="AY2215" s="248" t="s">
        <v>161</v>
      </c>
    </row>
    <row r="2216" s="1" customFormat="1" ht="24" customHeight="1">
      <c r="B2216" s="39"/>
      <c r="C2216" s="212" t="s">
        <v>2360</v>
      </c>
      <c r="D2216" s="212" t="s">
        <v>163</v>
      </c>
      <c r="E2216" s="213" t="s">
        <v>2361</v>
      </c>
      <c r="F2216" s="214" t="s">
        <v>2362</v>
      </c>
      <c r="G2216" s="215" t="s">
        <v>210</v>
      </c>
      <c r="H2216" s="216">
        <v>11</v>
      </c>
      <c r="I2216" s="217"/>
      <c r="J2216" s="218">
        <f>ROUND(I2216*H2216,2)</f>
        <v>0</v>
      </c>
      <c r="K2216" s="214" t="s">
        <v>19</v>
      </c>
      <c r="L2216" s="44"/>
      <c r="M2216" s="219" t="s">
        <v>19</v>
      </c>
      <c r="N2216" s="220" t="s">
        <v>44</v>
      </c>
      <c r="O2216" s="84"/>
      <c r="P2216" s="221">
        <f>O2216*H2216</f>
        <v>0</v>
      </c>
      <c r="Q2216" s="221">
        <v>0.022579999999999999</v>
      </c>
      <c r="R2216" s="221">
        <f>Q2216*H2216</f>
        <v>0.24837999999999999</v>
      </c>
      <c r="S2216" s="221">
        <v>0</v>
      </c>
      <c r="T2216" s="222">
        <f>S2216*H2216</f>
        <v>0</v>
      </c>
      <c r="AR2216" s="223" t="s">
        <v>257</v>
      </c>
      <c r="AT2216" s="223" t="s">
        <v>163</v>
      </c>
      <c r="AU2216" s="223" t="s">
        <v>83</v>
      </c>
      <c r="AY2216" s="18" t="s">
        <v>161</v>
      </c>
      <c r="BE2216" s="224">
        <f>IF(N2216="základní",J2216,0)</f>
        <v>0</v>
      </c>
      <c r="BF2216" s="224">
        <f>IF(N2216="snížená",J2216,0)</f>
        <v>0</v>
      </c>
      <c r="BG2216" s="224">
        <f>IF(N2216="zákl. přenesená",J2216,0)</f>
        <v>0</v>
      </c>
      <c r="BH2216" s="224">
        <f>IF(N2216="sníž. přenesená",J2216,0)</f>
        <v>0</v>
      </c>
      <c r="BI2216" s="224">
        <f>IF(N2216="nulová",J2216,0)</f>
        <v>0</v>
      </c>
      <c r="BJ2216" s="18" t="s">
        <v>81</v>
      </c>
      <c r="BK2216" s="224">
        <f>ROUND(I2216*H2216,2)</f>
        <v>0</v>
      </c>
      <c r="BL2216" s="18" t="s">
        <v>257</v>
      </c>
      <c r="BM2216" s="223" t="s">
        <v>2363</v>
      </c>
    </row>
    <row r="2217" s="1" customFormat="1">
      <c r="B2217" s="39"/>
      <c r="C2217" s="40"/>
      <c r="D2217" s="225" t="s">
        <v>169</v>
      </c>
      <c r="E2217" s="40"/>
      <c r="F2217" s="226" t="s">
        <v>2362</v>
      </c>
      <c r="G2217" s="40"/>
      <c r="H2217" s="40"/>
      <c r="I2217" s="136"/>
      <c r="J2217" s="40"/>
      <c r="K2217" s="40"/>
      <c r="L2217" s="44"/>
      <c r="M2217" s="227"/>
      <c r="N2217" s="84"/>
      <c r="O2217" s="84"/>
      <c r="P2217" s="84"/>
      <c r="Q2217" s="84"/>
      <c r="R2217" s="84"/>
      <c r="S2217" s="84"/>
      <c r="T2217" s="85"/>
      <c r="AT2217" s="18" t="s">
        <v>169</v>
      </c>
      <c r="AU2217" s="18" t="s">
        <v>83</v>
      </c>
    </row>
    <row r="2218" s="12" customFormat="1">
      <c r="B2218" s="228"/>
      <c r="C2218" s="229"/>
      <c r="D2218" s="225" t="s">
        <v>176</v>
      </c>
      <c r="E2218" s="230" t="s">
        <v>19</v>
      </c>
      <c r="F2218" s="231" t="s">
        <v>328</v>
      </c>
      <c r="G2218" s="229"/>
      <c r="H2218" s="230" t="s">
        <v>19</v>
      </c>
      <c r="I2218" s="232"/>
      <c r="J2218" s="229"/>
      <c r="K2218" s="229"/>
      <c r="L2218" s="233"/>
      <c r="M2218" s="234"/>
      <c r="N2218" s="235"/>
      <c r="O2218" s="235"/>
      <c r="P2218" s="235"/>
      <c r="Q2218" s="235"/>
      <c r="R2218" s="235"/>
      <c r="S2218" s="235"/>
      <c r="T2218" s="236"/>
      <c r="AT2218" s="237" t="s">
        <v>176</v>
      </c>
      <c r="AU2218" s="237" t="s">
        <v>83</v>
      </c>
      <c r="AV2218" s="12" t="s">
        <v>81</v>
      </c>
      <c r="AW2218" s="12" t="s">
        <v>34</v>
      </c>
      <c r="AX2218" s="12" t="s">
        <v>73</v>
      </c>
      <c r="AY2218" s="237" t="s">
        <v>161</v>
      </c>
    </row>
    <row r="2219" s="12" customFormat="1">
      <c r="B2219" s="228"/>
      <c r="C2219" s="229"/>
      <c r="D2219" s="225" t="s">
        <v>176</v>
      </c>
      <c r="E2219" s="230" t="s">
        <v>19</v>
      </c>
      <c r="F2219" s="231" t="s">
        <v>1139</v>
      </c>
      <c r="G2219" s="229"/>
      <c r="H2219" s="230" t="s">
        <v>19</v>
      </c>
      <c r="I2219" s="232"/>
      <c r="J2219" s="229"/>
      <c r="K2219" s="229"/>
      <c r="L2219" s="233"/>
      <c r="M2219" s="234"/>
      <c r="N2219" s="235"/>
      <c r="O2219" s="235"/>
      <c r="P2219" s="235"/>
      <c r="Q2219" s="235"/>
      <c r="R2219" s="235"/>
      <c r="S2219" s="235"/>
      <c r="T2219" s="236"/>
      <c r="AT2219" s="237" t="s">
        <v>176</v>
      </c>
      <c r="AU2219" s="237" t="s">
        <v>83</v>
      </c>
      <c r="AV2219" s="12" t="s">
        <v>81</v>
      </c>
      <c r="AW2219" s="12" t="s">
        <v>34</v>
      </c>
      <c r="AX2219" s="12" t="s">
        <v>73</v>
      </c>
      <c r="AY2219" s="237" t="s">
        <v>161</v>
      </c>
    </row>
    <row r="2220" s="12" customFormat="1">
      <c r="B2220" s="228"/>
      <c r="C2220" s="229"/>
      <c r="D2220" s="225" t="s">
        <v>176</v>
      </c>
      <c r="E2220" s="230" t="s">
        <v>19</v>
      </c>
      <c r="F2220" s="231" t="s">
        <v>398</v>
      </c>
      <c r="G2220" s="229"/>
      <c r="H2220" s="230" t="s">
        <v>19</v>
      </c>
      <c r="I2220" s="232"/>
      <c r="J2220" s="229"/>
      <c r="K2220" s="229"/>
      <c r="L2220" s="233"/>
      <c r="M2220" s="234"/>
      <c r="N2220" s="235"/>
      <c r="O2220" s="235"/>
      <c r="P2220" s="235"/>
      <c r="Q2220" s="235"/>
      <c r="R2220" s="235"/>
      <c r="S2220" s="235"/>
      <c r="T2220" s="236"/>
      <c r="AT2220" s="237" t="s">
        <v>176</v>
      </c>
      <c r="AU2220" s="237" t="s">
        <v>83</v>
      </c>
      <c r="AV2220" s="12" t="s">
        <v>81</v>
      </c>
      <c r="AW2220" s="12" t="s">
        <v>34</v>
      </c>
      <c r="AX2220" s="12" t="s">
        <v>73</v>
      </c>
      <c r="AY2220" s="237" t="s">
        <v>161</v>
      </c>
    </row>
    <row r="2221" s="13" customFormat="1">
      <c r="B2221" s="238"/>
      <c r="C2221" s="239"/>
      <c r="D2221" s="225" t="s">
        <v>176</v>
      </c>
      <c r="E2221" s="240" t="s">
        <v>19</v>
      </c>
      <c r="F2221" s="241" t="s">
        <v>2200</v>
      </c>
      <c r="G2221" s="239"/>
      <c r="H2221" s="242">
        <v>11</v>
      </c>
      <c r="I2221" s="243"/>
      <c r="J2221" s="239"/>
      <c r="K2221" s="239"/>
      <c r="L2221" s="244"/>
      <c r="M2221" s="245"/>
      <c r="N2221" s="246"/>
      <c r="O2221" s="246"/>
      <c r="P2221" s="246"/>
      <c r="Q2221" s="246"/>
      <c r="R2221" s="246"/>
      <c r="S2221" s="246"/>
      <c r="T2221" s="247"/>
      <c r="AT2221" s="248" t="s">
        <v>176</v>
      </c>
      <c r="AU2221" s="248" t="s">
        <v>83</v>
      </c>
      <c r="AV2221" s="13" t="s">
        <v>83</v>
      </c>
      <c r="AW2221" s="13" t="s">
        <v>34</v>
      </c>
      <c r="AX2221" s="13" t="s">
        <v>81</v>
      </c>
      <c r="AY2221" s="248" t="s">
        <v>161</v>
      </c>
    </row>
    <row r="2222" s="1" customFormat="1" ht="16.5" customHeight="1">
      <c r="B2222" s="39"/>
      <c r="C2222" s="212" t="s">
        <v>2364</v>
      </c>
      <c r="D2222" s="212" t="s">
        <v>163</v>
      </c>
      <c r="E2222" s="213" t="s">
        <v>2365</v>
      </c>
      <c r="F2222" s="214" t="s">
        <v>2366</v>
      </c>
      <c r="G2222" s="215" t="s">
        <v>210</v>
      </c>
      <c r="H2222" s="216">
        <v>257</v>
      </c>
      <c r="I2222" s="217"/>
      <c r="J2222" s="218">
        <f>ROUND(I2222*H2222,2)</f>
        <v>0</v>
      </c>
      <c r="K2222" s="214" t="s">
        <v>173</v>
      </c>
      <c r="L2222" s="44"/>
      <c r="M2222" s="219" t="s">
        <v>19</v>
      </c>
      <c r="N2222" s="220" t="s">
        <v>44</v>
      </c>
      <c r="O2222" s="84"/>
      <c r="P2222" s="221">
        <f>O2222*H2222</f>
        <v>0</v>
      </c>
      <c r="Q2222" s="221">
        <v>0.015740000000000001</v>
      </c>
      <c r="R2222" s="221">
        <f>Q2222*H2222</f>
        <v>4.0451800000000002</v>
      </c>
      <c r="S2222" s="221">
        <v>0</v>
      </c>
      <c r="T2222" s="222">
        <f>S2222*H2222</f>
        <v>0</v>
      </c>
      <c r="AR2222" s="223" t="s">
        <v>257</v>
      </c>
      <c r="AT2222" s="223" t="s">
        <v>163</v>
      </c>
      <c r="AU2222" s="223" t="s">
        <v>83</v>
      </c>
      <c r="AY2222" s="18" t="s">
        <v>161</v>
      </c>
      <c r="BE2222" s="224">
        <f>IF(N2222="základní",J2222,0)</f>
        <v>0</v>
      </c>
      <c r="BF2222" s="224">
        <f>IF(N2222="snížená",J2222,0)</f>
        <v>0</v>
      </c>
      <c r="BG2222" s="224">
        <f>IF(N2222="zákl. přenesená",J2222,0)</f>
        <v>0</v>
      </c>
      <c r="BH2222" s="224">
        <f>IF(N2222="sníž. přenesená",J2222,0)</f>
        <v>0</v>
      </c>
      <c r="BI2222" s="224">
        <f>IF(N2222="nulová",J2222,0)</f>
        <v>0</v>
      </c>
      <c r="BJ2222" s="18" t="s">
        <v>81</v>
      </c>
      <c r="BK2222" s="224">
        <f>ROUND(I2222*H2222,2)</f>
        <v>0</v>
      </c>
      <c r="BL2222" s="18" t="s">
        <v>257</v>
      </c>
      <c r="BM2222" s="223" t="s">
        <v>2367</v>
      </c>
    </row>
    <row r="2223" s="1" customFormat="1">
      <c r="B2223" s="39"/>
      <c r="C2223" s="40"/>
      <c r="D2223" s="225" t="s">
        <v>169</v>
      </c>
      <c r="E2223" s="40"/>
      <c r="F2223" s="226" t="s">
        <v>2368</v>
      </c>
      <c r="G2223" s="40"/>
      <c r="H2223" s="40"/>
      <c r="I2223" s="136"/>
      <c r="J2223" s="40"/>
      <c r="K2223" s="40"/>
      <c r="L2223" s="44"/>
      <c r="M2223" s="227"/>
      <c r="N2223" s="84"/>
      <c r="O2223" s="84"/>
      <c r="P2223" s="84"/>
      <c r="Q2223" s="84"/>
      <c r="R2223" s="84"/>
      <c r="S2223" s="84"/>
      <c r="T2223" s="85"/>
      <c r="AT2223" s="18" t="s">
        <v>169</v>
      </c>
      <c r="AU2223" s="18" t="s">
        <v>83</v>
      </c>
    </row>
    <row r="2224" s="12" customFormat="1">
      <c r="B2224" s="228"/>
      <c r="C2224" s="229"/>
      <c r="D2224" s="225" t="s">
        <v>176</v>
      </c>
      <c r="E2224" s="230" t="s">
        <v>19</v>
      </c>
      <c r="F2224" s="231" t="s">
        <v>328</v>
      </c>
      <c r="G2224" s="229"/>
      <c r="H2224" s="230" t="s">
        <v>19</v>
      </c>
      <c r="I2224" s="232"/>
      <c r="J2224" s="229"/>
      <c r="K2224" s="229"/>
      <c r="L2224" s="233"/>
      <c r="M2224" s="234"/>
      <c r="N2224" s="235"/>
      <c r="O2224" s="235"/>
      <c r="P2224" s="235"/>
      <c r="Q2224" s="235"/>
      <c r="R2224" s="235"/>
      <c r="S2224" s="235"/>
      <c r="T2224" s="236"/>
      <c r="AT2224" s="237" t="s">
        <v>176</v>
      </c>
      <c r="AU2224" s="237" t="s">
        <v>83</v>
      </c>
      <c r="AV2224" s="12" t="s">
        <v>81</v>
      </c>
      <c r="AW2224" s="12" t="s">
        <v>34</v>
      </c>
      <c r="AX2224" s="12" t="s">
        <v>73</v>
      </c>
      <c r="AY2224" s="237" t="s">
        <v>161</v>
      </c>
    </row>
    <row r="2225" s="12" customFormat="1">
      <c r="B2225" s="228"/>
      <c r="C2225" s="229"/>
      <c r="D2225" s="225" t="s">
        <v>176</v>
      </c>
      <c r="E2225" s="230" t="s">
        <v>19</v>
      </c>
      <c r="F2225" s="231" t="s">
        <v>1091</v>
      </c>
      <c r="G2225" s="229"/>
      <c r="H2225" s="230" t="s">
        <v>19</v>
      </c>
      <c r="I2225" s="232"/>
      <c r="J2225" s="229"/>
      <c r="K2225" s="229"/>
      <c r="L2225" s="233"/>
      <c r="M2225" s="234"/>
      <c r="N2225" s="235"/>
      <c r="O2225" s="235"/>
      <c r="P2225" s="235"/>
      <c r="Q2225" s="235"/>
      <c r="R2225" s="235"/>
      <c r="S2225" s="235"/>
      <c r="T2225" s="236"/>
      <c r="AT2225" s="237" t="s">
        <v>176</v>
      </c>
      <c r="AU2225" s="237" t="s">
        <v>83</v>
      </c>
      <c r="AV2225" s="12" t="s">
        <v>81</v>
      </c>
      <c r="AW2225" s="12" t="s">
        <v>34</v>
      </c>
      <c r="AX2225" s="12" t="s">
        <v>73</v>
      </c>
      <c r="AY2225" s="237" t="s">
        <v>161</v>
      </c>
    </row>
    <row r="2226" s="12" customFormat="1">
      <c r="B2226" s="228"/>
      <c r="C2226" s="229"/>
      <c r="D2226" s="225" t="s">
        <v>176</v>
      </c>
      <c r="E2226" s="230" t="s">
        <v>19</v>
      </c>
      <c r="F2226" s="231" t="s">
        <v>398</v>
      </c>
      <c r="G2226" s="229"/>
      <c r="H2226" s="230" t="s">
        <v>19</v>
      </c>
      <c r="I2226" s="232"/>
      <c r="J2226" s="229"/>
      <c r="K2226" s="229"/>
      <c r="L2226" s="233"/>
      <c r="M2226" s="234"/>
      <c r="N2226" s="235"/>
      <c r="O2226" s="235"/>
      <c r="P2226" s="235"/>
      <c r="Q2226" s="235"/>
      <c r="R2226" s="235"/>
      <c r="S2226" s="235"/>
      <c r="T2226" s="236"/>
      <c r="AT2226" s="237" t="s">
        <v>176</v>
      </c>
      <c r="AU2226" s="237" t="s">
        <v>83</v>
      </c>
      <c r="AV2226" s="12" t="s">
        <v>81</v>
      </c>
      <c r="AW2226" s="12" t="s">
        <v>34</v>
      </c>
      <c r="AX2226" s="12" t="s">
        <v>73</v>
      </c>
      <c r="AY2226" s="237" t="s">
        <v>161</v>
      </c>
    </row>
    <row r="2227" s="13" customFormat="1">
      <c r="B2227" s="238"/>
      <c r="C2227" s="239"/>
      <c r="D2227" s="225" t="s">
        <v>176</v>
      </c>
      <c r="E2227" s="240" t="s">
        <v>19</v>
      </c>
      <c r="F2227" s="241" t="s">
        <v>2369</v>
      </c>
      <c r="G2227" s="239"/>
      <c r="H2227" s="242">
        <v>16</v>
      </c>
      <c r="I2227" s="243"/>
      <c r="J2227" s="239"/>
      <c r="K2227" s="239"/>
      <c r="L2227" s="244"/>
      <c r="M2227" s="245"/>
      <c r="N2227" s="246"/>
      <c r="O2227" s="246"/>
      <c r="P2227" s="246"/>
      <c r="Q2227" s="246"/>
      <c r="R2227" s="246"/>
      <c r="S2227" s="246"/>
      <c r="T2227" s="247"/>
      <c r="AT2227" s="248" t="s">
        <v>176</v>
      </c>
      <c r="AU2227" s="248" t="s">
        <v>83</v>
      </c>
      <c r="AV2227" s="13" t="s">
        <v>83</v>
      </c>
      <c r="AW2227" s="13" t="s">
        <v>34</v>
      </c>
      <c r="AX2227" s="13" t="s">
        <v>73</v>
      </c>
      <c r="AY2227" s="248" t="s">
        <v>161</v>
      </c>
    </row>
    <row r="2228" s="12" customFormat="1">
      <c r="B2228" s="228"/>
      <c r="C2228" s="229"/>
      <c r="D2228" s="225" t="s">
        <v>176</v>
      </c>
      <c r="E2228" s="230" t="s">
        <v>19</v>
      </c>
      <c r="F2228" s="231" t="s">
        <v>1093</v>
      </c>
      <c r="G2228" s="229"/>
      <c r="H2228" s="230" t="s">
        <v>19</v>
      </c>
      <c r="I2228" s="232"/>
      <c r="J2228" s="229"/>
      <c r="K2228" s="229"/>
      <c r="L2228" s="233"/>
      <c r="M2228" s="234"/>
      <c r="N2228" s="235"/>
      <c r="O2228" s="235"/>
      <c r="P2228" s="235"/>
      <c r="Q2228" s="235"/>
      <c r="R2228" s="235"/>
      <c r="S2228" s="235"/>
      <c r="T2228" s="236"/>
      <c r="AT2228" s="237" t="s">
        <v>176</v>
      </c>
      <c r="AU2228" s="237" t="s">
        <v>83</v>
      </c>
      <c r="AV2228" s="12" t="s">
        <v>81</v>
      </c>
      <c r="AW2228" s="12" t="s">
        <v>34</v>
      </c>
      <c r="AX2228" s="12" t="s">
        <v>73</v>
      </c>
      <c r="AY2228" s="237" t="s">
        <v>161</v>
      </c>
    </row>
    <row r="2229" s="12" customFormat="1">
      <c r="B2229" s="228"/>
      <c r="C2229" s="229"/>
      <c r="D2229" s="225" t="s">
        <v>176</v>
      </c>
      <c r="E2229" s="230" t="s">
        <v>19</v>
      </c>
      <c r="F2229" s="231" t="s">
        <v>398</v>
      </c>
      <c r="G2229" s="229"/>
      <c r="H2229" s="230" t="s">
        <v>19</v>
      </c>
      <c r="I2229" s="232"/>
      <c r="J2229" s="229"/>
      <c r="K2229" s="229"/>
      <c r="L2229" s="233"/>
      <c r="M2229" s="234"/>
      <c r="N2229" s="235"/>
      <c r="O2229" s="235"/>
      <c r="P2229" s="235"/>
      <c r="Q2229" s="235"/>
      <c r="R2229" s="235"/>
      <c r="S2229" s="235"/>
      <c r="T2229" s="236"/>
      <c r="AT2229" s="237" t="s">
        <v>176</v>
      </c>
      <c r="AU2229" s="237" t="s">
        <v>83</v>
      </c>
      <c r="AV2229" s="12" t="s">
        <v>81</v>
      </c>
      <c r="AW2229" s="12" t="s">
        <v>34</v>
      </c>
      <c r="AX2229" s="12" t="s">
        <v>73</v>
      </c>
      <c r="AY2229" s="237" t="s">
        <v>161</v>
      </c>
    </row>
    <row r="2230" s="13" customFormat="1">
      <c r="B2230" s="238"/>
      <c r="C2230" s="239"/>
      <c r="D2230" s="225" t="s">
        <v>176</v>
      </c>
      <c r="E2230" s="240" t="s">
        <v>19</v>
      </c>
      <c r="F2230" s="241" t="s">
        <v>2370</v>
      </c>
      <c r="G2230" s="239"/>
      <c r="H2230" s="242">
        <v>35</v>
      </c>
      <c r="I2230" s="243"/>
      <c r="J2230" s="239"/>
      <c r="K2230" s="239"/>
      <c r="L2230" s="244"/>
      <c r="M2230" s="245"/>
      <c r="N2230" s="246"/>
      <c r="O2230" s="246"/>
      <c r="P2230" s="246"/>
      <c r="Q2230" s="246"/>
      <c r="R2230" s="246"/>
      <c r="S2230" s="246"/>
      <c r="T2230" s="247"/>
      <c r="AT2230" s="248" t="s">
        <v>176</v>
      </c>
      <c r="AU2230" s="248" t="s">
        <v>83</v>
      </c>
      <c r="AV2230" s="13" t="s">
        <v>83</v>
      </c>
      <c r="AW2230" s="13" t="s">
        <v>34</v>
      </c>
      <c r="AX2230" s="13" t="s">
        <v>73</v>
      </c>
      <c r="AY2230" s="248" t="s">
        <v>161</v>
      </c>
    </row>
    <row r="2231" s="12" customFormat="1">
      <c r="B2231" s="228"/>
      <c r="C2231" s="229"/>
      <c r="D2231" s="225" t="s">
        <v>176</v>
      </c>
      <c r="E2231" s="230" t="s">
        <v>19</v>
      </c>
      <c r="F2231" s="231" t="s">
        <v>1095</v>
      </c>
      <c r="G2231" s="229"/>
      <c r="H2231" s="230" t="s">
        <v>19</v>
      </c>
      <c r="I2231" s="232"/>
      <c r="J2231" s="229"/>
      <c r="K2231" s="229"/>
      <c r="L2231" s="233"/>
      <c r="M2231" s="234"/>
      <c r="N2231" s="235"/>
      <c r="O2231" s="235"/>
      <c r="P2231" s="235"/>
      <c r="Q2231" s="235"/>
      <c r="R2231" s="235"/>
      <c r="S2231" s="235"/>
      <c r="T2231" s="236"/>
      <c r="AT2231" s="237" t="s">
        <v>176</v>
      </c>
      <c r="AU2231" s="237" t="s">
        <v>83</v>
      </c>
      <c r="AV2231" s="12" t="s">
        <v>81</v>
      </c>
      <c r="AW2231" s="12" t="s">
        <v>34</v>
      </c>
      <c r="AX2231" s="12" t="s">
        <v>73</v>
      </c>
      <c r="AY2231" s="237" t="s">
        <v>161</v>
      </c>
    </row>
    <row r="2232" s="12" customFormat="1">
      <c r="B2232" s="228"/>
      <c r="C2232" s="229"/>
      <c r="D2232" s="225" t="s">
        <v>176</v>
      </c>
      <c r="E2232" s="230" t="s">
        <v>19</v>
      </c>
      <c r="F2232" s="231" t="s">
        <v>398</v>
      </c>
      <c r="G2232" s="229"/>
      <c r="H2232" s="230" t="s">
        <v>19</v>
      </c>
      <c r="I2232" s="232"/>
      <c r="J2232" s="229"/>
      <c r="K2232" s="229"/>
      <c r="L2232" s="233"/>
      <c r="M2232" s="234"/>
      <c r="N2232" s="235"/>
      <c r="O2232" s="235"/>
      <c r="P2232" s="235"/>
      <c r="Q2232" s="235"/>
      <c r="R2232" s="235"/>
      <c r="S2232" s="235"/>
      <c r="T2232" s="236"/>
      <c r="AT2232" s="237" t="s">
        <v>176</v>
      </c>
      <c r="AU2232" s="237" t="s">
        <v>83</v>
      </c>
      <c r="AV2232" s="12" t="s">
        <v>81</v>
      </c>
      <c r="AW2232" s="12" t="s">
        <v>34</v>
      </c>
      <c r="AX2232" s="12" t="s">
        <v>73</v>
      </c>
      <c r="AY2232" s="237" t="s">
        <v>161</v>
      </c>
    </row>
    <row r="2233" s="13" customFormat="1">
      <c r="B2233" s="238"/>
      <c r="C2233" s="239"/>
      <c r="D2233" s="225" t="s">
        <v>176</v>
      </c>
      <c r="E2233" s="240" t="s">
        <v>19</v>
      </c>
      <c r="F2233" s="241" t="s">
        <v>2371</v>
      </c>
      <c r="G2233" s="239"/>
      <c r="H2233" s="242">
        <v>57</v>
      </c>
      <c r="I2233" s="243"/>
      <c r="J2233" s="239"/>
      <c r="K2233" s="239"/>
      <c r="L2233" s="244"/>
      <c r="M2233" s="245"/>
      <c r="N2233" s="246"/>
      <c r="O2233" s="246"/>
      <c r="P2233" s="246"/>
      <c r="Q2233" s="246"/>
      <c r="R2233" s="246"/>
      <c r="S2233" s="246"/>
      <c r="T2233" s="247"/>
      <c r="AT2233" s="248" t="s">
        <v>176</v>
      </c>
      <c r="AU2233" s="248" t="s">
        <v>83</v>
      </c>
      <c r="AV2233" s="13" t="s">
        <v>83</v>
      </c>
      <c r="AW2233" s="13" t="s">
        <v>34</v>
      </c>
      <c r="AX2233" s="13" t="s">
        <v>73</v>
      </c>
      <c r="AY2233" s="248" t="s">
        <v>161</v>
      </c>
    </row>
    <row r="2234" s="12" customFormat="1">
      <c r="B2234" s="228"/>
      <c r="C2234" s="229"/>
      <c r="D2234" s="225" t="s">
        <v>176</v>
      </c>
      <c r="E2234" s="230" t="s">
        <v>19</v>
      </c>
      <c r="F2234" s="231" t="s">
        <v>2226</v>
      </c>
      <c r="G2234" s="229"/>
      <c r="H2234" s="230" t="s">
        <v>19</v>
      </c>
      <c r="I2234" s="232"/>
      <c r="J2234" s="229"/>
      <c r="K2234" s="229"/>
      <c r="L2234" s="233"/>
      <c r="M2234" s="234"/>
      <c r="N2234" s="235"/>
      <c r="O2234" s="235"/>
      <c r="P2234" s="235"/>
      <c r="Q2234" s="235"/>
      <c r="R2234" s="235"/>
      <c r="S2234" s="235"/>
      <c r="T2234" s="236"/>
      <c r="AT2234" s="237" t="s">
        <v>176</v>
      </c>
      <c r="AU2234" s="237" t="s">
        <v>83</v>
      </c>
      <c r="AV2234" s="12" t="s">
        <v>81</v>
      </c>
      <c r="AW2234" s="12" t="s">
        <v>34</v>
      </c>
      <c r="AX2234" s="12" t="s">
        <v>73</v>
      </c>
      <c r="AY2234" s="237" t="s">
        <v>161</v>
      </c>
    </row>
    <row r="2235" s="12" customFormat="1">
      <c r="B2235" s="228"/>
      <c r="C2235" s="229"/>
      <c r="D2235" s="225" t="s">
        <v>176</v>
      </c>
      <c r="E2235" s="230" t="s">
        <v>19</v>
      </c>
      <c r="F2235" s="231" t="s">
        <v>410</v>
      </c>
      <c r="G2235" s="229"/>
      <c r="H2235" s="230" t="s">
        <v>19</v>
      </c>
      <c r="I2235" s="232"/>
      <c r="J2235" s="229"/>
      <c r="K2235" s="229"/>
      <c r="L2235" s="233"/>
      <c r="M2235" s="234"/>
      <c r="N2235" s="235"/>
      <c r="O2235" s="235"/>
      <c r="P2235" s="235"/>
      <c r="Q2235" s="235"/>
      <c r="R2235" s="235"/>
      <c r="S2235" s="235"/>
      <c r="T2235" s="236"/>
      <c r="AT2235" s="237" t="s">
        <v>176</v>
      </c>
      <c r="AU2235" s="237" t="s">
        <v>83</v>
      </c>
      <c r="AV2235" s="12" t="s">
        <v>81</v>
      </c>
      <c r="AW2235" s="12" t="s">
        <v>34</v>
      </c>
      <c r="AX2235" s="12" t="s">
        <v>73</v>
      </c>
      <c r="AY2235" s="237" t="s">
        <v>161</v>
      </c>
    </row>
    <row r="2236" s="13" customFormat="1">
      <c r="B2236" s="238"/>
      <c r="C2236" s="239"/>
      <c r="D2236" s="225" t="s">
        <v>176</v>
      </c>
      <c r="E2236" s="240" t="s">
        <v>19</v>
      </c>
      <c r="F2236" s="241" t="s">
        <v>2233</v>
      </c>
      <c r="G2236" s="239"/>
      <c r="H2236" s="242">
        <v>149</v>
      </c>
      <c r="I2236" s="243"/>
      <c r="J2236" s="239"/>
      <c r="K2236" s="239"/>
      <c r="L2236" s="244"/>
      <c r="M2236" s="245"/>
      <c r="N2236" s="246"/>
      <c r="O2236" s="246"/>
      <c r="P2236" s="246"/>
      <c r="Q2236" s="246"/>
      <c r="R2236" s="246"/>
      <c r="S2236" s="246"/>
      <c r="T2236" s="247"/>
      <c r="AT2236" s="248" t="s">
        <v>176</v>
      </c>
      <c r="AU2236" s="248" t="s">
        <v>83</v>
      </c>
      <c r="AV2236" s="13" t="s">
        <v>83</v>
      </c>
      <c r="AW2236" s="13" t="s">
        <v>34</v>
      </c>
      <c r="AX2236" s="13" t="s">
        <v>73</v>
      </c>
      <c r="AY2236" s="248" t="s">
        <v>161</v>
      </c>
    </row>
    <row r="2237" s="14" customFormat="1">
      <c r="B2237" s="249"/>
      <c r="C2237" s="250"/>
      <c r="D2237" s="225" t="s">
        <v>176</v>
      </c>
      <c r="E2237" s="251" t="s">
        <v>19</v>
      </c>
      <c r="F2237" s="252" t="s">
        <v>201</v>
      </c>
      <c r="G2237" s="250"/>
      <c r="H2237" s="253">
        <v>257</v>
      </c>
      <c r="I2237" s="254"/>
      <c r="J2237" s="250"/>
      <c r="K2237" s="250"/>
      <c r="L2237" s="255"/>
      <c r="M2237" s="256"/>
      <c r="N2237" s="257"/>
      <c r="O2237" s="257"/>
      <c r="P2237" s="257"/>
      <c r="Q2237" s="257"/>
      <c r="R2237" s="257"/>
      <c r="S2237" s="257"/>
      <c r="T2237" s="258"/>
      <c r="AT2237" s="259" t="s">
        <v>176</v>
      </c>
      <c r="AU2237" s="259" t="s">
        <v>83</v>
      </c>
      <c r="AV2237" s="14" t="s">
        <v>167</v>
      </c>
      <c r="AW2237" s="14" t="s">
        <v>34</v>
      </c>
      <c r="AX2237" s="14" t="s">
        <v>81</v>
      </c>
      <c r="AY2237" s="259" t="s">
        <v>161</v>
      </c>
    </row>
    <row r="2238" s="1" customFormat="1" ht="24" customHeight="1">
      <c r="B2238" s="39"/>
      <c r="C2238" s="212" t="s">
        <v>2372</v>
      </c>
      <c r="D2238" s="212" t="s">
        <v>163</v>
      </c>
      <c r="E2238" s="213" t="s">
        <v>2373</v>
      </c>
      <c r="F2238" s="214" t="s">
        <v>2374</v>
      </c>
      <c r="G2238" s="215" t="s">
        <v>210</v>
      </c>
      <c r="H2238" s="216">
        <v>11</v>
      </c>
      <c r="I2238" s="217"/>
      <c r="J2238" s="218">
        <f>ROUND(I2238*H2238,2)</f>
        <v>0</v>
      </c>
      <c r="K2238" s="214" t="s">
        <v>173</v>
      </c>
      <c r="L2238" s="44"/>
      <c r="M2238" s="219" t="s">
        <v>19</v>
      </c>
      <c r="N2238" s="220" t="s">
        <v>44</v>
      </c>
      <c r="O2238" s="84"/>
      <c r="P2238" s="221">
        <f>O2238*H2238</f>
        <v>0</v>
      </c>
      <c r="Q2238" s="221">
        <v>0.043049999999999998</v>
      </c>
      <c r="R2238" s="221">
        <f>Q2238*H2238</f>
        <v>0.47354999999999997</v>
      </c>
      <c r="S2238" s="221">
        <v>0</v>
      </c>
      <c r="T2238" s="222">
        <f>S2238*H2238</f>
        <v>0</v>
      </c>
      <c r="AR2238" s="223" t="s">
        <v>257</v>
      </c>
      <c r="AT2238" s="223" t="s">
        <v>163</v>
      </c>
      <c r="AU2238" s="223" t="s">
        <v>83</v>
      </c>
      <c r="AY2238" s="18" t="s">
        <v>161</v>
      </c>
      <c r="BE2238" s="224">
        <f>IF(N2238="základní",J2238,0)</f>
        <v>0</v>
      </c>
      <c r="BF2238" s="224">
        <f>IF(N2238="snížená",J2238,0)</f>
        <v>0</v>
      </c>
      <c r="BG2238" s="224">
        <f>IF(N2238="zákl. přenesená",J2238,0)</f>
        <v>0</v>
      </c>
      <c r="BH2238" s="224">
        <f>IF(N2238="sníž. přenesená",J2238,0)</f>
        <v>0</v>
      </c>
      <c r="BI2238" s="224">
        <f>IF(N2238="nulová",J2238,0)</f>
        <v>0</v>
      </c>
      <c r="BJ2238" s="18" t="s">
        <v>81</v>
      </c>
      <c r="BK2238" s="224">
        <f>ROUND(I2238*H2238,2)</f>
        <v>0</v>
      </c>
      <c r="BL2238" s="18" t="s">
        <v>257</v>
      </c>
      <c r="BM2238" s="223" t="s">
        <v>2375</v>
      </c>
    </row>
    <row r="2239" s="1" customFormat="1">
      <c r="B2239" s="39"/>
      <c r="C2239" s="40"/>
      <c r="D2239" s="225" t="s">
        <v>169</v>
      </c>
      <c r="E2239" s="40"/>
      <c r="F2239" s="226" t="s">
        <v>2376</v>
      </c>
      <c r="G2239" s="40"/>
      <c r="H2239" s="40"/>
      <c r="I2239" s="136"/>
      <c r="J2239" s="40"/>
      <c r="K2239" s="40"/>
      <c r="L2239" s="44"/>
      <c r="M2239" s="227"/>
      <c r="N2239" s="84"/>
      <c r="O2239" s="84"/>
      <c r="P2239" s="84"/>
      <c r="Q2239" s="84"/>
      <c r="R2239" s="84"/>
      <c r="S2239" s="84"/>
      <c r="T2239" s="85"/>
      <c r="AT2239" s="18" t="s">
        <v>169</v>
      </c>
      <c r="AU2239" s="18" t="s">
        <v>83</v>
      </c>
    </row>
    <row r="2240" s="12" customFormat="1">
      <c r="B2240" s="228"/>
      <c r="C2240" s="229"/>
      <c r="D2240" s="225" t="s">
        <v>176</v>
      </c>
      <c r="E2240" s="230" t="s">
        <v>19</v>
      </c>
      <c r="F2240" s="231" t="s">
        <v>177</v>
      </c>
      <c r="G2240" s="229"/>
      <c r="H2240" s="230" t="s">
        <v>19</v>
      </c>
      <c r="I2240" s="232"/>
      <c r="J2240" s="229"/>
      <c r="K2240" s="229"/>
      <c r="L2240" s="233"/>
      <c r="M2240" s="234"/>
      <c r="N2240" s="235"/>
      <c r="O2240" s="235"/>
      <c r="P2240" s="235"/>
      <c r="Q2240" s="235"/>
      <c r="R2240" s="235"/>
      <c r="S2240" s="235"/>
      <c r="T2240" s="236"/>
      <c r="AT2240" s="237" t="s">
        <v>176</v>
      </c>
      <c r="AU2240" s="237" t="s">
        <v>83</v>
      </c>
      <c r="AV2240" s="12" t="s">
        <v>81</v>
      </c>
      <c r="AW2240" s="12" t="s">
        <v>34</v>
      </c>
      <c r="AX2240" s="12" t="s">
        <v>73</v>
      </c>
      <c r="AY2240" s="237" t="s">
        <v>161</v>
      </c>
    </row>
    <row r="2241" s="13" customFormat="1">
      <c r="B2241" s="238"/>
      <c r="C2241" s="239"/>
      <c r="D2241" s="225" t="s">
        <v>176</v>
      </c>
      <c r="E2241" s="240" t="s">
        <v>19</v>
      </c>
      <c r="F2241" s="241" t="s">
        <v>2153</v>
      </c>
      <c r="G2241" s="239"/>
      <c r="H2241" s="242">
        <v>11</v>
      </c>
      <c r="I2241" s="243"/>
      <c r="J2241" s="239"/>
      <c r="K2241" s="239"/>
      <c r="L2241" s="244"/>
      <c r="M2241" s="245"/>
      <c r="N2241" s="246"/>
      <c r="O2241" s="246"/>
      <c r="P2241" s="246"/>
      <c r="Q2241" s="246"/>
      <c r="R2241" s="246"/>
      <c r="S2241" s="246"/>
      <c r="T2241" s="247"/>
      <c r="AT2241" s="248" t="s">
        <v>176</v>
      </c>
      <c r="AU2241" s="248" t="s">
        <v>83</v>
      </c>
      <c r="AV2241" s="13" t="s">
        <v>83</v>
      </c>
      <c r="AW2241" s="13" t="s">
        <v>34</v>
      </c>
      <c r="AX2241" s="13" t="s">
        <v>81</v>
      </c>
      <c r="AY2241" s="248" t="s">
        <v>161</v>
      </c>
    </row>
    <row r="2242" s="1" customFormat="1" ht="16.5" customHeight="1">
      <c r="B2242" s="39"/>
      <c r="C2242" s="212" t="s">
        <v>2377</v>
      </c>
      <c r="D2242" s="212" t="s">
        <v>163</v>
      </c>
      <c r="E2242" s="213" t="s">
        <v>2378</v>
      </c>
      <c r="F2242" s="214" t="s">
        <v>2379</v>
      </c>
      <c r="G2242" s="215" t="s">
        <v>267</v>
      </c>
      <c r="H2242" s="216">
        <v>35</v>
      </c>
      <c r="I2242" s="217"/>
      <c r="J2242" s="218">
        <f>ROUND(I2242*H2242,2)</f>
        <v>0</v>
      </c>
      <c r="K2242" s="214" t="s">
        <v>173</v>
      </c>
      <c r="L2242" s="44"/>
      <c r="M2242" s="219" t="s">
        <v>19</v>
      </c>
      <c r="N2242" s="220" t="s">
        <v>44</v>
      </c>
      <c r="O2242" s="84"/>
      <c r="P2242" s="221">
        <f>O2242*H2242</f>
        <v>0</v>
      </c>
      <c r="Q2242" s="221">
        <v>0</v>
      </c>
      <c r="R2242" s="221">
        <f>Q2242*H2242</f>
        <v>0</v>
      </c>
      <c r="S2242" s="221">
        <v>0.0088000000000000005</v>
      </c>
      <c r="T2242" s="222">
        <f>S2242*H2242</f>
        <v>0.308</v>
      </c>
      <c r="AR2242" s="223" t="s">
        <v>257</v>
      </c>
      <c r="AT2242" s="223" t="s">
        <v>163</v>
      </c>
      <c r="AU2242" s="223" t="s">
        <v>83</v>
      </c>
      <c r="AY2242" s="18" t="s">
        <v>161</v>
      </c>
      <c r="BE2242" s="224">
        <f>IF(N2242="základní",J2242,0)</f>
        <v>0</v>
      </c>
      <c r="BF2242" s="224">
        <f>IF(N2242="snížená",J2242,0)</f>
        <v>0</v>
      </c>
      <c r="BG2242" s="224">
        <f>IF(N2242="zákl. přenesená",J2242,0)</f>
        <v>0</v>
      </c>
      <c r="BH2242" s="224">
        <f>IF(N2242="sníž. přenesená",J2242,0)</f>
        <v>0</v>
      </c>
      <c r="BI2242" s="224">
        <f>IF(N2242="nulová",J2242,0)</f>
        <v>0</v>
      </c>
      <c r="BJ2242" s="18" t="s">
        <v>81</v>
      </c>
      <c r="BK2242" s="224">
        <f>ROUND(I2242*H2242,2)</f>
        <v>0</v>
      </c>
      <c r="BL2242" s="18" t="s">
        <v>257</v>
      </c>
      <c r="BM2242" s="223" t="s">
        <v>2380</v>
      </c>
    </row>
    <row r="2243" s="1" customFormat="1">
      <c r="B2243" s="39"/>
      <c r="C2243" s="40"/>
      <c r="D2243" s="225" t="s">
        <v>169</v>
      </c>
      <c r="E2243" s="40"/>
      <c r="F2243" s="226" t="s">
        <v>2381</v>
      </c>
      <c r="G2243" s="40"/>
      <c r="H2243" s="40"/>
      <c r="I2243" s="136"/>
      <c r="J2243" s="40"/>
      <c r="K2243" s="40"/>
      <c r="L2243" s="44"/>
      <c r="M2243" s="227"/>
      <c r="N2243" s="84"/>
      <c r="O2243" s="84"/>
      <c r="P2243" s="84"/>
      <c r="Q2243" s="84"/>
      <c r="R2243" s="84"/>
      <c r="S2243" s="84"/>
      <c r="T2243" s="85"/>
      <c r="AT2243" s="18" t="s">
        <v>169</v>
      </c>
      <c r="AU2243" s="18" t="s">
        <v>83</v>
      </c>
    </row>
    <row r="2244" s="12" customFormat="1">
      <c r="B2244" s="228"/>
      <c r="C2244" s="229"/>
      <c r="D2244" s="225" t="s">
        <v>176</v>
      </c>
      <c r="E2244" s="230" t="s">
        <v>19</v>
      </c>
      <c r="F2244" s="231" t="s">
        <v>328</v>
      </c>
      <c r="G2244" s="229"/>
      <c r="H2244" s="230" t="s">
        <v>19</v>
      </c>
      <c r="I2244" s="232"/>
      <c r="J2244" s="229"/>
      <c r="K2244" s="229"/>
      <c r="L2244" s="233"/>
      <c r="M2244" s="234"/>
      <c r="N2244" s="235"/>
      <c r="O2244" s="235"/>
      <c r="P2244" s="235"/>
      <c r="Q2244" s="235"/>
      <c r="R2244" s="235"/>
      <c r="S2244" s="235"/>
      <c r="T2244" s="236"/>
      <c r="AT2244" s="237" t="s">
        <v>176</v>
      </c>
      <c r="AU2244" s="237" t="s">
        <v>83</v>
      </c>
      <c r="AV2244" s="12" t="s">
        <v>81</v>
      </c>
      <c r="AW2244" s="12" t="s">
        <v>34</v>
      </c>
      <c r="AX2244" s="12" t="s">
        <v>73</v>
      </c>
      <c r="AY2244" s="237" t="s">
        <v>161</v>
      </c>
    </row>
    <row r="2245" s="12" customFormat="1">
      <c r="B2245" s="228"/>
      <c r="C2245" s="229"/>
      <c r="D2245" s="225" t="s">
        <v>176</v>
      </c>
      <c r="E2245" s="230" t="s">
        <v>19</v>
      </c>
      <c r="F2245" s="231" t="s">
        <v>613</v>
      </c>
      <c r="G2245" s="229"/>
      <c r="H2245" s="230" t="s">
        <v>19</v>
      </c>
      <c r="I2245" s="232"/>
      <c r="J2245" s="229"/>
      <c r="K2245" s="229"/>
      <c r="L2245" s="233"/>
      <c r="M2245" s="234"/>
      <c r="N2245" s="235"/>
      <c r="O2245" s="235"/>
      <c r="P2245" s="235"/>
      <c r="Q2245" s="235"/>
      <c r="R2245" s="235"/>
      <c r="S2245" s="235"/>
      <c r="T2245" s="236"/>
      <c r="AT2245" s="237" t="s">
        <v>176</v>
      </c>
      <c r="AU2245" s="237" t="s">
        <v>83</v>
      </c>
      <c r="AV2245" s="12" t="s">
        <v>81</v>
      </c>
      <c r="AW2245" s="12" t="s">
        <v>34</v>
      </c>
      <c r="AX2245" s="12" t="s">
        <v>73</v>
      </c>
      <c r="AY2245" s="237" t="s">
        <v>161</v>
      </c>
    </row>
    <row r="2246" s="13" customFormat="1">
      <c r="B2246" s="238"/>
      <c r="C2246" s="239"/>
      <c r="D2246" s="225" t="s">
        <v>176</v>
      </c>
      <c r="E2246" s="240" t="s">
        <v>19</v>
      </c>
      <c r="F2246" s="241" t="s">
        <v>2382</v>
      </c>
      <c r="G2246" s="239"/>
      <c r="H2246" s="242">
        <v>35</v>
      </c>
      <c r="I2246" s="243"/>
      <c r="J2246" s="239"/>
      <c r="K2246" s="239"/>
      <c r="L2246" s="244"/>
      <c r="M2246" s="245"/>
      <c r="N2246" s="246"/>
      <c r="O2246" s="246"/>
      <c r="P2246" s="246"/>
      <c r="Q2246" s="246"/>
      <c r="R2246" s="246"/>
      <c r="S2246" s="246"/>
      <c r="T2246" s="247"/>
      <c r="AT2246" s="248" t="s">
        <v>176</v>
      </c>
      <c r="AU2246" s="248" t="s">
        <v>83</v>
      </c>
      <c r="AV2246" s="13" t="s">
        <v>83</v>
      </c>
      <c r="AW2246" s="13" t="s">
        <v>34</v>
      </c>
      <c r="AX2246" s="13" t="s">
        <v>81</v>
      </c>
      <c r="AY2246" s="248" t="s">
        <v>161</v>
      </c>
    </row>
    <row r="2247" s="1" customFormat="1" ht="16.5" customHeight="1">
      <c r="B2247" s="39"/>
      <c r="C2247" s="212" t="s">
        <v>2383</v>
      </c>
      <c r="D2247" s="212" t="s">
        <v>163</v>
      </c>
      <c r="E2247" s="213" t="s">
        <v>2384</v>
      </c>
      <c r="F2247" s="214" t="s">
        <v>2385</v>
      </c>
      <c r="G2247" s="215" t="s">
        <v>210</v>
      </c>
      <c r="H2247" s="216">
        <v>45</v>
      </c>
      <c r="I2247" s="217"/>
      <c r="J2247" s="218">
        <f>ROUND(I2247*H2247,2)</f>
        <v>0</v>
      </c>
      <c r="K2247" s="214" t="s">
        <v>173</v>
      </c>
      <c r="L2247" s="44"/>
      <c r="M2247" s="219" t="s">
        <v>19</v>
      </c>
      <c r="N2247" s="220" t="s">
        <v>44</v>
      </c>
      <c r="O2247" s="84"/>
      <c r="P2247" s="221">
        <f>O2247*H2247</f>
        <v>0</v>
      </c>
      <c r="Q2247" s="221">
        <v>0.019130000000000001</v>
      </c>
      <c r="R2247" s="221">
        <f>Q2247*H2247</f>
        <v>0.86085</v>
      </c>
      <c r="S2247" s="221">
        <v>0</v>
      </c>
      <c r="T2247" s="222">
        <f>S2247*H2247</f>
        <v>0</v>
      </c>
      <c r="AR2247" s="223" t="s">
        <v>257</v>
      </c>
      <c r="AT2247" s="223" t="s">
        <v>163</v>
      </c>
      <c r="AU2247" s="223" t="s">
        <v>83</v>
      </c>
      <c r="AY2247" s="18" t="s">
        <v>161</v>
      </c>
      <c r="BE2247" s="224">
        <f>IF(N2247="základní",J2247,0)</f>
        <v>0</v>
      </c>
      <c r="BF2247" s="224">
        <f>IF(N2247="snížená",J2247,0)</f>
        <v>0</v>
      </c>
      <c r="BG2247" s="224">
        <f>IF(N2247="zákl. přenesená",J2247,0)</f>
        <v>0</v>
      </c>
      <c r="BH2247" s="224">
        <f>IF(N2247="sníž. přenesená",J2247,0)</f>
        <v>0</v>
      </c>
      <c r="BI2247" s="224">
        <f>IF(N2247="nulová",J2247,0)</f>
        <v>0</v>
      </c>
      <c r="BJ2247" s="18" t="s">
        <v>81</v>
      </c>
      <c r="BK2247" s="224">
        <f>ROUND(I2247*H2247,2)</f>
        <v>0</v>
      </c>
      <c r="BL2247" s="18" t="s">
        <v>257</v>
      </c>
      <c r="BM2247" s="223" t="s">
        <v>2386</v>
      </c>
    </row>
    <row r="2248" s="1" customFormat="1">
      <c r="B2248" s="39"/>
      <c r="C2248" s="40"/>
      <c r="D2248" s="225" t="s">
        <v>169</v>
      </c>
      <c r="E2248" s="40"/>
      <c r="F2248" s="226" t="s">
        <v>2387</v>
      </c>
      <c r="G2248" s="40"/>
      <c r="H2248" s="40"/>
      <c r="I2248" s="136"/>
      <c r="J2248" s="40"/>
      <c r="K2248" s="40"/>
      <c r="L2248" s="44"/>
      <c r="M2248" s="227"/>
      <c r="N2248" s="84"/>
      <c r="O2248" s="84"/>
      <c r="P2248" s="84"/>
      <c r="Q2248" s="84"/>
      <c r="R2248" s="84"/>
      <c r="S2248" s="84"/>
      <c r="T2248" s="85"/>
      <c r="AT2248" s="18" t="s">
        <v>169</v>
      </c>
      <c r="AU2248" s="18" t="s">
        <v>83</v>
      </c>
    </row>
    <row r="2249" s="12" customFormat="1">
      <c r="B2249" s="228"/>
      <c r="C2249" s="229"/>
      <c r="D2249" s="225" t="s">
        <v>176</v>
      </c>
      <c r="E2249" s="230" t="s">
        <v>19</v>
      </c>
      <c r="F2249" s="231" t="s">
        <v>328</v>
      </c>
      <c r="G2249" s="229"/>
      <c r="H2249" s="230" t="s">
        <v>19</v>
      </c>
      <c r="I2249" s="232"/>
      <c r="J2249" s="229"/>
      <c r="K2249" s="229"/>
      <c r="L2249" s="233"/>
      <c r="M2249" s="234"/>
      <c r="N2249" s="235"/>
      <c r="O2249" s="235"/>
      <c r="P2249" s="235"/>
      <c r="Q2249" s="235"/>
      <c r="R2249" s="235"/>
      <c r="S2249" s="235"/>
      <c r="T2249" s="236"/>
      <c r="AT2249" s="237" t="s">
        <v>176</v>
      </c>
      <c r="AU2249" s="237" t="s">
        <v>83</v>
      </c>
      <c r="AV2249" s="12" t="s">
        <v>81</v>
      </c>
      <c r="AW2249" s="12" t="s">
        <v>34</v>
      </c>
      <c r="AX2249" s="12" t="s">
        <v>73</v>
      </c>
      <c r="AY2249" s="237" t="s">
        <v>161</v>
      </c>
    </row>
    <row r="2250" s="12" customFormat="1">
      <c r="B2250" s="228"/>
      <c r="C2250" s="229"/>
      <c r="D2250" s="225" t="s">
        <v>176</v>
      </c>
      <c r="E2250" s="230" t="s">
        <v>19</v>
      </c>
      <c r="F2250" s="231" t="s">
        <v>613</v>
      </c>
      <c r="G2250" s="229"/>
      <c r="H2250" s="230" t="s">
        <v>19</v>
      </c>
      <c r="I2250" s="232"/>
      <c r="J2250" s="229"/>
      <c r="K2250" s="229"/>
      <c r="L2250" s="233"/>
      <c r="M2250" s="234"/>
      <c r="N2250" s="235"/>
      <c r="O2250" s="235"/>
      <c r="P2250" s="235"/>
      <c r="Q2250" s="235"/>
      <c r="R2250" s="235"/>
      <c r="S2250" s="235"/>
      <c r="T2250" s="236"/>
      <c r="AT2250" s="237" t="s">
        <v>176</v>
      </c>
      <c r="AU2250" s="237" t="s">
        <v>83</v>
      </c>
      <c r="AV2250" s="12" t="s">
        <v>81</v>
      </c>
      <c r="AW2250" s="12" t="s">
        <v>34</v>
      </c>
      <c r="AX2250" s="12" t="s">
        <v>73</v>
      </c>
      <c r="AY2250" s="237" t="s">
        <v>161</v>
      </c>
    </row>
    <row r="2251" s="13" customFormat="1">
      <c r="B2251" s="238"/>
      <c r="C2251" s="239"/>
      <c r="D2251" s="225" t="s">
        <v>176</v>
      </c>
      <c r="E2251" s="240" t="s">
        <v>19</v>
      </c>
      <c r="F2251" s="241" t="s">
        <v>2382</v>
      </c>
      <c r="G2251" s="239"/>
      <c r="H2251" s="242">
        <v>35</v>
      </c>
      <c r="I2251" s="243"/>
      <c r="J2251" s="239"/>
      <c r="K2251" s="239"/>
      <c r="L2251" s="244"/>
      <c r="M2251" s="245"/>
      <c r="N2251" s="246"/>
      <c r="O2251" s="246"/>
      <c r="P2251" s="246"/>
      <c r="Q2251" s="246"/>
      <c r="R2251" s="246"/>
      <c r="S2251" s="246"/>
      <c r="T2251" s="247"/>
      <c r="AT2251" s="248" t="s">
        <v>176</v>
      </c>
      <c r="AU2251" s="248" t="s">
        <v>83</v>
      </c>
      <c r="AV2251" s="13" t="s">
        <v>83</v>
      </c>
      <c r="AW2251" s="13" t="s">
        <v>34</v>
      </c>
      <c r="AX2251" s="13" t="s">
        <v>73</v>
      </c>
      <c r="AY2251" s="248" t="s">
        <v>161</v>
      </c>
    </row>
    <row r="2252" s="13" customFormat="1">
      <c r="B2252" s="238"/>
      <c r="C2252" s="239"/>
      <c r="D2252" s="225" t="s">
        <v>176</v>
      </c>
      <c r="E2252" s="240" t="s">
        <v>19</v>
      </c>
      <c r="F2252" s="241" t="s">
        <v>2388</v>
      </c>
      <c r="G2252" s="239"/>
      <c r="H2252" s="242">
        <v>10</v>
      </c>
      <c r="I2252" s="243"/>
      <c r="J2252" s="239"/>
      <c r="K2252" s="239"/>
      <c r="L2252" s="244"/>
      <c r="M2252" s="245"/>
      <c r="N2252" s="246"/>
      <c r="O2252" s="246"/>
      <c r="P2252" s="246"/>
      <c r="Q2252" s="246"/>
      <c r="R2252" s="246"/>
      <c r="S2252" s="246"/>
      <c r="T2252" s="247"/>
      <c r="AT2252" s="248" t="s">
        <v>176</v>
      </c>
      <c r="AU2252" s="248" t="s">
        <v>83</v>
      </c>
      <c r="AV2252" s="13" t="s">
        <v>83</v>
      </c>
      <c r="AW2252" s="13" t="s">
        <v>34</v>
      </c>
      <c r="AX2252" s="13" t="s">
        <v>73</v>
      </c>
      <c r="AY2252" s="248" t="s">
        <v>161</v>
      </c>
    </row>
    <row r="2253" s="14" customFormat="1">
      <c r="B2253" s="249"/>
      <c r="C2253" s="250"/>
      <c r="D2253" s="225" t="s">
        <v>176</v>
      </c>
      <c r="E2253" s="251" t="s">
        <v>19</v>
      </c>
      <c r="F2253" s="252" t="s">
        <v>201</v>
      </c>
      <c r="G2253" s="250"/>
      <c r="H2253" s="253">
        <v>45</v>
      </c>
      <c r="I2253" s="254"/>
      <c r="J2253" s="250"/>
      <c r="K2253" s="250"/>
      <c r="L2253" s="255"/>
      <c r="M2253" s="256"/>
      <c r="N2253" s="257"/>
      <c r="O2253" s="257"/>
      <c r="P2253" s="257"/>
      <c r="Q2253" s="257"/>
      <c r="R2253" s="257"/>
      <c r="S2253" s="257"/>
      <c r="T2253" s="258"/>
      <c r="AT2253" s="259" t="s">
        <v>176</v>
      </c>
      <c r="AU2253" s="259" t="s">
        <v>83</v>
      </c>
      <c r="AV2253" s="14" t="s">
        <v>167</v>
      </c>
      <c r="AW2253" s="14" t="s">
        <v>34</v>
      </c>
      <c r="AX2253" s="14" t="s">
        <v>81</v>
      </c>
      <c r="AY2253" s="259" t="s">
        <v>161</v>
      </c>
    </row>
    <row r="2254" s="1" customFormat="1" ht="16.5" customHeight="1">
      <c r="B2254" s="39"/>
      <c r="C2254" s="212" t="s">
        <v>2389</v>
      </c>
      <c r="D2254" s="212" t="s">
        <v>163</v>
      </c>
      <c r="E2254" s="213" t="s">
        <v>2390</v>
      </c>
      <c r="F2254" s="214" t="s">
        <v>2391</v>
      </c>
      <c r="G2254" s="215" t="s">
        <v>210</v>
      </c>
      <c r="H2254" s="216">
        <v>16</v>
      </c>
      <c r="I2254" s="217"/>
      <c r="J2254" s="218">
        <f>ROUND(I2254*H2254,2)</f>
        <v>0</v>
      </c>
      <c r="K2254" s="214" t="s">
        <v>173</v>
      </c>
      <c r="L2254" s="44"/>
      <c r="M2254" s="219" t="s">
        <v>19</v>
      </c>
      <c r="N2254" s="220" t="s">
        <v>44</v>
      </c>
      <c r="O2254" s="84"/>
      <c r="P2254" s="221">
        <f>O2254*H2254</f>
        <v>0</v>
      </c>
      <c r="Q2254" s="221">
        <v>0.045670000000000002</v>
      </c>
      <c r="R2254" s="221">
        <f>Q2254*H2254</f>
        <v>0.73072000000000004</v>
      </c>
      <c r="S2254" s="221">
        <v>0</v>
      </c>
      <c r="T2254" s="222">
        <f>S2254*H2254</f>
        <v>0</v>
      </c>
      <c r="AR2254" s="223" t="s">
        <v>257</v>
      </c>
      <c r="AT2254" s="223" t="s">
        <v>163</v>
      </c>
      <c r="AU2254" s="223" t="s">
        <v>83</v>
      </c>
      <c r="AY2254" s="18" t="s">
        <v>161</v>
      </c>
      <c r="BE2254" s="224">
        <f>IF(N2254="základní",J2254,0)</f>
        <v>0</v>
      </c>
      <c r="BF2254" s="224">
        <f>IF(N2254="snížená",J2254,0)</f>
        <v>0</v>
      </c>
      <c r="BG2254" s="224">
        <f>IF(N2254="zákl. přenesená",J2254,0)</f>
        <v>0</v>
      </c>
      <c r="BH2254" s="224">
        <f>IF(N2254="sníž. přenesená",J2254,0)</f>
        <v>0</v>
      </c>
      <c r="BI2254" s="224">
        <f>IF(N2254="nulová",J2254,0)</f>
        <v>0</v>
      </c>
      <c r="BJ2254" s="18" t="s">
        <v>81</v>
      </c>
      <c r="BK2254" s="224">
        <f>ROUND(I2254*H2254,2)</f>
        <v>0</v>
      </c>
      <c r="BL2254" s="18" t="s">
        <v>257</v>
      </c>
      <c r="BM2254" s="223" t="s">
        <v>2392</v>
      </c>
    </row>
    <row r="2255" s="1" customFormat="1">
      <c r="B2255" s="39"/>
      <c r="C2255" s="40"/>
      <c r="D2255" s="225" t="s">
        <v>169</v>
      </c>
      <c r="E2255" s="40"/>
      <c r="F2255" s="226" t="s">
        <v>2393</v>
      </c>
      <c r="G2255" s="40"/>
      <c r="H2255" s="40"/>
      <c r="I2255" s="136"/>
      <c r="J2255" s="40"/>
      <c r="K2255" s="40"/>
      <c r="L2255" s="44"/>
      <c r="M2255" s="227"/>
      <c r="N2255" s="84"/>
      <c r="O2255" s="84"/>
      <c r="P2255" s="84"/>
      <c r="Q2255" s="84"/>
      <c r="R2255" s="84"/>
      <c r="S2255" s="84"/>
      <c r="T2255" s="85"/>
      <c r="AT2255" s="18" t="s">
        <v>169</v>
      </c>
      <c r="AU2255" s="18" t="s">
        <v>83</v>
      </c>
    </row>
    <row r="2256" s="12" customFormat="1">
      <c r="B2256" s="228"/>
      <c r="C2256" s="229"/>
      <c r="D2256" s="225" t="s">
        <v>176</v>
      </c>
      <c r="E2256" s="230" t="s">
        <v>19</v>
      </c>
      <c r="F2256" s="231" t="s">
        <v>328</v>
      </c>
      <c r="G2256" s="229"/>
      <c r="H2256" s="230" t="s">
        <v>19</v>
      </c>
      <c r="I2256" s="232"/>
      <c r="J2256" s="229"/>
      <c r="K2256" s="229"/>
      <c r="L2256" s="233"/>
      <c r="M2256" s="234"/>
      <c r="N2256" s="235"/>
      <c r="O2256" s="235"/>
      <c r="P2256" s="235"/>
      <c r="Q2256" s="235"/>
      <c r="R2256" s="235"/>
      <c r="S2256" s="235"/>
      <c r="T2256" s="236"/>
      <c r="AT2256" s="237" t="s">
        <v>176</v>
      </c>
      <c r="AU2256" s="237" t="s">
        <v>83</v>
      </c>
      <c r="AV2256" s="12" t="s">
        <v>81</v>
      </c>
      <c r="AW2256" s="12" t="s">
        <v>34</v>
      </c>
      <c r="AX2256" s="12" t="s">
        <v>73</v>
      </c>
      <c r="AY2256" s="237" t="s">
        <v>161</v>
      </c>
    </row>
    <row r="2257" s="12" customFormat="1">
      <c r="B2257" s="228"/>
      <c r="C2257" s="229"/>
      <c r="D2257" s="225" t="s">
        <v>176</v>
      </c>
      <c r="E2257" s="230" t="s">
        <v>19</v>
      </c>
      <c r="F2257" s="231" t="s">
        <v>1091</v>
      </c>
      <c r="G2257" s="229"/>
      <c r="H2257" s="230" t="s">
        <v>19</v>
      </c>
      <c r="I2257" s="232"/>
      <c r="J2257" s="229"/>
      <c r="K2257" s="229"/>
      <c r="L2257" s="233"/>
      <c r="M2257" s="234"/>
      <c r="N2257" s="235"/>
      <c r="O2257" s="235"/>
      <c r="P2257" s="235"/>
      <c r="Q2257" s="235"/>
      <c r="R2257" s="235"/>
      <c r="S2257" s="235"/>
      <c r="T2257" s="236"/>
      <c r="AT2257" s="237" t="s">
        <v>176</v>
      </c>
      <c r="AU2257" s="237" t="s">
        <v>83</v>
      </c>
      <c r="AV2257" s="12" t="s">
        <v>81</v>
      </c>
      <c r="AW2257" s="12" t="s">
        <v>34</v>
      </c>
      <c r="AX2257" s="12" t="s">
        <v>73</v>
      </c>
      <c r="AY2257" s="237" t="s">
        <v>161</v>
      </c>
    </row>
    <row r="2258" s="12" customFormat="1">
      <c r="B2258" s="228"/>
      <c r="C2258" s="229"/>
      <c r="D2258" s="225" t="s">
        <v>176</v>
      </c>
      <c r="E2258" s="230" t="s">
        <v>19</v>
      </c>
      <c r="F2258" s="231" t="s">
        <v>398</v>
      </c>
      <c r="G2258" s="229"/>
      <c r="H2258" s="230" t="s">
        <v>19</v>
      </c>
      <c r="I2258" s="232"/>
      <c r="J2258" s="229"/>
      <c r="K2258" s="229"/>
      <c r="L2258" s="233"/>
      <c r="M2258" s="234"/>
      <c r="N2258" s="235"/>
      <c r="O2258" s="235"/>
      <c r="P2258" s="235"/>
      <c r="Q2258" s="235"/>
      <c r="R2258" s="235"/>
      <c r="S2258" s="235"/>
      <c r="T2258" s="236"/>
      <c r="AT2258" s="237" t="s">
        <v>176</v>
      </c>
      <c r="AU2258" s="237" t="s">
        <v>83</v>
      </c>
      <c r="AV2258" s="12" t="s">
        <v>81</v>
      </c>
      <c r="AW2258" s="12" t="s">
        <v>34</v>
      </c>
      <c r="AX2258" s="12" t="s">
        <v>73</v>
      </c>
      <c r="AY2258" s="237" t="s">
        <v>161</v>
      </c>
    </row>
    <row r="2259" s="13" customFormat="1">
      <c r="B2259" s="238"/>
      <c r="C2259" s="239"/>
      <c r="D2259" s="225" t="s">
        <v>176</v>
      </c>
      <c r="E2259" s="240" t="s">
        <v>19</v>
      </c>
      <c r="F2259" s="241" t="s">
        <v>2369</v>
      </c>
      <c r="G2259" s="239"/>
      <c r="H2259" s="242">
        <v>16</v>
      </c>
      <c r="I2259" s="243"/>
      <c r="J2259" s="239"/>
      <c r="K2259" s="239"/>
      <c r="L2259" s="244"/>
      <c r="M2259" s="245"/>
      <c r="N2259" s="246"/>
      <c r="O2259" s="246"/>
      <c r="P2259" s="246"/>
      <c r="Q2259" s="246"/>
      <c r="R2259" s="246"/>
      <c r="S2259" s="246"/>
      <c r="T2259" s="247"/>
      <c r="AT2259" s="248" t="s">
        <v>176</v>
      </c>
      <c r="AU2259" s="248" t="s">
        <v>83</v>
      </c>
      <c r="AV2259" s="13" t="s">
        <v>83</v>
      </c>
      <c r="AW2259" s="13" t="s">
        <v>34</v>
      </c>
      <c r="AX2259" s="13" t="s">
        <v>81</v>
      </c>
      <c r="AY2259" s="248" t="s">
        <v>161</v>
      </c>
    </row>
    <row r="2260" s="1" customFormat="1" ht="16.5" customHeight="1">
      <c r="B2260" s="39"/>
      <c r="C2260" s="212" t="s">
        <v>2394</v>
      </c>
      <c r="D2260" s="212" t="s">
        <v>163</v>
      </c>
      <c r="E2260" s="213" t="s">
        <v>2395</v>
      </c>
      <c r="F2260" s="214" t="s">
        <v>2396</v>
      </c>
      <c r="G2260" s="215" t="s">
        <v>210</v>
      </c>
      <c r="H2260" s="216">
        <v>92</v>
      </c>
      <c r="I2260" s="217"/>
      <c r="J2260" s="218">
        <f>ROUND(I2260*H2260,2)</f>
        <v>0</v>
      </c>
      <c r="K2260" s="214" t="s">
        <v>173</v>
      </c>
      <c r="L2260" s="44"/>
      <c r="M2260" s="219" t="s">
        <v>19</v>
      </c>
      <c r="N2260" s="220" t="s">
        <v>44</v>
      </c>
      <c r="O2260" s="84"/>
      <c r="P2260" s="221">
        <f>O2260*H2260</f>
        <v>0</v>
      </c>
      <c r="Q2260" s="221">
        <v>0.028819999999999998</v>
      </c>
      <c r="R2260" s="221">
        <f>Q2260*H2260</f>
        <v>2.65144</v>
      </c>
      <c r="S2260" s="221">
        <v>0</v>
      </c>
      <c r="T2260" s="222">
        <f>S2260*H2260</f>
        <v>0</v>
      </c>
      <c r="AR2260" s="223" t="s">
        <v>257</v>
      </c>
      <c r="AT2260" s="223" t="s">
        <v>163</v>
      </c>
      <c r="AU2260" s="223" t="s">
        <v>83</v>
      </c>
      <c r="AY2260" s="18" t="s">
        <v>161</v>
      </c>
      <c r="BE2260" s="224">
        <f>IF(N2260="základní",J2260,0)</f>
        <v>0</v>
      </c>
      <c r="BF2260" s="224">
        <f>IF(N2260="snížená",J2260,0)</f>
        <v>0</v>
      </c>
      <c r="BG2260" s="224">
        <f>IF(N2260="zákl. přenesená",J2260,0)</f>
        <v>0</v>
      </c>
      <c r="BH2260" s="224">
        <f>IF(N2260="sníž. přenesená",J2260,0)</f>
        <v>0</v>
      </c>
      <c r="BI2260" s="224">
        <f>IF(N2260="nulová",J2260,0)</f>
        <v>0</v>
      </c>
      <c r="BJ2260" s="18" t="s">
        <v>81</v>
      </c>
      <c r="BK2260" s="224">
        <f>ROUND(I2260*H2260,2)</f>
        <v>0</v>
      </c>
      <c r="BL2260" s="18" t="s">
        <v>257</v>
      </c>
      <c r="BM2260" s="223" t="s">
        <v>2397</v>
      </c>
    </row>
    <row r="2261" s="1" customFormat="1">
      <c r="B2261" s="39"/>
      <c r="C2261" s="40"/>
      <c r="D2261" s="225" t="s">
        <v>169</v>
      </c>
      <c r="E2261" s="40"/>
      <c r="F2261" s="226" t="s">
        <v>2398</v>
      </c>
      <c r="G2261" s="40"/>
      <c r="H2261" s="40"/>
      <c r="I2261" s="136"/>
      <c r="J2261" s="40"/>
      <c r="K2261" s="40"/>
      <c r="L2261" s="44"/>
      <c r="M2261" s="227"/>
      <c r="N2261" s="84"/>
      <c r="O2261" s="84"/>
      <c r="P2261" s="84"/>
      <c r="Q2261" s="84"/>
      <c r="R2261" s="84"/>
      <c r="S2261" s="84"/>
      <c r="T2261" s="85"/>
      <c r="AT2261" s="18" t="s">
        <v>169</v>
      </c>
      <c r="AU2261" s="18" t="s">
        <v>83</v>
      </c>
    </row>
    <row r="2262" s="12" customFormat="1">
      <c r="B2262" s="228"/>
      <c r="C2262" s="229"/>
      <c r="D2262" s="225" t="s">
        <v>176</v>
      </c>
      <c r="E2262" s="230" t="s">
        <v>19</v>
      </c>
      <c r="F2262" s="231" t="s">
        <v>328</v>
      </c>
      <c r="G2262" s="229"/>
      <c r="H2262" s="230" t="s">
        <v>19</v>
      </c>
      <c r="I2262" s="232"/>
      <c r="J2262" s="229"/>
      <c r="K2262" s="229"/>
      <c r="L2262" s="233"/>
      <c r="M2262" s="234"/>
      <c r="N2262" s="235"/>
      <c r="O2262" s="235"/>
      <c r="P2262" s="235"/>
      <c r="Q2262" s="235"/>
      <c r="R2262" s="235"/>
      <c r="S2262" s="235"/>
      <c r="T2262" s="236"/>
      <c r="AT2262" s="237" t="s">
        <v>176</v>
      </c>
      <c r="AU2262" s="237" t="s">
        <v>83</v>
      </c>
      <c r="AV2262" s="12" t="s">
        <v>81</v>
      </c>
      <c r="AW2262" s="12" t="s">
        <v>34</v>
      </c>
      <c r="AX2262" s="12" t="s">
        <v>73</v>
      </c>
      <c r="AY2262" s="237" t="s">
        <v>161</v>
      </c>
    </row>
    <row r="2263" s="12" customFormat="1">
      <c r="B2263" s="228"/>
      <c r="C2263" s="229"/>
      <c r="D2263" s="225" t="s">
        <v>176</v>
      </c>
      <c r="E2263" s="230" t="s">
        <v>19</v>
      </c>
      <c r="F2263" s="231" t="s">
        <v>1093</v>
      </c>
      <c r="G2263" s="229"/>
      <c r="H2263" s="230" t="s">
        <v>19</v>
      </c>
      <c r="I2263" s="232"/>
      <c r="J2263" s="229"/>
      <c r="K2263" s="229"/>
      <c r="L2263" s="233"/>
      <c r="M2263" s="234"/>
      <c r="N2263" s="235"/>
      <c r="O2263" s="235"/>
      <c r="P2263" s="235"/>
      <c r="Q2263" s="235"/>
      <c r="R2263" s="235"/>
      <c r="S2263" s="235"/>
      <c r="T2263" s="236"/>
      <c r="AT2263" s="237" t="s">
        <v>176</v>
      </c>
      <c r="AU2263" s="237" t="s">
        <v>83</v>
      </c>
      <c r="AV2263" s="12" t="s">
        <v>81</v>
      </c>
      <c r="AW2263" s="12" t="s">
        <v>34</v>
      </c>
      <c r="AX2263" s="12" t="s">
        <v>73</v>
      </c>
      <c r="AY2263" s="237" t="s">
        <v>161</v>
      </c>
    </row>
    <row r="2264" s="12" customFormat="1">
      <c r="B2264" s="228"/>
      <c r="C2264" s="229"/>
      <c r="D2264" s="225" t="s">
        <v>176</v>
      </c>
      <c r="E2264" s="230" t="s">
        <v>19</v>
      </c>
      <c r="F2264" s="231" t="s">
        <v>398</v>
      </c>
      <c r="G2264" s="229"/>
      <c r="H2264" s="230" t="s">
        <v>19</v>
      </c>
      <c r="I2264" s="232"/>
      <c r="J2264" s="229"/>
      <c r="K2264" s="229"/>
      <c r="L2264" s="233"/>
      <c r="M2264" s="234"/>
      <c r="N2264" s="235"/>
      <c r="O2264" s="235"/>
      <c r="P2264" s="235"/>
      <c r="Q2264" s="235"/>
      <c r="R2264" s="235"/>
      <c r="S2264" s="235"/>
      <c r="T2264" s="236"/>
      <c r="AT2264" s="237" t="s">
        <v>176</v>
      </c>
      <c r="AU2264" s="237" t="s">
        <v>83</v>
      </c>
      <c r="AV2264" s="12" t="s">
        <v>81</v>
      </c>
      <c r="AW2264" s="12" t="s">
        <v>34</v>
      </c>
      <c r="AX2264" s="12" t="s">
        <v>73</v>
      </c>
      <c r="AY2264" s="237" t="s">
        <v>161</v>
      </c>
    </row>
    <row r="2265" s="13" customFormat="1">
      <c r="B2265" s="238"/>
      <c r="C2265" s="239"/>
      <c r="D2265" s="225" t="s">
        <v>176</v>
      </c>
      <c r="E2265" s="240" t="s">
        <v>19</v>
      </c>
      <c r="F2265" s="241" t="s">
        <v>2370</v>
      </c>
      <c r="G2265" s="239"/>
      <c r="H2265" s="242">
        <v>35</v>
      </c>
      <c r="I2265" s="243"/>
      <c r="J2265" s="239"/>
      <c r="K2265" s="239"/>
      <c r="L2265" s="244"/>
      <c r="M2265" s="245"/>
      <c r="N2265" s="246"/>
      <c r="O2265" s="246"/>
      <c r="P2265" s="246"/>
      <c r="Q2265" s="246"/>
      <c r="R2265" s="246"/>
      <c r="S2265" s="246"/>
      <c r="T2265" s="247"/>
      <c r="AT2265" s="248" t="s">
        <v>176</v>
      </c>
      <c r="AU2265" s="248" t="s">
        <v>83</v>
      </c>
      <c r="AV2265" s="13" t="s">
        <v>83</v>
      </c>
      <c r="AW2265" s="13" t="s">
        <v>34</v>
      </c>
      <c r="AX2265" s="13" t="s">
        <v>73</v>
      </c>
      <c r="AY2265" s="248" t="s">
        <v>161</v>
      </c>
    </row>
    <row r="2266" s="12" customFormat="1">
      <c r="B2266" s="228"/>
      <c r="C2266" s="229"/>
      <c r="D2266" s="225" t="s">
        <v>176</v>
      </c>
      <c r="E2266" s="230" t="s">
        <v>19</v>
      </c>
      <c r="F2266" s="231" t="s">
        <v>1095</v>
      </c>
      <c r="G2266" s="229"/>
      <c r="H2266" s="230" t="s">
        <v>19</v>
      </c>
      <c r="I2266" s="232"/>
      <c r="J2266" s="229"/>
      <c r="K2266" s="229"/>
      <c r="L2266" s="233"/>
      <c r="M2266" s="234"/>
      <c r="N2266" s="235"/>
      <c r="O2266" s="235"/>
      <c r="P2266" s="235"/>
      <c r="Q2266" s="235"/>
      <c r="R2266" s="235"/>
      <c r="S2266" s="235"/>
      <c r="T2266" s="236"/>
      <c r="AT2266" s="237" t="s">
        <v>176</v>
      </c>
      <c r="AU2266" s="237" t="s">
        <v>83</v>
      </c>
      <c r="AV2266" s="12" t="s">
        <v>81</v>
      </c>
      <c r="AW2266" s="12" t="s">
        <v>34</v>
      </c>
      <c r="AX2266" s="12" t="s">
        <v>73</v>
      </c>
      <c r="AY2266" s="237" t="s">
        <v>161</v>
      </c>
    </row>
    <row r="2267" s="12" customFormat="1">
      <c r="B2267" s="228"/>
      <c r="C2267" s="229"/>
      <c r="D2267" s="225" t="s">
        <v>176</v>
      </c>
      <c r="E2267" s="230" t="s">
        <v>19</v>
      </c>
      <c r="F2267" s="231" t="s">
        <v>398</v>
      </c>
      <c r="G2267" s="229"/>
      <c r="H2267" s="230" t="s">
        <v>19</v>
      </c>
      <c r="I2267" s="232"/>
      <c r="J2267" s="229"/>
      <c r="K2267" s="229"/>
      <c r="L2267" s="233"/>
      <c r="M2267" s="234"/>
      <c r="N2267" s="235"/>
      <c r="O2267" s="235"/>
      <c r="P2267" s="235"/>
      <c r="Q2267" s="235"/>
      <c r="R2267" s="235"/>
      <c r="S2267" s="235"/>
      <c r="T2267" s="236"/>
      <c r="AT2267" s="237" t="s">
        <v>176</v>
      </c>
      <c r="AU2267" s="237" t="s">
        <v>83</v>
      </c>
      <c r="AV2267" s="12" t="s">
        <v>81</v>
      </c>
      <c r="AW2267" s="12" t="s">
        <v>34</v>
      </c>
      <c r="AX2267" s="12" t="s">
        <v>73</v>
      </c>
      <c r="AY2267" s="237" t="s">
        <v>161</v>
      </c>
    </row>
    <row r="2268" s="13" customFormat="1">
      <c r="B2268" s="238"/>
      <c r="C2268" s="239"/>
      <c r="D2268" s="225" t="s">
        <v>176</v>
      </c>
      <c r="E2268" s="240" t="s">
        <v>19</v>
      </c>
      <c r="F2268" s="241" t="s">
        <v>2371</v>
      </c>
      <c r="G2268" s="239"/>
      <c r="H2268" s="242">
        <v>57</v>
      </c>
      <c r="I2268" s="243"/>
      <c r="J2268" s="239"/>
      <c r="K2268" s="239"/>
      <c r="L2268" s="244"/>
      <c r="M2268" s="245"/>
      <c r="N2268" s="246"/>
      <c r="O2268" s="246"/>
      <c r="P2268" s="246"/>
      <c r="Q2268" s="246"/>
      <c r="R2268" s="246"/>
      <c r="S2268" s="246"/>
      <c r="T2268" s="247"/>
      <c r="AT2268" s="248" t="s">
        <v>176</v>
      </c>
      <c r="AU2268" s="248" t="s">
        <v>83</v>
      </c>
      <c r="AV2268" s="13" t="s">
        <v>83</v>
      </c>
      <c r="AW2268" s="13" t="s">
        <v>34</v>
      </c>
      <c r="AX2268" s="13" t="s">
        <v>73</v>
      </c>
      <c r="AY2268" s="248" t="s">
        <v>161</v>
      </c>
    </row>
    <row r="2269" s="14" customFormat="1">
      <c r="B2269" s="249"/>
      <c r="C2269" s="250"/>
      <c r="D2269" s="225" t="s">
        <v>176</v>
      </c>
      <c r="E2269" s="251" t="s">
        <v>19</v>
      </c>
      <c r="F2269" s="252" t="s">
        <v>201</v>
      </c>
      <c r="G2269" s="250"/>
      <c r="H2269" s="253">
        <v>92</v>
      </c>
      <c r="I2269" s="254"/>
      <c r="J2269" s="250"/>
      <c r="K2269" s="250"/>
      <c r="L2269" s="255"/>
      <c r="M2269" s="256"/>
      <c r="N2269" s="257"/>
      <c r="O2269" s="257"/>
      <c r="P2269" s="257"/>
      <c r="Q2269" s="257"/>
      <c r="R2269" s="257"/>
      <c r="S2269" s="257"/>
      <c r="T2269" s="258"/>
      <c r="AT2269" s="259" t="s">
        <v>176</v>
      </c>
      <c r="AU2269" s="259" t="s">
        <v>83</v>
      </c>
      <c r="AV2269" s="14" t="s">
        <v>167</v>
      </c>
      <c r="AW2269" s="14" t="s">
        <v>34</v>
      </c>
      <c r="AX2269" s="14" t="s">
        <v>81</v>
      </c>
      <c r="AY2269" s="259" t="s">
        <v>161</v>
      </c>
    </row>
    <row r="2270" s="1" customFormat="1" ht="16.5" customHeight="1">
      <c r="B2270" s="39"/>
      <c r="C2270" s="212" t="s">
        <v>2399</v>
      </c>
      <c r="D2270" s="212" t="s">
        <v>163</v>
      </c>
      <c r="E2270" s="213" t="s">
        <v>2400</v>
      </c>
      <c r="F2270" s="214" t="s">
        <v>2401</v>
      </c>
      <c r="G2270" s="215" t="s">
        <v>267</v>
      </c>
      <c r="H2270" s="216">
        <v>80.599999999999994</v>
      </c>
      <c r="I2270" s="217"/>
      <c r="J2270" s="218">
        <f>ROUND(I2270*H2270,2)</f>
        <v>0</v>
      </c>
      <c r="K2270" s="214" t="s">
        <v>173</v>
      </c>
      <c r="L2270" s="44"/>
      <c r="M2270" s="219" t="s">
        <v>19</v>
      </c>
      <c r="N2270" s="220" t="s">
        <v>44</v>
      </c>
      <c r="O2270" s="84"/>
      <c r="P2270" s="221">
        <f>O2270*H2270</f>
        <v>0</v>
      </c>
      <c r="Q2270" s="221">
        <v>0</v>
      </c>
      <c r="R2270" s="221">
        <f>Q2270*H2270</f>
        <v>0</v>
      </c>
      <c r="S2270" s="221">
        <v>0</v>
      </c>
      <c r="T2270" s="222">
        <f>S2270*H2270</f>
        <v>0</v>
      </c>
      <c r="AR2270" s="223" t="s">
        <v>257</v>
      </c>
      <c r="AT2270" s="223" t="s">
        <v>163</v>
      </c>
      <c r="AU2270" s="223" t="s">
        <v>83</v>
      </c>
      <c r="AY2270" s="18" t="s">
        <v>161</v>
      </c>
      <c r="BE2270" s="224">
        <f>IF(N2270="základní",J2270,0)</f>
        <v>0</v>
      </c>
      <c r="BF2270" s="224">
        <f>IF(N2270="snížená",J2270,0)</f>
        <v>0</v>
      </c>
      <c r="BG2270" s="224">
        <f>IF(N2270="zákl. přenesená",J2270,0)</f>
        <v>0</v>
      </c>
      <c r="BH2270" s="224">
        <f>IF(N2270="sníž. přenesená",J2270,0)</f>
        <v>0</v>
      </c>
      <c r="BI2270" s="224">
        <f>IF(N2270="nulová",J2270,0)</f>
        <v>0</v>
      </c>
      <c r="BJ2270" s="18" t="s">
        <v>81</v>
      </c>
      <c r="BK2270" s="224">
        <f>ROUND(I2270*H2270,2)</f>
        <v>0</v>
      </c>
      <c r="BL2270" s="18" t="s">
        <v>257</v>
      </c>
      <c r="BM2270" s="223" t="s">
        <v>2402</v>
      </c>
    </row>
    <row r="2271" s="1" customFormat="1">
      <c r="B2271" s="39"/>
      <c r="C2271" s="40"/>
      <c r="D2271" s="225" t="s">
        <v>169</v>
      </c>
      <c r="E2271" s="40"/>
      <c r="F2271" s="226" t="s">
        <v>2403</v>
      </c>
      <c r="G2271" s="40"/>
      <c r="H2271" s="40"/>
      <c r="I2271" s="136"/>
      <c r="J2271" s="40"/>
      <c r="K2271" s="40"/>
      <c r="L2271" s="44"/>
      <c r="M2271" s="227"/>
      <c r="N2271" s="84"/>
      <c r="O2271" s="84"/>
      <c r="P2271" s="84"/>
      <c r="Q2271" s="84"/>
      <c r="R2271" s="84"/>
      <c r="S2271" s="84"/>
      <c r="T2271" s="85"/>
      <c r="AT2271" s="18" t="s">
        <v>169</v>
      </c>
      <c r="AU2271" s="18" t="s">
        <v>83</v>
      </c>
    </row>
    <row r="2272" s="12" customFormat="1">
      <c r="B2272" s="228"/>
      <c r="C2272" s="229"/>
      <c r="D2272" s="225" t="s">
        <v>176</v>
      </c>
      <c r="E2272" s="230" t="s">
        <v>19</v>
      </c>
      <c r="F2272" s="231" t="s">
        <v>328</v>
      </c>
      <c r="G2272" s="229"/>
      <c r="H2272" s="230" t="s">
        <v>19</v>
      </c>
      <c r="I2272" s="232"/>
      <c r="J2272" s="229"/>
      <c r="K2272" s="229"/>
      <c r="L2272" s="233"/>
      <c r="M2272" s="234"/>
      <c r="N2272" s="235"/>
      <c r="O2272" s="235"/>
      <c r="P2272" s="235"/>
      <c r="Q2272" s="235"/>
      <c r="R2272" s="235"/>
      <c r="S2272" s="235"/>
      <c r="T2272" s="236"/>
      <c r="AT2272" s="237" t="s">
        <v>176</v>
      </c>
      <c r="AU2272" s="237" t="s">
        <v>83</v>
      </c>
      <c r="AV2272" s="12" t="s">
        <v>81</v>
      </c>
      <c r="AW2272" s="12" t="s">
        <v>34</v>
      </c>
      <c r="AX2272" s="12" t="s">
        <v>73</v>
      </c>
      <c r="AY2272" s="237" t="s">
        <v>161</v>
      </c>
    </row>
    <row r="2273" s="12" customFormat="1">
      <c r="B2273" s="228"/>
      <c r="C2273" s="229"/>
      <c r="D2273" s="225" t="s">
        <v>176</v>
      </c>
      <c r="E2273" s="230" t="s">
        <v>19</v>
      </c>
      <c r="F2273" s="231" t="s">
        <v>2404</v>
      </c>
      <c r="G2273" s="229"/>
      <c r="H2273" s="230" t="s">
        <v>19</v>
      </c>
      <c r="I2273" s="232"/>
      <c r="J2273" s="229"/>
      <c r="K2273" s="229"/>
      <c r="L2273" s="233"/>
      <c r="M2273" s="234"/>
      <c r="N2273" s="235"/>
      <c r="O2273" s="235"/>
      <c r="P2273" s="235"/>
      <c r="Q2273" s="235"/>
      <c r="R2273" s="235"/>
      <c r="S2273" s="235"/>
      <c r="T2273" s="236"/>
      <c r="AT2273" s="237" t="s">
        <v>176</v>
      </c>
      <c r="AU2273" s="237" t="s">
        <v>83</v>
      </c>
      <c r="AV2273" s="12" t="s">
        <v>81</v>
      </c>
      <c r="AW2273" s="12" t="s">
        <v>34</v>
      </c>
      <c r="AX2273" s="12" t="s">
        <v>73</v>
      </c>
      <c r="AY2273" s="237" t="s">
        <v>161</v>
      </c>
    </row>
    <row r="2274" s="13" customFormat="1">
      <c r="B2274" s="238"/>
      <c r="C2274" s="239"/>
      <c r="D2274" s="225" t="s">
        <v>176</v>
      </c>
      <c r="E2274" s="240" t="s">
        <v>19</v>
      </c>
      <c r="F2274" s="241" t="s">
        <v>2405</v>
      </c>
      <c r="G2274" s="239"/>
      <c r="H2274" s="242">
        <v>80.599999999999994</v>
      </c>
      <c r="I2274" s="243"/>
      <c r="J2274" s="239"/>
      <c r="K2274" s="239"/>
      <c r="L2274" s="244"/>
      <c r="M2274" s="245"/>
      <c r="N2274" s="246"/>
      <c r="O2274" s="246"/>
      <c r="P2274" s="246"/>
      <c r="Q2274" s="246"/>
      <c r="R2274" s="246"/>
      <c r="S2274" s="246"/>
      <c r="T2274" s="247"/>
      <c r="AT2274" s="248" t="s">
        <v>176</v>
      </c>
      <c r="AU2274" s="248" t="s">
        <v>83</v>
      </c>
      <c r="AV2274" s="13" t="s">
        <v>83</v>
      </c>
      <c r="AW2274" s="13" t="s">
        <v>34</v>
      </c>
      <c r="AX2274" s="13" t="s">
        <v>81</v>
      </c>
      <c r="AY2274" s="248" t="s">
        <v>161</v>
      </c>
    </row>
    <row r="2275" s="1" customFormat="1" ht="16.5" customHeight="1">
      <c r="B2275" s="39"/>
      <c r="C2275" s="260" t="s">
        <v>2406</v>
      </c>
      <c r="D2275" s="260" t="s">
        <v>252</v>
      </c>
      <c r="E2275" s="261" t="s">
        <v>2407</v>
      </c>
      <c r="F2275" s="262" t="s">
        <v>2408</v>
      </c>
      <c r="G2275" s="263" t="s">
        <v>172</v>
      </c>
      <c r="H2275" s="264">
        <v>0.42599999999999999</v>
      </c>
      <c r="I2275" s="265"/>
      <c r="J2275" s="266">
        <f>ROUND(I2275*H2275,2)</f>
        <v>0</v>
      </c>
      <c r="K2275" s="262" t="s">
        <v>173</v>
      </c>
      <c r="L2275" s="267"/>
      <c r="M2275" s="268" t="s">
        <v>19</v>
      </c>
      <c r="N2275" s="269" t="s">
        <v>44</v>
      </c>
      <c r="O2275" s="84"/>
      <c r="P2275" s="221">
        <f>O2275*H2275</f>
        <v>0</v>
      </c>
      <c r="Q2275" s="221">
        <v>0.55000000000000004</v>
      </c>
      <c r="R2275" s="221">
        <f>Q2275*H2275</f>
        <v>0.23430000000000001</v>
      </c>
      <c r="S2275" s="221">
        <v>0</v>
      </c>
      <c r="T2275" s="222">
        <f>S2275*H2275</f>
        <v>0</v>
      </c>
      <c r="AR2275" s="223" t="s">
        <v>364</v>
      </c>
      <c r="AT2275" s="223" t="s">
        <v>252</v>
      </c>
      <c r="AU2275" s="223" t="s">
        <v>83</v>
      </c>
      <c r="AY2275" s="18" t="s">
        <v>161</v>
      </c>
      <c r="BE2275" s="224">
        <f>IF(N2275="základní",J2275,0)</f>
        <v>0</v>
      </c>
      <c r="BF2275" s="224">
        <f>IF(N2275="snížená",J2275,0)</f>
        <v>0</v>
      </c>
      <c r="BG2275" s="224">
        <f>IF(N2275="zákl. přenesená",J2275,0)</f>
        <v>0</v>
      </c>
      <c r="BH2275" s="224">
        <f>IF(N2275="sníž. přenesená",J2275,0)</f>
        <v>0</v>
      </c>
      <c r="BI2275" s="224">
        <f>IF(N2275="nulová",J2275,0)</f>
        <v>0</v>
      </c>
      <c r="BJ2275" s="18" t="s">
        <v>81</v>
      </c>
      <c r="BK2275" s="224">
        <f>ROUND(I2275*H2275,2)</f>
        <v>0</v>
      </c>
      <c r="BL2275" s="18" t="s">
        <v>257</v>
      </c>
      <c r="BM2275" s="223" t="s">
        <v>2409</v>
      </c>
    </row>
    <row r="2276" s="1" customFormat="1">
      <c r="B2276" s="39"/>
      <c r="C2276" s="40"/>
      <c r="D2276" s="225" t="s">
        <v>169</v>
      </c>
      <c r="E2276" s="40"/>
      <c r="F2276" s="226" t="s">
        <v>2408</v>
      </c>
      <c r="G2276" s="40"/>
      <c r="H2276" s="40"/>
      <c r="I2276" s="136"/>
      <c r="J2276" s="40"/>
      <c r="K2276" s="40"/>
      <c r="L2276" s="44"/>
      <c r="M2276" s="227"/>
      <c r="N2276" s="84"/>
      <c r="O2276" s="84"/>
      <c r="P2276" s="84"/>
      <c r="Q2276" s="84"/>
      <c r="R2276" s="84"/>
      <c r="S2276" s="84"/>
      <c r="T2276" s="85"/>
      <c r="AT2276" s="18" t="s">
        <v>169</v>
      </c>
      <c r="AU2276" s="18" t="s">
        <v>83</v>
      </c>
    </row>
    <row r="2277" s="12" customFormat="1">
      <c r="B2277" s="228"/>
      <c r="C2277" s="229"/>
      <c r="D2277" s="225" t="s">
        <v>176</v>
      </c>
      <c r="E2277" s="230" t="s">
        <v>19</v>
      </c>
      <c r="F2277" s="231" t="s">
        <v>328</v>
      </c>
      <c r="G2277" s="229"/>
      <c r="H2277" s="230" t="s">
        <v>19</v>
      </c>
      <c r="I2277" s="232"/>
      <c r="J2277" s="229"/>
      <c r="K2277" s="229"/>
      <c r="L2277" s="233"/>
      <c r="M2277" s="234"/>
      <c r="N2277" s="235"/>
      <c r="O2277" s="235"/>
      <c r="P2277" s="235"/>
      <c r="Q2277" s="235"/>
      <c r="R2277" s="235"/>
      <c r="S2277" s="235"/>
      <c r="T2277" s="236"/>
      <c r="AT2277" s="237" t="s">
        <v>176</v>
      </c>
      <c r="AU2277" s="237" t="s">
        <v>83</v>
      </c>
      <c r="AV2277" s="12" t="s">
        <v>81</v>
      </c>
      <c r="AW2277" s="12" t="s">
        <v>34</v>
      </c>
      <c r="AX2277" s="12" t="s">
        <v>73</v>
      </c>
      <c r="AY2277" s="237" t="s">
        <v>161</v>
      </c>
    </row>
    <row r="2278" s="12" customFormat="1">
      <c r="B2278" s="228"/>
      <c r="C2278" s="229"/>
      <c r="D2278" s="225" t="s">
        <v>176</v>
      </c>
      <c r="E2278" s="230" t="s">
        <v>19</v>
      </c>
      <c r="F2278" s="231" t="s">
        <v>2404</v>
      </c>
      <c r="G2278" s="229"/>
      <c r="H2278" s="230" t="s">
        <v>19</v>
      </c>
      <c r="I2278" s="232"/>
      <c r="J2278" s="229"/>
      <c r="K2278" s="229"/>
      <c r="L2278" s="233"/>
      <c r="M2278" s="234"/>
      <c r="N2278" s="235"/>
      <c r="O2278" s="235"/>
      <c r="P2278" s="235"/>
      <c r="Q2278" s="235"/>
      <c r="R2278" s="235"/>
      <c r="S2278" s="235"/>
      <c r="T2278" s="236"/>
      <c r="AT2278" s="237" t="s">
        <v>176</v>
      </c>
      <c r="AU2278" s="237" t="s">
        <v>83</v>
      </c>
      <c r="AV2278" s="12" t="s">
        <v>81</v>
      </c>
      <c r="AW2278" s="12" t="s">
        <v>34</v>
      </c>
      <c r="AX2278" s="12" t="s">
        <v>73</v>
      </c>
      <c r="AY2278" s="237" t="s">
        <v>161</v>
      </c>
    </row>
    <row r="2279" s="13" customFormat="1">
      <c r="B2279" s="238"/>
      <c r="C2279" s="239"/>
      <c r="D2279" s="225" t="s">
        <v>176</v>
      </c>
      <c r="E2279" s="240" t="s">
        <v>19</v>
      </c>
      <c r="F2279" s="241" t="s">
        <v>2410</v>
      </c>
      <c r="G2279" s="239"/>
      <c r="H2279" s="242">
        <v>0.38700000000000001</v>
      </c>
      <c r="I2279" s="243"/>
      <c r="J2279" s="239"/>
      <c r="K2279" s="239"/>
      <c r="L2279" s="244"/>
      <c r="M2279" s="245"/>
      <c r="N2279" s="246"/>
      <c r="O2279" s="246"/>
      <c r="P2279" s="246"/>
      <c r="Q2279" s="246"/>
      <c r="R2279" s="246"/>
      <c r="S2279" s="246"/>
      <c r="T2279" s="247"/>
      <c r="AT2279" s="248" t="s">
        <v>176</v>
      </c>
      <c r="AU2279" s="248" t="s">
        <v>83</v>
      </c>
      <c r="AV2279" s="13" t="s">
        <v>83</v>
      </c>
      <c r="AW2279" s="13" t="s">
        <v>34</v>
      </c>
      <c r="AX2279" s="13" t="s">
        <v>73</v>
      </c>
      <c r="AY2279" s="248" t="s">
        <v>161</v>
      </c>
    </row>
    <row r="2280" s="15" customFormat="1">
      <c r="B2280" s="271"/>
      <c r="C2280" s="272"/>
      <c r="D2280" s="225" t="s">
        <v>176</v>
      </c>
      <c r="E2280" s="273" t="s">
        <v>19</v>
      </c>
      <c r="F2280" s="274" t="s">
        <v>2411</v>
      </c>
      <c r="G2280" s="272"/>
      <c r="H2280" s="275">
        <v>0.38700000000000001</v>
      </c>
      <c r="I2280" s="276"/>
      <c r="J2280" s="272"/>
      <c r="K2280" s="272"/>
      <c r="L2280" s="277"/>
      <c r="M2280" s="278"/>
      <c r="N2280" s="279"/>
      <c r="O2280" s="279"/>
      <c r="P2280" s="279"/>
      <c r="Q2280" s="279"/>
      <c r="R2280" s="279"/>
      <c r="S2280" s="279"/>
      <c r="T2280" s="280"/>
      <c r="AT2280" s="281" t="s">
        <v>176</v>
      </c>
      <c r="AU2280" s="281" t="s">
        <v>83</v>
      </c>
      <c r="AV2280" s="15" t="s">
        <v>179</v>
      </c>
      <c r="AW2280" s="15" t="s">
        <v>34</v>
      </c>
      <c r="AX2280" s="15" t="s">
        <v>73</v>
      </c>
      <c r="AY2280" s="281" t="s">
        <v>161</v>
      </c>
    </row>
    <row r="2281" s="13" customFormat="1">
      <c r="B2281" s="238"/>
      <c r="C2281" s="239"/>
      <c r="D2281" s="225" t="s">
        <v>176</v>
      </c>
      <c r="E2281" s="240" t="s">
        <v>19</v>
      </c>
      <c r="F2281" s="241" t="s">
        <v>2412</v>
      </c>
      <c r="G2281" s="239"/>
      <c r="H2281" s="242">
        <v>0.039</v>
      </c>
      <c r="I2281" s="243"/>
      <c r="J2281" s="239"/>
      <c r="K2281" s="239"/>
      <c r="L2281" s="244"/>
      <c r="M2281" s="245"/>
      <c r="N2281" s="246"/>
      <c r="O2281" s="246"/>
      <c r="P2281" s="246"/>
      <c r="Q2281" s="246"/>
      <c r="R2281" s="246"/>
      <c r="S2281" s="246"/>
      <c r="T2281" s="247"/>
      <c r="AT2281" s="248" t="s">
        <v>176</v>
      </c>
      <c r="AU2281" s="248" t="s">
        <v>83</v>
      </c>
      <c r="AV2281" s="13" t="s">
        <v>83</v>
      </c>
      <c r="AW2281" s="13" t="s">
        <v>34</v>
      </c>
      <c r="AX2281" s="13" t="s">
        <v>73</v>
      </c>
      <c r="AY2281" s="248" t="s">
        <v>161</v>
      </c>
    </row>
    <row r="2282" s="14" customFormat="1">
      <c r="B2282" s="249"/>
      <c r="C2282" s="250"/>
      <c r="D2282" s="225" t="s">
        <v>176</v>
      </c>
      <c r="E2282" s="251" t="s">
        <v>19</v>
      </c>
      <c r="F2282" s="252" t="s">
        <v>201</v>
      </c>
      <c r="G2282" s="250"/>
      <c r="H2282" s="253">
        <v>0.42599999999999999</v>
      </c>
      <c r="I2282" s="254"/>
      <c r="J2282" s="250"/>
      <c r="K2282" s="250"/>
      <c r="L2282" s="255"/>
      <c r="M2282" s="256"/>
      <c r="N2282" s="257"/>
      <c r="O2282" s="257"/>
      <c r="P2282" s="257"/>
      <c r="Q2282" s="257"/>
      <c r="R2282" s="257"/>
      <c r="S2282" s="257"/>
      <c r="T2282" s="258"/>
      <c r="AT2282" s="259" t="s">
        <v>176</v>
      </c>
      <c r="AU2282" s="259" t="s">
        <v>83</v>
      </c>
      <c r="AV2282" s="14" t="s">
        <v>167</v>
      </c>
      <c r="AW2282" s="14" t="s">
        <v>34</v>
      </c>
      <c r="AX2282" s="14" t="s">
        <v>81</v>
      </c>
      <c r="AY2282" s="259" t="s">
        <v>161</v>
      </c>
    </row>
    <row r="2283" s="1" customFormat="1" ht="16.5" customHeight="1">
      <c r="B2283" s="39"/>
      <c r="C2283" s="212" t="s">
        <v>2413</v>
      </c>
      <c r="D2283" s="212" t="s">
        <v>163</v>
      </c>
      <c r="E2283" s="213" t="s">
        <v>2414</v>
      </c>
      <c r="F2283" s="214" t="s">
        <v>2415</v>
      </c>
      <c r="G2283" s="215" t="s">
        <v>267</v>
      </c>
      <c r="H2283" s="216">
        <v>51.799999999999997</v>
      </c>
      <c r="I2283" s="217"/>
      <c r="J2283" s="218">
        <f>ROUND(I2283*H2283,2)</f>
        <v>0</v>
      </c>
      <c r="K2283" s="214" t="s">
        <v>173</v>
      </c>
      <c r="L2283" s="44"/>
      <c r="M2283" s="219" t="s">
        <v>19</v>
      </c>
      <c r="N2283" s="220" t="s">
        <v>44</v>
      </c>
      <c r="O2283" s="84"/>
      <c r="P2283" s="221">
        <f>O2283*H2283</f>
        <v>0</v>
      </c>
      <c r="Q2283" s="221">
        <v>0</v>
      </c>
      <c r="R2283" s="221">
        <f>Q2283*H2283</f>
        <v>0</v>
      </c>
      <c r="S2283" s="221">
        <v>0</v>
      </c>
      <c r="T2283" s="222">
        <f>S2283*H2283</f>
        <v>0</v>
      </c>
      <c r="AR2283" s="223" t="s">
        <v>257</v>
      </c>
      <c r="AT2283" s="223" t="s">
        <v>163</v>
      </c>
      <c r="AU2283" s="223" t="s">
        <v>83</v>
      </c>
      <c r="AY2283" s="18" t="s">
        <v>161</v>
      </c>
      <c r="BE2283" s="224">
        <f>IF(N2283="základní",J2283,0)</f>
        <v>0</v>
      </c>
      <c r="BF2283" s="224">
        <f>IF(N2283="snížená",J2283,0)</f>
        <v>0</v>
      </c>
      <c r="BG2283" s="224">
        <f>IF(N2283="zákl. přenesená",J2283,0)</f>
        <v>0</v>
      </c>
      <c r="BH2283" s="224">
        <f>IF(N2283="sníž. přenesená",J2283,0)</f>
        <v>0</v>
      </c>
      <c r="BI2283" s="224">
        <f>IF(N2283="nulová",J2283,0)</f>
        <v>0</v>
      </c>
      <c r="BJ2283" s="18" t="s">
        <v>81</v>
      </c>
      <c r="BK2283" s="224">
        <f>ROUND(I2283*H2283,2)</f>
        <v>0</v>
      </c>
      <c r="BL2283" s="18" t="s">
        <v>257</v>
      </c>
      <c r="BM2283" s="223" t="s">
        <v>2416</v>
      </c>
    </row>
    <row r="2284" s="1" customFormat="1">
      <c r="B2284" s="39"/>
      <c r="C2284" s="40"/>
      <c r="D2284" s="225" t="s">
        <v>169</v>
      </c>
      <c r="E2284" s="40"/>
      <c r="F2284" s="226" t="s">
        <v>2417</v>
      </c>
      <c r="G2284" s="40"/>
      <c r="H2284" s="40"/>
      <c r="I2284" s="136"/>
      <c r="J2284" s="40"/>
      <c r="K2284" s="40"/>
      <c r="L2284" s="44"/>
      <c r="M2284" s="227"/>
      <c r="N2284" s="84"/>
      <c r="O2284" s="84"/>
      <c r="P2284" s="84"/>
      <c r="Q2284" s="84"/>
      <c r="R2284" s="84"/>
      <c r="S2284" s="84"/>
      <c r="T2284" s="85"/>
      <c r="AT2284" s="18" t="s">
        <v>169</v>
      </c>
      <c r="AU2284" s="18" t="s">
        <v>83</v>
      </c>
    </row>
    <row r="2285" s="12" customFormat="1">
      <c r="B2285" s="228"/>
      <c r="C2285" s="229"/>
      <c r="D2285" s="225" t="s">
        <v>176</v>
      </c>
      <c r="E2285" s="230" t="s">
        <v>19</v>
      </c>
      <c r="F2285" s="231" t="s">
        <v>328</v>
      </c>
      <c r="G2285" s="229"/>
      <c r="H2285" s="230" t="s">
        <v>19</v>
      </c>
      <c r="I2285" s="232"/>
      <c r="J2285" s="229"/>
      <c r="K2285" s="229"/>
      <c r="L2285" s="233"/>
      <c r="M2285" s="234"/>
      <c r="N2285" s="235"/>
      <c r="O2285" s="235"/>
      <c r="P2285" s="235"/>
      <c r="Q2285" s="235"/>
      <c r="R2285" s="235"/>
      <c r="S2285" s="235"/>
      <c r="T2285" s="236"/>
      <c r="AT2285" s="237" t="s">
        <v>176</v>
      </c>
      <c r="AU2285" s="237" t="s">
        <v>83</v>
      </c>
      <c r="AV2285" s="12" t="s">
        <v>81</v>
      </c>
      <c r="AW2285" s="12" t="s">
        <v>34</v>
      </c>
      <c r="AX2285" s="12" t="s">
        <v>73</v>
      </c>
      <c r="AY2285" s="237" t="s">
        <v>161</v>
      </c>
    </row>
    <row r="2286" s="13" customFormat="1">
      <c r="B2286" s="238"/>
      <c r="C2286" s="239"/>
      <c r="D2286" s="225" t="s">
        <v>176</v>
      </c>
      <c r="E2286" s="240" t="s">
        <v>19</v>
      </c>
      <c r="F2286" s="241" t="s">
        <v>2418</v>
      </c>
      <c r="G2286" s="239"/>
      <c r="H2286" s="242">
        <v>16.800000000000001</v>
      </c>
      <c r="I2286" s="243"/>
      <c r="J2286" s="239"/>
      <c r="K2286" s="239"/>
      <c r="L2286" s="244"/>
      <c r="M2286" s="245"/>
      <c r="N2286" s="246"/>
      <c r="O2286" s="246"/>
      <c r="P2286" s="246"/>
      <c r="Q2286" s="246"/>
      <c r="R2286" s="246"/>
      <c r="S2286" s="246"/>
      <c r="T2286" s="247"/>
      <c r="AT2286" s="248" t="s">
        <v>176</v>
      </c>
      <c r="AU2286" s="248" t="s">
        <v>83</v>
      </c>
      <c r="AV2286" s="13" t="s">
        <v>83</v>
      </c>
      <c r="AW2286" s="13" t="s">
        <v>34</v>
      </c>
      <c r="AX2286" s="13" t="s">
        <v>73</v>
      </c>
      <c r="AY2286" s="248" t="s">
        <v>161</v>
      </c>
    </row>
    <row r="2287" s="13" customFormat="1">
      <c r="B2287" s="238"/>
      <c r="C2287" s="239"/>
      <c r="D2287" s="225" t="s">
        <v>176</v>
      </c>
      <c r="E2287" s="240" t="s">
        <v>19</v>
      </c>
      <c r="F2287" s="241" t="s">
        <v>2419</v>
      </c>
      <c r="G2287" s="239"/>
      <c r="H2287" s="242">
        <v>35</v>
      </c>
      <c r="I2287" s="243"/>
      <c r="J2287" s="239"/>
      <c r="K2287" s="239"/>
      <c r="L2287" s="244"/>
      <c r="M2287" s="245"/>
      <c r="N2287" s="246"/>
      <c r="O2287" s="246"/>
      <c r="P2287" s="246"/>
      <c r="Q2287" s="246"/>
      <c r="R2287" s="246"/>
      <c r="S2287" s="246"/>
      <c r="T2287" s="247"/>
      <c r="AT2287" s="248" t="s">
        <v>176</v>
      </c>
      <c r="AU2287" s="248" t="s">
        <v>83</v>
      </c>
      <c r="AV2287" s="13" t="s">
        <v>83</v>
      </c>
      <c r="AW2287" s="13" t="s">
        <v>34</v>
      </c>
      <c r="AX2287" s="13" t="s">
        <v>73</v>
      </c>
      <c r="AY2287" s="248" t="s">
        <v>161</v>
      </c>
    </row>
    <row r="2288" s="14" customFormat="1">
      <c r="B2288" s="249"/>
      <c r="C2288" s="250"/>
      <c r="D2288" s="225" t="s">
        <v>176</v>
      </c>
      <c r="E2288" s="251" t="s">
        <v>19</v>
      </c>
      <c r="F2288" s="252" t="s">
        <v>201</v>
      </c>
      <c r="G2288" s="250"/>
      <c r="H2288" s="253">
        <v>51.799999999999997</v>
      </c>
      <c r="I2288" s="254"/>
      <c r="J2288" s="250"/>
      <c r="K2288" s="250"/>
      <c r="L2288" s="255"/>
      <c r="M2288" s="256"/>
      <c r="N2288" s="257"/>
      <c r="O2288" s="257"/>
      <c r="P2288" s="257"/>
      <c r="Q2288" s="257"/>
      <c r="R2288" s="257"/>
      <c r="S2288" s="257"/>
      <c r="T2288" s="258"/>
      <c r="AT2288" s="259" t="s">
        <v>176</v>
      </c>
      <c r="AU2288" s="259" t="s">
        <v>83</v>
      </c>
      <c r="AV2288" s="14" t="s">
        <v>167</v>
      </c>
      <c r="AW2288" s="14" t="s">
        <v>34</v>
      </c>
      <c r="AX2288" s="14" t="s">
        <v>81</v>
      </c>
      <c r="AY2288" s="259" t="s">
        <v>161</v>
      </c>
    </row>
    <row r="2289" s="1" customFormat="1" ht="16.5" customHeight="1">
      <c r="B2289" s="39"/>
      <c r="C2289" s="260" t="s">
        <v>2420</v>
      </c>
      <c r="D2289" s="260" t="s">
        <v>252</v>
      </c>
      <c r="E2289" s="261" t="s">
        <v>2421</v>
      </c>
      <c r="F2289" s="262" t="s">
        <v>2422</v>
      </c>
      <c r="G2289" s="263" t="s">
        <v>172</v>
      </c>
      <c r="H2289" s="264">
        <v>3.0089999999999999</v>
      </c>
      <c r="I2289" s="265"/>
      <c r="J2289" s="266">
        <f>ROUND(I2289*H2289,2)</f>
        <v>0</v>
      </c>
      <c r="K2289" s="262" t="s">
        <v>173</v>
      </c>
      <c r="L2289" s="267"/>
      <c r="M2289" s="268" t="s">
        <v>19</v>
      </c>
      <c r="N2289" s="269" t="s">
        <v>44</v>
      </c>
      <c r="O2289" s="84"/>
      <c r="P2289" s="221">
        <f>O2289*H2289</f>
        <v>0</v>
      </c>
      <c r="Q2289" s="221">
        <v>0.55000000000000004</v>
      </c>
      <c r="R2289" s="221">
        <f>Q2289*H2289</f>
        <v>1.6549500000000001</v>
      </c>
      <c r="S2289" s="221">
        <v>0</v>
      </c>
      <c r="T2289" s="222">
        <f>S2289*H2289</f>
        <v>0</v>
      </c>
      <c r="AR2289" s="223" t="s">
        <v>364</v>
      </c>
      <c r="AT2289" s="223" t="s">
        <v>252</v>
      </c>
      <c r="AU2289" s="223" t="s">
        <v>83</v>
      </c>
      <c r="AY2289" s="18" t="s">
        <v>161</v>
      </c>
      <c r="BE2289" s="224">
        <f>IF(N2289="základní",J2289,0)</f>
        <v>0</v>
      </c>
      <c r="BF2289" s="224">
        <f>IF(N2289="snížená",J2289,0)</f>
        <v>0</v>
      </c>
      <c r="BG2289" s="224">
        <f>IF(N2289="zákl. přenesená",J2289,0)</f>
        <v>0</v>
      </c>
      <c r="BH2289" s="224">
        <f>IF(N2289="sníž. přenesená",J2289,0)</f>
        <v>0</v>
      </c>
      <c r="BI2289" s="224">
        <f>IF(N2289="nulová",J2289,0)</f>
        <v>0</v>
      </c>
      <c r="BJ2289" s="18" t="s">
        <v>81</v>
      </c>
      <c r="BK2289" s="224">
        <f>ROUND(I2289*H2289,2)</f>
        <v>0</v>
      </c>
      <c r="BL2289" s="18" t="s">
        <v>257</v>
      </c>
      <c r="BM2289" s="223" t="s">
        <v>2423</v>
      </c>
    </row>
    <row r="2290" s="1" customFormat="1">
      <c r="B2290" s="39"/>
      <c r="C2290" s="40"/>
      <c r="D2290" s="225" t="s">
        <v>169</v>
      </c>
      <c r="E2290" s="40"/>
      <c r="F2290" s="226" t="s">
        <v>2422</v>
      </c>
      <c r="G2290" s="40"/>
      <c r="H2290" s="40"/>
      <c r="I2290" s="136"/>
      <c r="J2290" s="40"/>
      <c r="K2290" s="40"/>
      <c r="L2290" s="44"/>
      <c r="M2290" s="227"/>
      <c r="N2290" s="84"/>
      <c r="O2290" s="84"/>
      <c r="P2290" s="84"/>
      <c r="Q2290" s="84"/>
      <c r="R2290" s="84"/>
      <c r="S2290" s="84"/>
      <c r="T2290" s="85"/>
      <c r="AT2290" s="18" t="s">
        <v>169</v>
      </c>
      <c r="AU2290" s="18" t="s">
        <v>83</v>
      </c>
    </row>
    <row r="2291" s="12" customFormat="1">
      <c r="B2291" s="228"/>
      <c r="C2291" s="229"/>
      <c r="D2291" s="225" t="s">
        <v>176</v>
      </c>
      <c r="E2291" s="230" t="s">
        <v>19</v>
      </c>
      <c r="F2291" s="231" t="s">
        <v>328</v>
      </c>
      <c r="G2291" s="229"/>
      <c r="H2291" s="230" t="s">
        <v>19</v>
      </c>
      <c r="I2291" s="232"/>
      <c r="J2291" s="229"/>
      <c r="K2291" s="229"/>
      <c r="L2291" s="233"/>
      <c r="M2291" s="234"/>
      <c r="N2291" s="235"/>
      <c r="O2291" s="235"/>
      <c r="P2291" s="235"/>
      <c r="Q2291" s="235"/>
      <c r="R2291" s="235"/>
      <c r="S2291" s="235"/>
      <c r="T2291" s="236"/>
      <c r="AT2291" s="237" t="s">
        <v>176</v>
      </c>
      <c r="AU2291" s="237" t="s">
        <v>83</v>
      </c>
      <c r="AV2291" s="12" t="s">
        <v>81</v>
      </c>
      <c r="AW2291" s="12" t="s">
        <v>34</v>
      </c>
      <c r="AX2291" s="12" t="s">
        <v>73</v>
      </c>
      <c r="AY2291" s="237" t="s">
        <v>161</v>
      </c>
    </row>
    <row r="2292" s="13" customFormat="1">
      <c r="B2292" s="238"/>
      <c r="C2292" s="239"/>
      <c r="D2292" s="225" t="s">
        <v>176</v>
      </c>
      <c r="E2292" s="240" t="s">
        <v>19</v>
      </c>
      <c r="F2292" s="241" t="s">
        <v>2424</v>
      </c>
      <c r="G2292" s="239"/>
      <c r="H2292" s="242">
        <v>0.88700000000000001</v>
      </c>
      <c r="I2292" s="243"/>
      <c r="J2292" s="239"/>
      <c r="K2292" s="239"/>
      <c r="L2292" s="244"/>
      <c r="M2292" s="245"/>
      <c r="N2292" s="246"/>
      <c r="O2292" s="246"/>
      <c r="P2292" s="246"/>
      <c r="Q2292" s="246"/>
      <c r="R2292" s="246"/>
      <c r="S2292" s="246"/>
      <c r="T2292" s="247"/>
      <c r="AT2292" s="248" t="s">
        <v>176</v>
      </c>
      <c r="AU2292" s="248" t="s">
        <v>83</v>
      </c>
      <c r="AV2292" s="13" t="s">
        <v>83</v>
      </c>
      <c r="AW2292" s="13" t="s">
        <v>34</v>
      </c>
      <c r="AX2292" s="13" t="s">
        <v>73</v>
      </c>
      <c r="AY2292" s="248" t="s">
        <v>161</v>
      </c>
    </row>
    <row r="2293" s="13" customFormat="1">
      <c r="B2293" s="238"/>
      <c r="C2293" s="239"/>
      <c r="D2293" s="225" t="s">
        <v>176</v>
      </c>
      <c r="E2293" s="240" t="s">
        <v>19</v>
      </c>
      <c r="F2293" s="241" t="s">
        <v>2425</v>
      </c>
      <c r="G2293" s="239"/>
      <c r="H2293" s="242">
        <v>1.8480000000000001</v>
      </c>
      <c r="I2293" s="243"/>
      <c r="J2293" s="239"/>
      <c r="K2293" s="239"/>
      <c r="L2293" s="244"/>
      <c r="M2293" s="245"/>
      <c r="N2293" s="246"/>
      <c r="O2293" s="246"/>
      <c r="P2293" s="246"/>
      <c r="Q2293" s="246"/>
      <c r="R2293" s="246"/>
      <c r="S2293" s="246"/>
      <c r="T2293" s="247"/>
      <c r="AT2293" s="248" t="s">
        <v>176</v>
      </c>
      <c r="AU2293" s="248" t="s">
        <v>83</v>
      </c>
      <c r="AV2293" s="13" t="s">
        <v>83</v>
      </c>
      <c r="AW2293" s="13" t="s">
        <v>34</v>
      </c>
      <c r="AX2293" s="13" t="s">
        <v>73</v>
      </c>
      <c r="AY2293" s="248" t="s">
        <v>161</v>
      </c>
    </row>
    <row r="2294" s="15" customFormat="1">
      <c r="B2294" s="271"/>
      <c r="C2294" s="272"/>
      <c r="D2294" s="225" t="s">
        <v>176</v>
      </c>
      <c r="E2294" s="273" t="s">
        <v>19</v>
      </c>
      <c r="F2294" s="274" t="s">
        <v>2411</v>
      </c>
      <c r="G2294" s="272"/>
      <c r="H2294" s="275">
        <v>2.7349999999999999</v>
      </c>
      <c r="I2294" s="276"/>
      <c r="J2294" s="272"/>
      <c r="K2294" s="272"/>
      <c r="L2294" s="277"/>
      <c r="M2294" s="278"/>
      <c r="N2294" s="279"/>
      <c r="O2294" s="279"/>
      <c r="P2294" s="279"/>
      <c r="Q2294" s="279"/>
      <c r="R2294" s="279"/>
      <c r="S2294" s="279"/>
      <c r="T2294" s="280"/>
      <c r="AT2294" s="281" t="s">
        <v>176</v>
      </c>
      <c r="AU2294" s="281" t="s">
        <v>83</v>
      </c>
      <c r="AV2294" s="15" t="s">
        <v>179</v>
      </c>
      <c r="AW2294" s="15" t="s">
        <v>34</v>
      </c>
      <c r="AX2294" s="15" t="s">
        <v>73</v>
      </c>
      <c r="AY2294" s="281" t="s">
        <v>161</v>
      </c>
    </row>
    <row r="2295" s="13" customFormat="1">
      <c r="B2295" s="238"/>
      <c r="C2295" s="239"/>
      <c r="D2295" s="225" t="s">
        <v>176</v>
      </c>
      <c r="E2295" s="240" t="s">
        <v>19</v>
      </c>
      <c r="F2295" s="241" t="s">
        <v>2426</v>
      </c>
      <c r="G2295" s="239"/>
      <c r="H2295" s="242">
        <v>0.27400000000000002</v>
      </c>
      <c r="I2295" s="243"/>
      <c r="J2295" s="239"/>
      <c r="K2295" s="239"/>
      <c r="L2295" s="244"/>
      <c r="M2295" s="245"/>
      <c r="N2295" s="246"/>
      <c r="O2295" s="246"/>
      <c r="P2295" s="246"/>
      <c r="Q2295" s="246"/>
      <c r="R2295" s="246"/>
      <c r="S2295" s="246"/>
      <c r="T2295" s="247"/>
      <c r="AT2295" s="248" t="s">
        <v>176</v>
      </c>
      <c r="AU2295" s="248" t="s">
        <v>83</v>
      </c>
      <c r="AV2295" s="13" t="s">
        <v>83</v>
      </c>
      <c r="AW2295" s="13" t="s">
        <v>34</v>
      </c>
      <c r="AX2295" s="13" t="s">
        <v>73</v>
      </c>
      <c r="AY2295" s="248" t="s">
        <v>161</v>
      </c>
    </row>
    <row r="2296" s="14" customFormat="1">
      <c r="B2296" s="249"/>
      <c r="C2296" s="250"/>
      <c r="D2296" s="225" t="s">
        <v>176</v>
      </c>
      <c r="E2296" s="251" t="s">
        <v>19</v>
      </c>
      <c r="F2296" s="252" t="s">
        <v>201</v>
      </c>
      <c r="G2296" s="250"/>
      <c r="H2296" s="253">
        <v>3.0089999999999999</v>
      </c>
      <c r="I2296" s="254"/>
      <c r="J2296" s="250"/>
      <c r="K2296" s="250"/>
      <c r="L2296" s="255"/>
      <c r="M2296" s="256"/>
      <c r="N2296" s="257"/>
      <c r="O2296" s="257"/>
      <c r="P2296" s="257"/>
      <c r="Q2296" s="257"/>
      <c r="R2296" s="257"/>
      <c r="S2296" s="257"/>
      <c r="T2296" s="258"/>
      <c r="AT2296" s="259" t="s">
        <v>176</v>
      </c>
      <c r="AU2296" s="259" t="s">
        <v>83</v>
      </c>
      <c r="AV2296" s="14" t="s">
        <v>167</v>
      </c>
      <c r="AW2296" s="14" t="s">
        <v>34</v>
      </c>
      <c r="AX2296" s="14" t="s">
        <v>81</v>
      </c>
      <c r="AY2296" s="259" t="s">
        <v>161</v>
      </c>
    </row>
    <row r="2297" s="1" customFormat="1" ht="16.5" customHeight="1">
      <c r="B2297" s="39"/>
      <c r="C2297" s="212" t="s">
        <v>2427</v>
      </c>
      <c r="D2297" s="212" t="s">
        <v>163</v>
      </c>
      <c r="E2297" s="213" t="s">
        <v>2428</v>
      </c>
      <c r="F2297" s="214" t="s">
        <v>2429</v>
      </c>
      <c r="G2297" s="215" t="s">
        <v>172</v>
      </c>
      <c r="H2297" s="216">
        <v>3.1219999999999999</v>
      </c>
      <c r="I2297" s="217"/>
      <c r="J2297" s="218">
        <f>ROUND(I2297*H2297,2)</f>
        <v>0</v>
      </c>
      <c r="K2297" s="214" t="s">
        <v>173</v>
      </c>
      <c r="L2297" s="44"/>
      <c r="M2297" s="219" t="s">
        <v>19</v>
      </c>
      <c r="N2297" s="220" t="s">
        <v>44</v>
      </c>
      <c r="O2297" s="84"/>
      <c r="P2297" s="221">
        <f>O2297*H2297</f>
        <v>0</v>
      </c>
      <c r="Q2297" s="221">
        <v>0.00281</v>
      </c>
      <c r="R2297" s="221">
        <f>Q2297*H2297</f>
        <v>0.0087728199999999989</v>
      </c>
      <c r="S2297" s="221">
        <v>0</v>
      </c>
      <c r="T2297" s="222">
        <f>S2297*H2297</f>
        <v>0</v>
      </c>
      <c r="AR2297" s="223" t="s">
        <v>257</v>
      </c>
      <c r="AT2297" s="223" t="s">
        <v>163</v>
      </c>
      <c r="AU2297" s="223" t="s">
        <v>83</v>
      </c>
      <c r="AY2297" s="18" t="s">
        <v>161</v>
      </c>
      <c r="BE2297" s="224">
        <f>IF(N2297="základní",J2297,0)</f>
        <v>0</v>
      </c>
      <c r="BF2297" s="224">
        <f>IF(N2297="snížená",J2297,0)</f>
        <v>0</v>
      </c>
      <c r="BG2297" s="224">
        <f>IF(N2297="zákl. přenesená",J2297,0)</f>
        <v>0</v>
      </c>
      <c r="BH2297" s="224">
        <f>IF(N2297="sníž. přenesená",J2297,0)</f>
        <v>0</v>
      </c>
      <c r="BI2297" s="224">
        <f>IF(N2297="nulová",J2297,0)</f>
        <v>0</v>
      </c>
      <c r="BJ2297" s="18" t="s">
        <v>81</v>
      </c>
      <c r="BK2297" s="224">
        <f>ROUND(I2297*H2297,2)</f>
        <v>0</v>
      </c>
      <c r="BL2297" s="18" t="s">
        <v>257</v>
      </c>
      <c r="BM2297" s="223" t="s">
        <v>2430</v>
      </c>
    </row>
    <row r="2298" s="1" customFormat="1">
      <c r="B2298" s="39"/>
      <c r="C2298" s="40"/>
      <c r="D2298" s="225" t="s">
        <v>169</v>
      </c>
      <c r="E2298" s="40"/>
      <c r="F2298" s="226" t="s">
        <v>2431</v>
      </c>
      <c r="G2298" s="40"/>
      <c r="H2298" s="40"/>
      <c r="I2298" s="136"/>
      <c r="J2298" s="40"/>
      <c r="K2298" s="40"/>
      <c r="L2298" s="44"/>
      <c r="M2298" s="227"/>
      <c r="N2298" s="84"/>
      <c r="O2298" s="84"/>
      <c r="P2298" s="84"/>
      <c r="Q2298" s="84"/>
      <c r="R2298" s="84"/>
      <c r="S2298" s="84"/>
      <c r="T2298" s="85"/>
      <c r="AT2298" s="18" t="s">
        <v>169</v>
      </c>
      <c r="AU2298" s="18" t="s">
        <v>83</v>
      </c>
    </row>
    <row r="2299" s="13" customFormat="1">
      <c r="B2299" s="238"/>
      <c r="C2299" s="239"/>
      <c r="D2299" s="225" t="s">
        <v>176</v>
      </c>
      <c r="E2299" s="240" t="s">
        <v>19</v>
      </c>
      <c r="F2299" s="241" t="s">
        <v>2432</v>
      </c>
      <c r="G2299" s="239"/>
      <c r="H2299" s="242">
        <v>3.1219999999999999</v>
      </c>
      <c r="I2299" s="243"/>
      <c r="J2299" s="239"/>
      <c r="K2299" s="239"/>
      <c r="L2299" s="244"/>
      <c r="M2299" s="245"/>
      <c r="N2299" s="246"/>
      <c r="O2299" s="246"/>
      <c r="P2299" s="246"/>
      <c r="Q2299" s="246"/>
      <c r="R2299" s="246"/>
      <c r="S2299" s="246"/>
      <c r="T2299" s="247"/>
      <c r="AT2299" s="248" t="s">
        <v>176</v>
      </c>
      <c r="AU2299" s="248" t="s">
        <v>83</v>
      </c>
      <c r="AV2299" s="13" t="s">
        <v>83</v>
      </c>
      <c r="AW2299" s="13" t="s">
        <v>34</v>
      </c>
      <c r="AX2299" s="13" t="s">
        <v>81</v>
      </c>
      <c r="AY2299" s="248" t="s">
        <v>161</v>
      </c>
    </row>
    <row r="2300" s="1" customFormat="1" ht="16.5" customHeight="1">
      <c r="B2300" s="39"/>
      <c r="C2300" s="212" t="s">
        <v>2433</v>
      </c>
      <c r="D2300" s="212" t="s">
        <v>163</v>
      </c>
      <c r="E2300" s="213" t="s">
        <v>2434</v>
      </c>
      <c r="F2300" s="214" t="s">
        <v>2435</v>
      </c>
      <c r="G2300" s="215" t="s">
        <v>267</v>
      </c>
      <c r="H2300" s="216">
        <v>269</v>
      </c>
      <c r="I2300" s="217"/>
      <c r="J2300" s="218">
        <f>ROUND(I2300*H2300,2)</f>
        <v>0</v>
      </c>
      <c r="K2300" s="214" t="s">
        <v>173</v>
      </c>
      <c r="L2300" s="44"/>
      <c r="M2300" s="219" t="s">
        <v>19</v>
      </c>
      <c r="N2300" s="220" t="s">
        <v>44</v>
      </c>
      <c r="O2300" s="84"/>
      <c r="P2300" s="221">
        <f>O2300*H2300</f>
        <v>0</v>
      </c>
      <c r="Q2300" s="221">
        <v>0</v>
      </c>
      <c r="R2300" s="221">
        <f>Q2300*H2300</f>
        <v>0</v>
      </c>
      <c r="S2300" s="221">
        <v>0</v>
      </c>
      <c r="T2300" s="222">
        <f>S2300*H2300</f>
        <v>0</v>
      </c>
      <c r="AR2300" s="223" t="s">
        <v>257</v>
      </c>
      <c r="AT2300" s="223" t="s">
        <v>163</v>
      </c>
      <c r="AU2300" s="223" t="s">
        <v>83</v>
      </c>
      <c r="AY2300" s="18" t="s">
        <v>161</v>
      </c>
      <c r="BE2300" s="224">
        <f>IF(N2300="základní",J2300,0)</f>
        <v>0</v>
      </c>
      <c r="BF2300" s="224">
        <f>IF(N2300="snížená",J2300,0)</f>
        <v>0</v>
      </c>
      <c r="BG2300" s="224">
        <f>IF(N2300="zákl. přenesená",J2300,0)</f>
        <v>0</v>
      </c>
      <c r="BH2300" s="224">
        <f>IF(N2300="sníž. přenesená",J2300,0)</f>
        <v>0</v>
      </c>
      <c r="BI2300" s="224">
        <f>IF(N2300="nulová",J2300,0)</f>
        <v>0</v>
      </c>
      <c r="BJ2300" s="18" t="s">
        <v>81</v>
      </c>
      <c r="BK2300" s="224">
        <f>ROUND(I2300*H2300,2)</f>
        <v>0</v>
      </c>
      <c r="BL2300" s="18" t="s">
        <v>257</v>
      </c>
      <c r="BM2300" s="223" t="s">
        <v>2436</v>
      </c>
    </row>
    <row r="2301" s="1" customFormat="1">
      <c r="B2301" s="39"/>
      <c r="C2301" s="40"/>
      <c r="D2301" s="225" t="s">
        <v>169</v>
      </c>
      <c r="E2301" s="40"/>
      <c r="F2301" s="226" t="s">
        <v>2437</v>
      </c>
      <c r="G2301" s="40"/>
      <c r="H2301" s="40"/>
      <c r="I2301" s="136"/>
      <c r="J2301" s="40"/>
      <c r="K2301" s="40"/>
      <c r="L2301" s="44"/>
      <c r="M2301" s="227"/>
      <c r="N2301" s="84"/>
      <c r="O2301" s="84"/>
      <c r="P2301" s="84"/>
      <c r="Q2301" s="84"/>
      <c r="R2301" s="84"/>
      <c r="S2301" s="84"/>
      <c r="T2301" s="85"/>
      <c r="AT2301" s="18" t="s">
        <v>169</v>
      </c>
      <c r="AU2301" s="18" t="s">
        <v>83</v>
      </c>
    </row>
    <row r="2302" s="12" customFormat="1">
      <c r="B2302" s="228"/>
      <c r="C2302" s="229"/>
      <c r="D2302" s="225" t="s">
        <v>176</v>
      </c>
      <c r="E2302" s="230" t="s">
        <v>19</v>
      </c>
      <c r="F2302" s="231" t="s">
        <v>177</v>
      </c>
      <c r="G2302" s="229"/>
      <c r="H2302" s="230" t="s">
        <v>19</v>
      </c>
      <c r="I2302" s="232"/>
      <c r="J2302" s="229"/>
      <c r="K2302" s="229"/>
      <c r="L2302" s="233"/>
      <c r="M2302" s="234"/>
      <c r="N2302" s="235"/>
      <c r="O2302" s="235"/>
      <c r="P2302" s="235"/>
      <c r="Q2302" s="235"/>
      <c r="R2302" s="235"/>
      <c r="S2302" s="235"/>
      <c r="T2302" s="236"/>
      <c r="AT2302" s="237" t="s">
        <v>176</v>
      </c>
      <c r="AU2302" s="237" t="s">
        <v>83</v>
      </c>
      <c r="AV2302" s="12" t="s">
        <v>81</v>
      </c>
      <c r="AW2302" s="12" t="s">
        <v>34</v>
      </c>
      <c r="AX2302" s="12" t="s">
        <v>73</v>
      </c>
      <c r="AY2302" s="237" t="s">
        <v>161</v>
      </c>
    </row>
    <row r="2303" s="13" customFormat="1">
      <c r="B2303" s="238"/>
      <c r="C2303" s="239"/>
      <c r="D2303" s="225" t="s">
        <v>176</v>
      </c>
      <c r="E2303" s="240" t="s">
        <v>19</v>
      </c>
      <c r="F2303" s="241" t="s">
        <v>2438</v>
      </c>
      <c r="G2303" s="239"/>
      <c r="H2303" s="242">
        <v>32</v>
      </c>
      <c r="I2303" s="243"/>
      <c r="J2303" s="239"/>
      <c r="K2303" s="239"/>
      <c r="L2303" s="244"/>
      <c r="M2303" s="245"/>
      <c r="N2303" s="246"/>
      <c r="O2303" s="246"/>
      <c r="P2303" s="246"/>
      <c r="Q2303" s="246"/>
      <c r="R2303" s="246"/>
      <c r="S2303" s="246"/>
      <c r="T2303" s="247"/>
      <c r="AT2303" s="248" t="s">
        <v>176</v>
      </c>
      <c r="AU2303" s="248" t="s">
        <v>83</v>
      </c>
      <c r="AV2303" s="13" t="s">
        <v>83</v>
      </c>
      <c r="AW2303" s="13" t="s">
        <v>34</v>
      </c>
      <c r="AX2303" s="13" t="s">
        <v>73</v>
      </c>
      <c r="AY2303" s="248" t="s">
        <v>161</v>
      </c>
    </row>
    <row r="2304" s="13" customFormat="1">
      <c r="B2304" s="238"/>
      <c r="C2304" s="239"/>
      <c r="D2304" s="225" t="s">
        <v>176</v>
      </c>
      <c r="E2304" s="240" t="s">
        <v>19</v>
      </c>
      <c r="F2304" s="241" t="s">
        <v>2439</v>
      </c>
      <c r="G2304" s="239"/>
      <c r="H2304" s="242">
        <v>7</v>
      </c>
      <c r="I2304" s="243"/>
      <c r="J2304" s="239"/>
      <c r="K2304" s="239"/>
      <c r="L2304" s="244"/>
      <c r="M2304" s="245"/>
      <c r="N2304" s="246"/>
      <c r="O2304" s="246"/>
      <c r="P2304" s="246"/>
      <c r="Q2304" s="246"/>
      <c r="R2304" s="246"/>
      <c r="S2304" s="246"/>
      <c r="T2304" s="247"/>
      <c r="AT2304" s="248" t="s">
        <v>176</v>
      </c>
      <c r="AU2304" s="248" t="s">
        <v>83</v>
      </c>
      <c r="AV2304" s="13" t="s">
        <v>83</v>
      </c>
      <c r="AW2304" s="13" t="s">
        <v>34</v>
      </c>
      <c r="AX2304" s="13" t="s">
        <v>73</v>
      </c>
      <c r="AY2304" s="248" t="s">
        <v>161</v>
      </c>
    </row>
    <row r="2305" s="13" customFormat="1">
      <c r="B2305" s="238"/>
      <c r="C2305" s="239"/>
      <c r="D2305" s="225" t="s">
        <v>176</v>
      </c>
      <c r="E2305" s="240" t="s">
        <v>19</v>
      </c>
      <c r="F2305" s="241" t="s">
        <v>2440</v>
      </c>
      <c r="G2305" s="239"/>
      <c r="H2305" s="242">
        <v>18</v>
      </c>
      <c r="I2305" s="243"/>
      <c r="J2305" s="239"/>
      <c r="K2305" s="239"/>
      <c r="L2305" s="244"/>
      <c r="M2305" s="245"/>
      <c r="N2305" s="246"/>
      <c r="O2305" s="246"/>
      <c r="P2305" s="246"/>
      <c r="Q2305" s="246"/>
      <c r="R2305" s="246"/>
      <c r="S2305" s="246"/>
      <c r="T2305" s="247"/>
      <c r="AT2305" s="248" t="s">
        <v>176</v>
      </c>
      <c r="AU2305" s="248" t="s">
        <v>83</v>
      </c>
      <c r="AV2305" s="13" t="s">
        <v>83</v>
      </c>
      <c r="AW2305" s="13" t="s">
        <v>34</v>
      </c>
      <c r="AX2305" s="13" t="s">
        <v>73</v>
      </c>
      <c r="AY2305" s="248" t="s">
        <v>161</v>
      </c>
    </row>
    <row r="2306" s="13" customFormat="1">
      <c r="B2306" s="238"/>
      <c r="C2306" s="239"/>
      <c r="D2306" s="225" t="s">
        <v>176</v>
      </c>
      <c r="E2306" s="240" t="s">
        <v>19</v>
      </c>
      <c r="F2306" s="241" t="s">
        <v>2441</v>
      </c>
      <c r="G2306" s="239"/>
      <c r="H2306" s="242">
        <v>170</v>
      </c>
      <c r="I2306" s="243"/>
      <c r="J2306" s="239"/>
      <c r="K2306" s="239"/>
      <c r="L2306" s="244"/>
      <c r="M2306" s="245"/>
      <c r="N2306" s="246"/>
      <c r="O2306" s="246"/>
      <c r="P2306" s="246"/>
      <c r="Q2306" s="246"/>
      <c r="R2306" s="246"/>
      <c r="S2306" s="246"/>
      <c r="T2306" s="247"/>
      <c r="AT2306" s="248" t="s">
        <v>176</v>
      </c>
      <c r="AU2306" s="248" t="s">
        <v>83</v>
      </c>
      <c r="AV2306" s="13" t="s">
        <v>83</v>
      </c>
      <c r="AW2306" s="13" t="s">
        <v>34</v>
      </c>
      <c r="AX2306" s="13" t="s">
        <v>73</v>
      </c>
      <c r="AY2306" s="248" t="s">
        <v>161</v>
      </c>
    </row>
    <row r="2307" s="13" customFormat="1">
      <c r="B2307" s="238"/>
      <c r="C2307" s="239"/>
      <c r="D2307" s="225" t="s">
        <v>176</v>
      </c>
      <c r="E2307" s="240" t="s">
        <v>19</v>
      </c>
      <c r="F2307" s="241" t="s">
        <v>2442</v>
      </c>
      <c r="G2307" s="239"/>
      <c r="H2307" s="242">
        <v>21</v>
      </c>
      <c r="I2307" s="243"/>
      <c r="J2307" s="239"/>
      <c r="K2307" s="239"/>
      <c r="L2307" s="244"/>
      <c r="M2307" s="245"/>
      <c r="N2307" s="246"/>
      <c r="O2307" s="246"/>
      <c r="P2307" s="246"/>
      <c r="Q2307" s="246"/>
      <c r="R2307" s="246"/>
      <c r="S2307" s="246"/>
      <c r="T2307" s="247"/>
      <c r="AT2307" s="248" t="s">
        <v>176</v>
      </c>
      <c r="AU2307" s="248" t="s">
        <v>83</v>
      </c>
      <c r="AV2307" s="13" t="s">
        <v>83</v>
      </c>
      <c r="AW2307" s="13" t="s">
        <v>34</v>
      </c>
      <c r="AX2307" s="13" t="s">
        <v>73</v>
      </c>
      <c r="AY2307" s="248" t="s">
        <v>161</v>
      </c>
    </row>
    <row r="2308" s="13" customFormat="1">
      <c r="B2308" s="238"/>
      <c r="C2308" s="239"/>
      <c r="D2308" s="225" t="s">
        <v>176</v>
      </c>
      <c r="E2308" s="240" t="s">
        <v>19</v>
      </c>
      <c r="F2308" s="241" t="s">
        <v>2443</v>
      </c>
      <c r="G2308" s="239"/>
      <c r="H2308" s="242">
        <v>5</v>
      </c>
      <c r="I2308" s="243"/>
      <c r="J2308" s="239"/>
      <c r="K2308" s="239"/>
      <c r="L2308" s="244"/>
      <c r="M2308" s="245"/>
      <c r="N2308" s="246"/>
      <c r="O2308" s="246"/>
      <c r="P2308" s="246"/>
      <c r="Q2308" s="246"/>
      <c r="R2308" s="246"/>
      <c r="S2308" s="246"/>
      <c r="T2308" s="247"/>
      <c r="AT2308" s="248" t="s">
        <v>176</v>
      </c>
      <c r="AU2308" s="248" t="s">
        <v>83</v>
      </c>
      <c r="AV2308" s="13" t="s">
        <v>83</v>
      </c>
      <c r="AW2308" s="13" t="s">
        <v>34</v>
      </c>
      <c r="AX2308" s="13" t="s">
        <v>73</v>
      </c>
      <c r="AY2308" s="248" t="s">
        <v>161</v>
      </c>
    </row>
    <row r="2309" s="13" customFormat="1">
      <c r="B2309" s="238"/>
      <c r="C2309" s="239"/>
      <c r="D2309" s="225" t="s">
        <v>176</v>
      </c>
      <c r="E2309" s="240" t="s">
        <v>19</v>
      </c>
      <c r="F2309" s="241" t="s">
        <v>2444</v>
      </c>
      <c r="G2309" s="239"/>
      <c r="H2309" s="242">
        <v>3</v>
      </c>
      <c r="I2309" s="243"/>
      <c r="J2309" s="239"/>
      <c r="K2309" s="239"/>
      <c r="L2309" s="244"/>
      <c r="M2309" s="245"/>
      <c r="N2309" s="246"/>
      <c r="O2309" s="246"/>
      <c r="P2309" s="246"/>
      <c r="Q2309" s="246"/>
      <c r="R2309" s="246"/>
      <c r="S2309" s="246"/>
      <c r="T2309" s="247"/>
      <c r="AT2309" s="248" t="s">
        <v>176</v>
      </c>
      <c r="AU2309" s="248" t="s">
        <v>83</v>
      </c>
      <c r="AV2309" s="13" t="s">
        <v>83</v>
      </c>
      <c r="AW2309" s="13" t="s">
        <v>34</v>
      </c>
      <c r="AX2309" s="13" t="s">
        <v>73</v>
      </c>
      <c r="AY2309" s="248" t="s">
        <v>161</v>
      </c>
    </row>
    <row r="2310" s="13" customFormat="1">
      <c r="B2310" s="238"/>
      <c r="C2310" s="239"/>
      <c r="D2310" s="225" t="s">
        <v>176</v>
      </c>
      <c r="E2310" s="240" t="s">
        <v>19</v>
      </c>
      <c r="F2310" s="241" t="s">
        <v>2445</v>
      </c>
      <c r="G2310" s="239"/>
      <c r="H2310" s="242">
        <v>7</v>
      </c>
      <c r="I2310" s="243"/>
      <c r="J2310" s="239"/>
      <c r="K2310" s="239"/>
      <c r="L2310" s="244"/>
      <c r="M2310" s="245"/>
      <c r="N2310" s="246"/>
      <c r="O2310" s="246"/>
      <c r="P2310" s="246"/>
      <c r="Q2310" s="246"/>
      <c r="R2310" s="246"/>
      <c r="S2310" s="246"/>
      <c r="T2310" s="247"/>
      <c r="AT2310" s="248" t="s">
        <v>176</v>
      </c>
      <c r="AU2310" s="248" t="s">
        <v>83</v>
      </c>
      <c r="AV2310" s="13" t="s">
        <v>83</v>
      </c>
      <c r="AW2310" s="13" t="s">
        <v>34</v>
      </c>
      <c r="AX2310" s="13" t="s">
        <v>73</v>
      </c>
      <c r="AY2310" s="248" t="s">
        <v>161</v>
      </c>
    </row>
    <row r="2311" s="13" customFormat="1">
      <c r="B2311" s="238"/>
      <c r="C2311" s="239"/>
      <c r="D2311" s="225" t="s">
        <v>176</v>
      </c>
      <c r="E2311" s="240" t="s">
        <v>19</v>
      </c>
      <c r="F2311" s="241" t="s">
        <v>2446</v>
      </c>
      <c r="G2311" s="239"/>
      <c r="H2311" s="242">
        <v>6</v>
      </c>
      <c r="I2311" s="243"/>
      <c r="J2311" s="239"/>
      <c r="K2311" s="239"/>
      <c r="L2311" s="244"/>
      <c r="M2311" s="245"/>
      <c r="N2311" s="246"/>
      <c r="O2311" s="246"/>
      <c r="P2311" s="246"/>
      <c r="Q2311" s="246"/>
      <c r="R2311" s="246"/>
      <c r="S2311" s="246"/>
      <c r="T2311" s="247"/>
      <c r="AT2311" s="248" t="s">
        <v>176</v>
      </c>
      <c r="AU2311" s="248" t="s">
        <v>83</v>
      </c>
      <c r="AV2311" s="13" t="s">
        <v>83</v>
      </c>
      <c r="AW2311" s="13" t="s">
        <v>34</v>
      </c>
      <c r="AX2311" s="13" t="s">
        <v>73</v>
      </c>
      <c r="AY2311" s="248" t="s">
        <v>161</v>
      </c>
    </row>
    <row r="2312" s="14" customFormat="1">
      <c r="B2312" s="249"/>
      <c r="C2312" s="250"/>
      <c r="D2312" s="225" t="s">
        <v>176</v>
      </c>
      <c r="E2312" s="251" t="s">
        <v>19</v>
      </c>
      <c r="F2312" s="252" t="s">
        <v>201</v>
      </c>
      <c r="G2312" s="250"/>
      <c r="H2312" s="253">
        <v>269</v>
      </c>
      <c r="I2312" s="254"/>
      <c r="J2312" s="250"/>
      <c r="K2312" s="250"/>
      <c r="L2312" s="255"/>
      <c r="M2312" s="256"/>
      <c r="N2312" s="257"/>
      <c r="O2312" s="257"/>
      <c r="P2312" s="257"/>
      <c r="Q2312" s="257"/>
      <c r="R2312" s="257"/>
      <c r="S2312" s="257"/>
      <c r="T2312" s="258"/>
      <c r="AT2312" s="259" t="s">
        <v>176</v>
      </c>
      <c r="AU2312" s="259" t="s">
        <v>83</v>
      </c>
      <c r="AV2312" s="14" t="s">
        <v>167</v>
      </c>
      <c r="AW2312" s="14" t="s">
        <v>34</v>
      </c>
      <c r="AX2312" s="14" t="s">
        <v>81</v>
      </c>
      <c r="AY2312" s="259" t="s">
        <v>161</v>
      </c>
    </row>
    <row r="2313" s="1" customFormat="1" ht="16.5" customHeight="1">
      <c r="B2313" s="39"/>
      <c r="C2313" s="260" t="s">
        <v>2447</v>
      </c>
      <c r="D2313" s="260" t="s">
        <v>252</v>
      </c>
      <c r="E2313" s="261" t="s">
        <v>2448</v>
      </c>
      <c r="F2313" s="262" t="s">
        <v>2449</v>
      </c>
      <c r="G2313" s="263" t="s">
        <v>172</v>
      </c>
      <c r="H2313" s="264">
        <v>7</v>
      </c>
      <c r="I2313" s="265"/>
      <c r="J2313" s="266">
        <f>ROUND(I2313*H2313,2)</f>
        <v>0</v>
      </c>
      <c r="K2313" s="262" t="s">
        <v>173</v>
      </c>
      <c r="L2313" s="267"/>
      <c r="M2313" s="268" t="s">
        <v>19</v>
      </c>
      <c r="N2313" s="269" t="s">
        <v>44</v>
      </c>
      <c r="O2313" s="84"/>
      <c r="P2313" s="221">
        <f>O2313*H2313</f>
        <v>0</v>
      </c>
      <c r="Q2313" s="221">
        <v>0.55000000000000004</v>
      </c>
      <c r="R2313" s="221">
        <f>Q2313*H2313</f>
        <v>3.8500000000000005</v>
      </c>
      <c r="S2313" s="221">
        <v>0</v>
      </c>
      <c r="T2313" s="222">
        <f>S2313*H2313</f>
        <v>0</v>
      </c>
      <c r="AR2313" s="223" t="s">
        <v>364</v>
      </c>
      <c r="AT2313" s="223" t="s">
        <v>252</v>
      </c>
      <c r="AU2313" s="223" t="s">
        <v>83</v>
      </c>
      <c r="AY2313" s="18" t="s">
        <v>161</v>
      </c>
      <c r="BE2313" s="224">
        <f>IF(N2313="základní",J2313,0)</f>
        <v>0</v>
      </c>
      <c r="BF2313" s="224">
        <f>IF(N2313="snížená",J2313,0)</f>
        <v>0</v>
      </c>
      <c r="BG2313" s="224">
        <f>IF(N2313="zákl. přenesená",J2313,0)</f>
        <v>0</v>
      </c>
      <c r="BH2313" s="224">
        <f>IF(N2313="sníž. přenesená",J2313,0)</f>
        <v>0</v>
      </c>
      <c r="BI2313" s="224">
        <f>IF(N2313="nulová",J2313,0)</f>
        <v>0</v>
      </c>
      <c r="BJ2313" s="18" t="s">
        <v>81</v>
      </c>
      <c r="BK2313" s="224">
        <f>ROUND(I2313*H2313,2)</f>
        <v>0</v>
      </c>
      <c r="BL2313" s="18" t="s">
        <v>257</v>
      </c>
      <c r="BM2313" s="223" t="s">
        <v>2450</v>
      </c>
    </row>
    <row r="2314" s="1" customFormat="1">
      <c r="B2314" s="39"/>
      <c r="C2314" s="40"/>
      <c r="D2314" s="225" t="s">
        <v>169</v>
      </c>
      <c r="E2314" s="40"/>
      <c r="F2314" s="226" t="s">
        <v>2449</v>
      </c>
      <c r="G2314" s="40"/>
      <c r="H2314" s="40"/>
      <c r="I2314" s="136"/>
      <c r="J2314" s="40"/>
      <c r="K2314" s="40"/>
      <c r="L2314" s="44"/>
      <c r="M2314" s="227"/>
      <c r="N2314" s="84"/>
      <c r="O2314" s="84"/>
      <c r="P2314" s="84"/>
      <c r="Q2314" s="84"/>
      <c r="R2314" s="84"/>
      <c r="S2314" s="84"/>
      <c r="T2314" s="85"/>
      <c r="AT2314" s="18" t="s">
        <v>169</v>
      </c>
      <c r="AU2314" s="18" t="s">
        <v>83</v>
      </c>
    </row>
    <row r="2315" s="12" customFormat="1">
      <c r="B2315" s="228"/>
      <c r="C2315" s="229"/>
      <c r="D2315" s="225" t="s">
        <v>176</v>
      </c>
      <c r="E2315" s="230" t="s">
        <v>19</v>
      </c>
      <c r="F2315" s="231" t="s">
        <v>177</v>
      </c>
      <c r="G2315" s="229"/>
      <c r="H2315" s="230" t="s">
        <v>19</v>
      </c>
      <c r="I2315" s="232"/>
      <c r="J2315" s="229"/>
      <c r="K2315" s="229"/>
      <c r="L2315" s="233"/>
      <c r="M2315" s="234"/>
      <c r="N2315" s="235"/>
      <c r="O2315" s="235"/>
      <c r="P2315" s="235"/>
      <c r="Q2315" s="235"/>
      <c r="R2315" s="235"/>
      <c r="S2315" s="235"/>
      <c r="T2315" s="236"/>
      <c r="AT2315" s="237" t="s">
        <v>176</v>
      </c>
      <c r="AU2315" s="237" t="s">
        <v>83</v>
      </c>
      <c r="AV2315" s="12" t="s">
        <v>81</v>
      </c>
      <c r="AW2315" s="12" t="s">
        <v>34</v>
      </c>
      <c r="AX2315" s="12" t="s">
        <v>73</v>
      </c>
      <c r="AY2315" s="237" t="s">
        <v>161</v>
      </c>
    </row>
    <row r="2316" s="13" customFormat="1">
      <c r="B2316" s="238"/>
      <c r="C2316" s="239"/>
      <c r="D2316" s="225" t="s">
        <v>176</v>
      </c>
      <c r="E2316" s="240" t="s">
        <v>19</v>
      </c>
      <c r="F2316" s="241" t="s">
        <v>2451</v>
      </c>
      <c r="G2316" s="239"/>
      <c r="H2316" s="242">
        <v>0.61399999999999999</v>
      </c>
      <c r="I2316" s="243"/>
      <c r="J2316" s="239"/>
      <c r="K2316" s="239"/>
      <c r="L2316" s="244"/>
      <c r="M2316" s="245"/>
      <c r="N2316" s="246"/>
      <c r="O2316" s="246"/>
      <c r="P2316" s="246"/>
      <c r="Q2316" s="246"/>
      <c r="R2316" s="246"/>
      <c r="S2316" s="246"/>
      <c r="T2316" s="247"/>
      <c r="AT2316" s="248" t="s">
        <v>176</v>
      </c>
      <c r="AU2316" s="248" t="s">
        <v>83</v>
      </c>
      <c r="AV2316" s="13" t="s">
        <v>83</v>
      </c>
      <c r="AW2316" s="13" t="s">
        <v>34</v>
      </c>
      <c r="AX2316" s="13" t="s">
        <v>73</v>
      </c>
      <c r="AY2316" s="248" t="s">
        <v>161</v>
      </c>
    </row>
    <row r="2317" s="13" customFormat="1">
      <c r="B2317" s="238"/>
      <c r="C2317" s="239"/>
      <c r="D2317" s="225" t="s">
        <v>176</v>
      </c>
      <c r="E2317" s="240" t="s">
        <v>19</v>
      </c>
      <c r="F2317" s="241" t="s">
        <v>2452</v>
      </c>
      <c r="G2317" s="239"/>
      <c r="H2317" s="242">
        <v>0.151</v>
      </c>
      <c r="I2317" s="243"/>
      <c r="J2317" s="239"/>
      <c r="K2317" s="239"/>
      <c r="L2317" s="244"/>
      <c r="M2317" s="245"/>
      <c r="N2317" s="246"/>
      <c r="O2317" s="246"/>
      <c r="P2317" s="246"/>
      <c r="Q2317" s="246"/>
      <c r="R2317" s="246"/>
      <c r="S2317" s="246"/>
      <c r="T2317" s="247"/>
      <c r="AT2317" s="248" t="s">
        <v>176</v>
      </c>
      <c r="AU2317" s="248" t="s">
        <v>83</v>
      </c>
      <c r="AV2317" s="13" t="s">
        <v>83</v>
      </c>
      <c r="AW2317" s="13" t="s">
        <v>34</v>
      </c>
      <c r="AX2317" s="13" t="s">
        <v>73</v>
      </c>
      <c r="AY2317" s="248" t="s">
        <v>161</v>
      </c>
    </row>
    <row r="2318" s="13" customFormat="1">
      <c r="B2318" s="238"/>
      <c r="C2318" s="239"/>
      <c r="D2318" s="225" t="s">
        <v>176</v>
      </c>
      <c r="E2318" s="240" t="s">
        <v>19</v>
      </c>
      <c r="F2318" s="241" t="s">
        <v>2453</v>
      </c>
      <c r="G2318" s="239"/>
      <c r="H2318" s="242">
        <v>0.34599999999999997</v>
      </c>
      <c r="I2318" s="243"/>
      <c r="J2318" s="239"/>
      <c r="K2318" s="239"/>
      <c r="L2318" s="244"/>
      <c r="M2318" s="245"/>
      <c r="N2318" s="246"/>
      <c r="O2318" s="246"/>
      <c r="P2318" s="246"/>
      <c r="Q2318" s="246"/>
      <c r="R2318" s="246"/>
      <c r="S2318" s="246"/>
      <c r="T2318" s="247"/>
      <c r="AT2318" s="248" t="s">
        <v>176</v>
      </c>
      <c r="AU2318" s="248" t="s">
        <v>83</v>
      </c>
      <c r="AV2318" s="13" t="s">
        <v>83</v>
      </c>
      <c r="AW2318" s="13" t="s">
        <v>34</v>
      </c>
      <c r="AX2318" s="13" t="s">
        <v>73</v>
      </c>
      <c r="AY2318" s="248" t="s">
        <v>161</v>
      </c>
    </row>
    <row r="2319" s="13" customFormat="1">
      <c r="B2319" s="238"/>
      <c r="C2319" s="239"/>
      <c r="D2319" s="225" t="s">
        <v>176</v>
      </c>
      <c r="E2319" s="240" t="s">
        <v>19</v>
      </c>
      <c r="F2319" s="241" t="s">
        <v>2454</v>
      </c>
      <c r="G2319" s="239"/>
      <c r="H2319" s="242">
        <v>3.2639999999999998</v>
      </c>
      <c r="I2319" s="243"/>
      <c r="J2319" s="239"/>
      <c r="K2319" s="239"/>
      <c r="L2319" s="244"/>
      <c r="M2319" s="245"/>
      <c r="N2319" s="246"/>
      <c r="O2319" s="246"/>
      <c r="P2319" s="246"/>
      <c r="Q2319" s="246"/>
      <c r="R2319" s="246"/>
      <c r="S2319" s="246"/>
      <c r="T2319" s="247"/>
      <c r="AT2319" s="248" t="s">
        <v>176</v>
      </c>
      <c r="AU2319" s="248" t="s">
        <v>83</v>
      </c>
      <c r="AV2319" s="13" t="s">
        <v>83</v>
      </c>
      <c r="AW2319" s="13" t="s">
        <v>34</v>
      </c>
      <c r="AX2319" s="13" t="s">
        <v>73</v>
      </c>
      <c r="AY2319" s="248" t="s">
        <v>161</v>
      </c>
    </row>
    <row r="2320" s="13" customFormat="1">
      <c r="B2320" s="238"/>
      <c r="C2320" s="239"/>
      <c r="D2320" s="225" t="s">
        <v>176</v>
      </c>
      <c r="E2320" s="240" t="s">
        <v>19</v>
      </c>
      <c r="F2320" s="241" t="s">
        <v>2455</v>
      </c>
      <c r="G2320" s="239"/>
      <c r="H2320" s="242">
        <v>0.30199999999999999</v>
      </c>
      <c r="I2320" s="243"/>
      <c r="J2320" s="239"/>
      <c r="K2320" s="239"/>
      <c r="L2320" s="244"/>
      <c r="M2320" s="245"/>
      <c r="N2320" s="246"/>
      <c r="O2320" s="246"/>
      <c r="P2320" s="246"/>
      <c r="Q2320" s="246"/>
      <c r="R2320" s="246"/>
      <c r="S2320" s="246"/>
      <c r="T2320" s="247"/>
      <c r="AT2320" s="248" t="s">
        <v>176</v>
      </c>
      <c r="AU2320" s="248" t="s">
        <v>83</v>
      </c>
      <c r="AV2320" s="13" t="s">
        <v>83</v>
      </c>
      <c r="AW2320" s="13" t="s">
        <v>34</v>
      </c>
      <c r="AX2320" s="13" t="s">
        <v>73</v>
      </c>
      <c r="AY2320" s="248" t="s">
        <v>161</v>
      </c>
    </row>
    <row r="2321" s="13" customFormat="1">
      <c r="B2321" s="238"/>
      <c r="C2321" s="239"/>
      <c r="D2321" s="225" t="s">
        <v>176</v>
      </c>
      <c r="E2321" s="240" t="s">
        <v>19</v>
      </c>
      <c r="F2321" s="241" t="s">
        <v>2456</v>
      </c>
      <c r="G2321" s="239"/>
      <c r="H2321" s="242">
        <v>0.64000000000000001</v>
      </c>
      <c r="I2321" s="243"/>
      <c r="J2321" s="239"/>
      <c r="K2321" s="239"/>
      <c r="L2321" s="244"/>
      <c r="M2321" s="245"/>
      <c r="N2321" s="246"/>
      <c r="O2321" s="246"/>
      <c r="P2321" s="246"/>
      <c r="Q2321" s="246"/>
      <c r="R2321" s="246"/>
      <c r="S2321" s="246"/>
      <c r="T2321" s="247"/>
      <c r="AT2321" s="248" t="s">
        <v>176</v>
      </c>
      <c r="AU2321" s="248" t="s">
        <v>83</v>
      </c>
      <c r="AV2321" s="13" t="s">
        <v>83</v>
      </c>
      <c r="AW2321" s="13" t="s">
        <v>34</v>
      </c>
      <c r="AX2321" s="13" t="s">
        <v>73</v>
      </c>
      <c r="AY2321" s="248" t="s">
        <v>161</v>
      </c>
    </row>
    <row r="2322" s="13" customFormat="1">
      <c r="B2322" s="238"/>
      <c r="C2322" s="239"/>
      <c r="D2322" s="225" t="s">
        <v>176</v>
      </c>
      <c r="E2322" s="240" t="s">
        <v>19</v>
      </c>
      <c r="F2322" s="241" t="s">
        <v>2457</v>
      </c>
      <c r="G2322" s="239"/>
      <c r="H2322" s="242">
        <v>0.035999999999999997</v>
      </c>
      <c r="I2322" s="243"/>
      <c r="J2322" s="239"/>
      <c r="K2322" s="239"/>
      <c r="L2322" s="244"/>
      <c r="M2322" s="245"/>
      <c r="N2322" s="246"/>
      <c r="O2322" s="246"/>
      <c r="P2322" s="246"/>
      <c r="Q2322" s="246"/>
      <c r="R2322" s="246"/>
      <c r="S2322" s="246"/>
      <c r="T2322" s="247"/>
      <c r="AT2322" s="248" t="s">
        <v>176</v>
      </c>
      <c r="AU2322" s="248" t="s">
        <v>83</v>
      </c>
      <c r="AV2322" s="13" t="s">
        <v>83</v>
      </c>
      <c r="AW2322" s="13" t="s">
        <v>34</v>
      </c>
      <c r="AX2322" s="13" t="s">
        <v>73</v>
      </c>
      <c r="AY2322" s="248" t="s">
        <v>161</v>
      </c>
    </row>
    <row r="2323" s="13" customFormat="1">
      <c r="B2323" s="238"/>
      <c r="C2323" s="239"/>
      <c r="D2323" s="225" t="s">
        <v>176</v>
      </c>
      <c r="E2323" s="240" t="s">
        <v>19</v>
      </c>
      <c r="F2323" s="241" t="s">
        <v>2458</v>
      </c>
      <c r="G2323" s="239"/>
      <c r="H2323" s="242">
        <v>0.89600000000000002</v>
      </c>
      <c r="I2323" s="243"/>
      <c r="J2323" s="239"/>
      <c r="K2323" s="239"/>
      <c r="L2323" s="244"/>
      <c r="M2323" s="245"/>
      <c r="N2323" s="246"/>
      <c r="O2323" s="246"/>
      <c r="P2323" s="246"/>
      <c r="Q2323" s="246"/>
      <c r="R2323" s="246"/>
      <c r="S2323" s="246"/>
      <c r="T2323" s="247"/>
      <c r="AT2323" s="248" t="s">
        <v>176</v>
      </c>
      <c r="AU2323" s="248" t="s">
        <v>83</v>
      </c>
      <c r="AV2323" s="13" t="s">
        <v>83</v>
      </c>
      <c r="AW2323" s="13" t="s">
        <v>34</v>
      </c>
      <c r="AX2323" s="13" t="s">
        <v>73</v>
      </c>
      <c r="AY2323" s="248" t="s">
        <v>161</v>
      </c>
    </row>
    <row r="2324" s="13" customFormat="1">
      <c r="B2324" s="238"/>
      <c r="C2324" s="239"/>
      <c r="D2324" s="225" t="s">
        <v>176</v>
      </c>
      <c r="E2324" s="240" t="s">
        <v>19</v>
      </c>
      <c r="F2324" s="241" t="s">
        <v>2459</v>
      </c>
      <c r="G2324" s="239"/>
      <c r="H2324" s="242">
        <v>0.11500000000000001</v>
      </c>
      <c r="I2324" s="243"/>
      <c r="J2324" s="239"/>
      <c r="K2324" s="239"/>
      <c r="L2324" s="244"/>
      <c r="M2324" s="245"/>
      <c r="N2324" s="246"/>
      <c r="O2324" s="246"/>
      <c r="P2324" s="246"/>
      <c r="Q2324" s="246"/>
      <c r="R2324" s="246"/>
      <c r="S2324" s="246"/>
      <c r="T2324" s="247"/>
      <c r="AT2324" s="248" t="s">
        <v>176</v>
      </c>
      <c r="AU2324" s="248" t="s">
        <v>83</v>
      </c>
      <c r="AV2324" s="13" t="s">
        <v>83</v>
      </c>
      <c r="AW2324" s="13" t="s">
        <v>34</v>
      </c>
      <c r="AX2324" s="13" t="s">
        <v>73</v>
      </c>
      <c r="AY2324" s="248" t="s">
        <v>161</v>
      </c>
    </row>
    <row r="2325" s="15" customFormat="1">
      <c r="B2325" s="271"/>
      <c r="C2325" s="272"/>
      <c r="D2325" s="225" t="s">
        <v>176</v>
      </c>
      <c r="E2325" s="273" t="s">
        <v>19</v>
      </c>
      <c r="F2325" s="274" t="s">
        <v>2411</v>
      </c>
      <c r="G2325" s="272"/>
      <c r="H2325" s="275">
        <v>6.3639999999999999</v>
      </c>
      <c r="I2325" s="276"/>
      <c r="J2325" s="272"/>
      <c r="K2325" s="272"/>
      <c r="L2325" s="277"/>
      <c r="M2325" s="278"/>
      <c r="N2325" s="279"/>
      <c r="O2325" s="279"/>
      <c r="P2325" s="279"/>
      <c r="Q2325" s="279"/>
      <c r="R2325" s="279"/>
      <c r="S2325" s="279"/>
      <c r="T2325" s="280"/>
      <c r="AT2325" s="281" t="s">
        <v>176</v>
      </c>
      <c r="AU2325" s="281" t="s">
        <v>83</v>
      </c>
      <c r="AV2325" s="15" t="s">
        <v>179</v>
      </c>
      <c r="AW2325" s="15" t="s">
        <v>34</v>
      </c>
      <c r="AX2325" s="15" t="s">
        <v>73</v>
      </c>
      <c r="AY2325" s="281" t="s">
        <v>161</v>
      </c>
    </row>
    <row r="2326" s="13" customFormat="1">
      <c r="B2326" s="238"/>
      <c r="C2326" s="239"/>
      <c r="D2326" s="225" t="s">
        <v>176</v>
      </c>
      <c r="E2326" s="240" t="s">
        <v>19</v>
      </c>
      <c r="F2326" s="241" t="s">
        <v>2460</v>
      </c>
      <c r="G2326" s="239"/>
      <c r="H2326" s="242">
        <v>0.63600000000000001</v>
      </c>
      <c r="I2326" s="243"/>
      <c r="J2326" s="239"/>
      <c r="K2326" s="239"/>
      <c r="L2326" s="244"/>
      <c r="M2326" s="245"/>
      <c r="N2326" s="246"/>
      <c r="O2326" s="246"/>
      <c r="P2326" s="246"/>
      <c r="Q2326" s="246"/>
      <c r="R2326" s="246"/>
      <c r="S2326" s="246"/>
      <c r="T2326" s="247"/>
      <c r="AT2326" s="248" t="s">
        <v>176</v>
      </c>
      <c r="AU2326" s="248" t="s">
        <v>83</v>
      </c>
      <c r="AV2326" s="13" t="s">
        <v>83</v>
      </c>
      <c r="AW2326" s="13" t="s">
        <v>34</v>
      </c>
      <c r="AX2326" s="13" t="s">
        <v>73</v>
      </c>
      <c r="AY2326" s="248" t="s">
        <v>161</v>
      </c>
    </row>
    <row r="2327" s="14" customFormat="1">
      <c r="B2327" s="249"/>
      <c r="C2327" s="250"/>
      <c r="D2327" s="225" t="s">
        <v>176</v>
      </c>
      <c r="E2327" s="251" t="s">
        <v>19</v>
      </c>
      <c r="F2327" s="252" t="s">
        <v>201</v>
      </c>
      <c r="G2327" s="250"/>
      <c r="H2327" s="253">
        <v>7</v>
      </c>
      <c r="I2327" s="254"/>
      <c r="J2327" s="250"/>
      <c r="K2327" s="250"/>
      <c r="L2327" s="255"/>
      <c r="M2327" s="256"/>
      <c r="N2327" s="257"/>
      <c r="O2327" s="257"/>
      <c r="P2327" s="257"/>
      <c r="Q2327" s="257"/>
      <c r="R2327" s="257"/>
      <c r="S2327" s="257"/>
      <c r="T2327" s="258"/>
      <c r="AT2327" s="259" t="s">
        <v>176</v>
      </c>
      <c r="AU2327" s="259" t="s">
        <v>83</v>
      </c>
      <c r="AV2327" s="14" t="s">
        <v>167</v>
      </c>
      <c r="AW2327" s="14" t="s">
        <v>34</v>
      </c>
      <c r="AX2327" s="14" t="s">
        <v>81</v>
      </c>
      <c r="AY2327" s="259" t="s">
        <v>161</v>
      </c>
    </row>
    <row r="2328" s="1" customFormat="1" ht="16.5" customHeight="1">
      <c r="B2328" s="39"/>
      <c r="C2328" s="212" t="s">
        <v>2461</v>
      </c>
      <c r="D2328" s="212" t="s">
        <v>163</v>
      </c>
      <c r="E2328" s="213" t="s">
        <v>2462</v>
      </c>
      <c r="F2328" s="214" t="s">
        <v>2463</v>
      </c>
      <c r="G2328" s="215" t="s">
        <v>267</v>
      </c>
      <c r="H2328" s="216">
        <v>80</v>
      </c>
      <c r="I2328" s="217"/>
      <c r="J2328" s="218">
        <f>ROUND(I2328*H2328,2)</f>
        <v>0</v>
      </c>
      <c r="K2328" s="214" t="s">
        <v>173</v>
      </c>
      <c r="L2328" s="44"/>
      <c r="M2328" s="219" t="s">
        <v>19</v>
      </c>
      <c r="N2328" s="220" t="s">
        <v>44</v>
      </c>
      <c r="O2328" s="84"/>
      <c r="P2328" s="221">
        <f>O2328*H2328</f>
        <v>0</v>
      </c>
      <c r="Q2328" s="221">
        <v>0</v>
      </c>
      <c r="R2328" s="221">
        <f>Q2328*H2328</f>
        <v>0</v>
      </c>
      <c r="S2328" s="221">
        <v>0</v>
      </c>
      <c r="T2328" s="222">
        <f>S2328*H2328</f>
        <v>0</v>
      </c>
      <c r="AR2328" s="223" t="s">
        <v>257</v>
      </c>
      <c r="AT2328" s="223" t="s">
        <v>163</v>
      </c>
      <c r="AU2328" s="223" t="s">
        <v>83</v>
      </c>
      <c r="AY2328" s="18" t="s">
        <v>161</v>
      </c>
      <c r="BE2328" s="224">
        <f>IF(N2328="základní",J2328,0)</f>
        <v>0</v>
      </c>
      <c r="BF2328" s="224">
        <f>IF(N2328="snížená",J2328,0)</f>
        <v>0</v>
      </c>
      <c r="BG2328" s="224">
        <f>IF(N2328="zákl. přenesená",J2328,0)</f>
        <v>0</v>
      </c>
      <c r="BH2328" s="224">
        <f>IF(N2328="sníž. přenesená",J2328,0)</f>
        <v>0</v>
      </c>
      <c r="BI2328" s="224">
        <f>IF(N2328="nulová",J2328,0)</f>
        <v>0</v>
      </c>
      <c r="BJ2328" s="18" t="s">
        <v>81</v>
      </c>
      <c r="BK2328" s="224">
        <f>ROUND(I2328*H2328,2)</f>
        <v>0</v>
      </c>
      <c r="BL2328" s="18" t="s">
        <v>257</v>
      </c>
      <c r="BM2328" s="223" t="s">
        <v>2464</v>
      </c>
    </row>
    <row r="2329" s="1" customFormat="1">
      <c r="B2329" s="39"/>
      <c r="C2329" s="40"/>
      <c r="D2329" s="225" t="s">
        <v>169</v>
      </c>
      <c r="E2329" s="40"/>
      <c r="F2329" s="226" t="s">
        <v>2465</v>
      </c>
      <c r="G2329" s="40"/>
      <c r="H2329" s="40"/>
      <c r="I2329" s="136"/>
      <c r="J2329" s="40"/>
      <c r="K2329" s="40"/>
      <c r="L2329" s="44"/>
      <c r="M2329" s="227"/>
      <c r="N2329" s="84"/>
      <c r="O2329" s="84"/>
      <c r="P2329" s="84"/>
      <c r="Q2329" s="84"/>
      <c r="R2329" s="84"/>
      <c r="S2329" s="84"/>
      <c r="T2329" s="85"/>
      <c r="AT2329" s="18" t="s">
        <v>169</v>
      </c>
      <c r="AU2329" s="18" t="s">
        <v>83</v>
      </c>
    </row>
    <row r="2330" s="12" customFormat="1">
      <c r="B2330" s="228"/>
      <c r="C2330" s="229"/>
      <c r="D2330" s="225" t="s">
        <v>176</v>
      </c>
      <c r="E2330" s="230" t="s">
        <v>19</v>
      </c>
      <c r="F2330" s="231" t="s">
        <v>177</v>
      </c>
      <c r="G2330" s="229"/>
      <c r="H2330" s="230" t="s">
        <v>19</v>
      </c>
      <c r="I2330" s="232"/>
      <c r="J2330" s="229"/>
      <c r="K2330" s="229"/>
      <c r="L2330" s="233"/>
      <c r="M2330" s="234"/>
      <c r="N2330" s="235"/>
      <c r="O2330" s="235"/>
      <c r="P2330" s="235"/>
      <c r="Q2330" s="235"/>
      <c r="R2330" s="235"/>
      <c r="S2330" s="235"/>
      <c r="T2330" s="236"/>
      <c r="AT2330" s="237" t="s">
        <v>176</v>
      </c>
      <c r="AU2330" s="237" t="s">
        <v>83</v>
      </c>
      <c r="AV2330" s="12" t="s">
        <v>81</v>
      </c>
      <c r="AW2330" s="12" t="s">
        <v>34</v>
      </c>
      <c r="AX2330" s="12" t="s">
        <v>73</v>
      </c>
      <c r="AY2330" s="237" t="s">
        <v>161</v>
      </c>
    </row>
    <row r="2331" s="13" customFormat="1">
      <c r="B2331" s="238"/>
      <c r="C2331" s="239"/>
      <c r="D2331" s="225" t="s">
        <v>176</v>
      </c>
      <c r="E2331" s="240" t="s">
        <v>19</v>
      </c>
      <c r="F2331" s="241" t="s">
        <v>2466</v>
      </c>
      <c r="G2331" s="239"/>
      <c r="H2331" s="242">
        <v>30</v>
      </c>
      <c r="I2331" s="243"/>
      <c r="J2331" s="239"/>
      <c r="K2331" s="239"/>
      <c r="L2331" s="244"/>
      <c r="M2331" s="245"/>
      <c r="N2331" s="246"/>
      <c r="O2331" s="246"/>
      <c r="P2331" s="246"/>
      <c r="Q2331" s="246"/>
      <c r="R2331" s="246"/>
      <c r="S2331" s="246"/>
      <c r="T2331" s="247"/>
      <c r="AT2331" s="248" t="s">
        <v>176</v>
      </c>
      <c r="AU2331" s="248" t="s">
        <v>83</v>
      </c>
      <c r="AV2331" s="13" t="s">
        <v>83</v>
      </c>
      <c r="AW2331" s="13" t="s">
        <v>34</v>
      </c>
      <c r="AX2331" s="13" t="s">
        <v>73</v>
      </c>
      <c r="AY2331" s="248" t="s">
        <v>161</v>
      </c>
    </row>
    <row r="2332" s="13" customFormat="1">
      <c r="B2332" s="238"/>
      <c r="C2332" s="239"/>
      <c r="D2332" s="225" t="s">
        <v>176</v>
      </c>
      <c r="E2332" s="240" t="s">
        <v>19</v>
      </c>
      <c r="F2332" s="241" t="s">
        <v>2467</v>
      </c>
      <c r="G2332" s="239"/>
      <c r="H2332" s="242">
        <v>10</v>
      </c>
      <c r="I2332" s="243"/>
      <c r="J2332" s="239"/>
      <c r="K2332" s="239"/>
      <c r="L2332" s="244"/>
      <c r="M2332" s="245"/>
      <c r="N2332" s="246"/>
      <c r="O2332" s="246"/>
      <c r="P2332" s="246"/>
      <c r="Q2332" s="246"/>
      <c r="R2332" s="246"/>
      <c r="S2332" s="246"/>
      <c r="T2332" s="247"/>
      <c r="AT2332" s="248" t="s">
        <v>176</v>
      </c>
      <c r="AU2332" s="248" t="s">
        <v>83</v>
      </c>
      <c r="AV2332" s="13" t="s">
        <v>83</v>
      </c>
      <c r="AW2332" s="13" t="s">
        <v>34</v>
      </c>
      <c r="AX2332" s="13" t="s">
        <v>73</v>
      </c>
      <c r="AY2332" s="248" t="s">
        <v>161</v>
      </c>
    </row>
    <row r="2333" s="13" customFormat="1">
      <c r="B2333" s="238"/>
      <c r="C2333" s="239"/>
      <c r="D2333" s="225" t="s">
        <v>176</v>
      </c>
      <c r="E2333" s="240" t="s">
        <v>19</v>
      </c>
      <c r="F2333" s="241" t="s">
        <v>2468</v>
      </c>
      <c r="G2333" s="239"/>
      <c r="H2333" s="242">
        <v>40</v>
      </c>
      <c r="I2333" s="243"/>
      <c r="J2333" s="239"/>
      <c r="K2333" s="239"/>
      <c r="L2333" s="244"/>
      <c r="M2333" s="245"/>
      <c r="N2333" s="246"/>
      <c r="O2333" s="246"/>
      <c r="P2333" s="246"/>
      <c r="Q2333" s="246"/>
      <c r="R2333" s="246"/>
      <c r="S2333" s="246"/>
      <c r="T2333" s="247"/>
      <c r="AT2333" s="248" t="s">
        <v>176</v>
      </c>
      <c r="AU2333" s="248" t="s">
        <v>83</v>
      </c>
      <c r="AV2333" s="13" t="s">
        <v>83</v>
      </c>
      <c r="AW2333" s="13" t="s">
        <v>34</v>
      </c>
      <c r="AX2333" s="13" t="s">
        <v>73</v>
      </c>
      <c r="AY2333" s="248" t="s">
        <v>161</v>
      </c>
    </row>
    <row r="2334" s="14" customFormat="1">
      <c r="B2334" s="249"/>
      <c r="C2334" s="250"/>
      <c r="D2334" s="225" t="s">
        <v>176</v>
      </c>
      <c r="E2334" s="251" t="s">
        <v>19</v>
      </c>
      <c r="F2334" s="252" t="s">
        <v>201</v>
      </c>
      <c r="G2334" s="250"/>
      <c r="H2334" s="253">
        <v>80</v>
      </c>
      <c r="I2334" s="254"/>
      <c r="J2334" s="250"/>
      <c r="K2334" s="250"/>
      <c r="L2334" s="255"/>
      <c r="M2334" s="256"/>
      <c r="N2334" s="257"/>
      <c r="O2334" s="257"/>
      <c r="P2334" s="257"/>
      <c r="Q2334" s="257"/>
      <c r="R2334" s="257"/>
      <c r="S2334" s="257"/>
      <c r="T2334" s="258"/>
      <c r="AT2334" s="259" t="s">
        <v>176</v>
      </c>
      <c r="AU2334" s="259" t="s">
        <v>83</v>
      </c>
      <c r="AV2334" s="14" t="s">
        <v>167</v>
      </c>
      <c r="AW2334" s="14" t="s">
        <v>34</v>
      </c>
      <c r="AX2334" s="14" t="s">
        <v>81</v>
      </c>
      <c r="AY2334" s="259" t="s">
        <v>161</v>
      </c>
    </row>
    <row r="2335" s="1" customFormat="1" ht="16.5" customHeight="1">
      <c r="B2335" s="39"/>
      <c r="C2335" s="260" t="s">
        <v>2469</v>
      </c>
      <c r="D2335" s="260" t="s">
        <v>252</v>
      </c>
      <c r="E2335" s="261" t="s">
        <v>2470</v>
      </c>
      <c r="F2335" s="262" t="s">
        <v>2471</v>
      </c>
      <c r="G2335" s="263" t="s">
        <v>172</v>
      </c>
      <c r="H2335" s="264">
        <v>2.552</v>
      </c>
      <c r="I2335" s="265"/>
      <c r="J2335" s="266">
        <f>ROUND(I2335*H2335,2)</f>
        <v>0</v>
      </c>
      <c r="K2335" s="262" t="s">
        <v>173</v>
      </c>
      <c r="L2335" s="267"/>
      <c r="M2335" s="268" t="s">
        <v>19</v>
      </c>
      <c r="N2335" s="269" t="s">
        <v>44</v>
      </c>
      <c r="O2335" s="84"/>
      <c r="P2335" s="221">
        <f>O2335*H2335</f>
        <v>0</v>
      </c>
      <c r="Q2335" s="221">
        <v>0.55000000000000004</v>
      </c>
      <c r="R2335" s="221">
        <f>Q2335*H2335</f>
        <v>1.4036000000000002</v>
      </c>
      <c r="S2335" s="221">
        <v>0</v>
      </c>
      <c r="T2335" s="222">
        <f>S2335*H2335</f>
        <v>0</v>
      </c>
      <c r="AR2335" s="223" t="s">
        <v>364</v>
      </c>
      <c r="AT2335" s="223" t="s">
        <v>252</v>
      </c>
      <c r="AU2335" s="223" t="s">
        <v>83</v>
      </c>
      <c r="AY2335" s="18" t="s">
        <v>161</v>
      </c>
      <c r="BE2335" s="224">
        <f>IF(N2335="základní",J2335,0)</f>
        <v>0</v>
      </c>
      <c r="BF2335" s="224">
        <f>IF(N2335="snížená",J2335,0)</f>
        <v>0</v>
      </c>
      <c r="BG2335" s="224">
        <f>IF(N2335="zákl. přenesená",J2335,0)</f>
        <v>0</v>
      </c>
      <c r="BH2335" s="224">
        <f>IF(N2335="sníž. přenesená",J2335,0)</f>
        <v>0</v>
      </c>
      <c r="BI2335" s="224">
        <f>IF(N2335="nulová",J2335,0)</f>
        <v>0</v>
      </c>
      <c r="BJ2335" s="18" t="s">
        <v>81</v>
      </c>
      <c r="BK2335" s="224">
        <f>ROUND(I2335*H2335,2)</f>
        <v>0</v>
      </c>
      <c r="BL2335" s="18" t="s">
        <v>257</v>
      </c>
      <c r="BM2335" s="223" t="s">
        <v>2472</v>
      </c>
    </row>
    <row r="2336" s="1" customFormat="1">
      <c r="B2336" s="39"/>
      <c r="C2336" s="40"/>
      <c r="D2336" s="225" t="s">
        <v>169</v>
      </c>
      <c r="E2336" s="40"/>
      <c r="F2336" s="226" t="s">
        <v>2471</v>
      </c>
      <c r="G2336" s="40"/>
      <c r="H2336" s="40"/>
      <c r="I2336" s="136"/>
      <c r="J2336" s="40"/>
      <c r="K2336" s="40"/>
      <c r="L2336" s="44"/>
      <c r="M2336" s="227"/>
      <c r="N2336" s="84"/>
      <c r="O2336" s="84"/>
      <c r="P2336" s="84"/>
      <c r="Q2336" s="84"/>
      <c r="R2336" s="84"/>
      <c r="S2336" s="84"/>
      <c r="T2336" s="85"/>
      <c r="AT2336" s="18" t="s">
        <v>169</v>
      </c>
      <c r="AU2336" s="18" t="s">
        <v>83</v>
      </c>
    </row>
    <row r="2337" s="12" customFormat="1">
      <c r="B2337" s="228"/>
      <c r="C2337" s="229"/>
      <c r="D2337" s="225" t="s">
        <v>176</v>
      </c>
      <c r="E2337" s="230" t="s">
        <v>19</v>
      </c>
      <c r="F2337" s="231" t="s">
        <v>177</v>
      </c>
      <c r="G2337" s="229"/>
      <c r="H2337" s="230" t="s">
        <v>19</v>
      </c>
      <c r="I2337" s="232"/>
      <c r="J2337" s="229"/>
      <c r="K2337" s="229"/>
      <c r="L2337" s="233"/>
      <c r="M2337" s="234"/>
      <c r="N2337" s="235"/>
      <c r="O2337" s="235"/>
      <c r="P2337" s="235"/>
      <c r="Q2337" s="235"/>
      <c r="R2337" s="235"/>
      <c r="S2337" s="235"/>
      <c r="T2337" s="236"/>
      <c r="AT2337" s="237" t="s">
        <v>176</v>
      </c>
      <c r="AU2337" s="237" t="s">
        <v>83</v>
      </c>
      <c r="AV2337" s="12" t="s">
        <v>81</v>
      </c>
      <c r="AW2337" s="12" t="s">
        <v>34</v>
      </c>
      <c r="AX2337" s="12" t="s">
        <v>73</v>
      </c>
      <c r="AY2337" s="237" t="s">
        <v>161</v>
      </c>
    </row>
    <row r="2338" s="13" customFormat="1">
      <c r="B2338" s="238"/>
      <c r="C2338" s="239"/>
      <c r="D2338" s="225" t="s">
        <v>176</v>
      </c>
      <c r="E2338" s="240" t="s">
        <v>19</v>
      </c>
      <c r="F2338" s="241" t="s">
        <v>2473</v>
      </c>
      <c r="G2338" s="239"/>
      <c r="H2338" s="242">
        <v>1.0560000000000001</v>
      </c>
      <c r="I2338" s="243"/>
      <c r="J2338" s="239"/>
      <c r="K2338" s="239"/>
      <c r="L2338" s="244"/>
      <c r="M2338" s="245"/>
      <c r="N2338" s="246"/>
      <c r="O2338" s="246"/>
      <c r="P2338" s="246"/>
      <c r="Q2338" s="246"/>
      <c r="R2338" s="246"/>
      <c r="S2338" s="246"/>
      <c r="T2338" s="247"/>
      <c r="AT2338" s="248" t="s">
        <v>176</v>
      </c>
      <c r="AU2338" s="248" t="s">
        <v>83</v>
      </c>
      <c r="AV2338" s="13" t="s">
        <v>83</v>
      </c>
      <c r="AW2338" s="13" t="s">
        <v>34</v>
      </c>
      <c r="AX2338" s="13" t="s">
        <v>73</v>
      </c>
      <c r="AY2338" s="248" t="s">
        <v>161</v>
      </c>
    </row>
    <row r="2339" s="13" customFormat="1">
      <c r="B2339" s="238"/>
      <c r="C2339" s="239"/>
      <c r="D2339" s="225" t="s">
        <v>176</v>
      </c>
      <c r="E2339" s="240" t="s">
        <v>19</v>
      </c>
      <c r="F2339" s="241" t="s">
        <v>2474</v>
      </c>
      <c r="G2339" s="239"/>
      <c r="H2339" s="242">
        <v>0.25600000000000001</v>
      </c>
      <c r="I2339" s="243"/>
      <c r="J2339" s="239"/>
      <c r="K2339" s="239"/>
      <c r="L2339" s="244"/>
      <c r="M2339" s="245"/>
      <c r="N2339" s="246"/>
      <c r="O2339" s="246"/>
      <c r="P2339" s="246"/>
      <c r="Q2339" s="246"/>
      <c r="R2339" s="246"/>
      <c r="S2339" s="246"/>
      <c r="T2339" s="247"/>
      <c r="AT2339" s="248" t="s">
        <v>176</v>
      </c>
      <c r="AU2339" s="248" t="s">
        <v>83</v>
      </c>
      <c r="AV2339" s="13" t="s">
        <v>83</v>
      </c>
      <c r="AW2339" s="13" t="s">
        <v>34</v>
      </c>
      <c r="AX2339" s="13" t="s">
        <v>73</v>
      </c>
      <c r="AY2339" s="248" t="s">
        <v>161</v>
      </c>
    </row>
    <row r="2340" s="13" customFormat="1">
      <c r="B2340" s="238"/>
      <c r="C2340" s="239"/>
      <c r="D2340" s="225" t="s">
        <v>176</v>
      </c>
      <c r="E2340" s="240" t="s">
        <v>19</v>
      </c>
      <c r="F2340" s="241" t="s">
        <v>2475</v>
      </c>
      <c r="G2340" s="239"/>
      <c r="H2340" s="242">
        <v>1.008</v>
      </c>
      <c r="I2340" s="243"/>
      <c r="J2340" s="239"/>
      <c r="K2340" s="239"/>
      <c r="L2340" s="244"/>
      <c r="M2340" s="245"/>
      <c r="N2340" s="246"/>
      <c r="O2340" s="246"/>
      <c r="P2340" s="246"/>
      <c r="Q2340" s="246"/>
      <c r="R2340" s="246"/>
      <c r="S2340" s="246"/>
      <c r="T2340" s="247"/>
      <c r="AT2340" s="248" t="s">
        <v>176</v>
      </c>
      <c r="AU2340" s="248" t="s">
        <v>83</v>
      </c>
      <c r="AV2340" s="13" t="s">
        <v>83</v>
      </c>
      <c r="AW2340" s="13" t="s">
        <v>34</v>
      </c>
      <c r="AX2340" s="13" t="s">
        <v>73</v>
      </c>
      <c r="AY2340" s="248" t="s">
        <v>161</v>
      </c>
    </row>
    <row r="2341" s="15" customFormat="1">
      <c r="B2341" s="271"/>
      <c r="C2341" s="272"/>
      <c r="D2341" s="225" t="s">
        <v>176</v>
      </c>
      <c r="E2341" s="273" t="s">
        <v>19</v>
      </c>
      <c r="F2341" s="274" t="s">
        <v>2411</v>
      </c>
      <c r="G2341" s="272"/>
      <c r="H2341" s="275">
        <v>2.3199999999999998</v>
      </c>
      <c r="I2341" s="276"/>
      <c r="J2341" s="272"/>
      <c r="K2341" s="272"/>
      <c r="L2341" s="277"/>
      <c r="M2341" s="278"/>
      <c r="N2341" s="279"/>
      <c r="O2341" s="279"/>
      <c r="P2341" s="279"/>
      <c r="Q2341" s="279"/>
      <c r="R2341" s="279"/>
      <c r="S2341" s="279"/>
      <c r="T2341" s="280"/>
      <c r="AT2341" s="281" t="s">
        <v>176</v>
      </c>
      <c r="AU2341" s="281" t="s">
        <v>83</v>
      </c>
      <c r="AV2341" s="15" t="s">
        <v>179</v>
      </c>
      <c r="AW2341" s="15" t="s">
        <v>34</v>
      </c>
      <c r="AX2341" s="15" t="s">
        <v>73</v>
      </c>
      <c r="AY2341" s="281" t="s">
        <v>161</v>
      </c>
    </row>
    <row r="2342" s="13" customFormat="1">
      <c r="B2342" s="238"/>
      <c r="C2342" s="239"/>
      <c r="D2342" s="225" t="s">
        <v>176</v>
      </c>
      <c r="E2342" s="240" t="s">
        <v>19</v>
      </c>
      <c r="F2342" s="241" t="s">
        <v>2476</v>
      </c>
      <c r="G2342" s="239"/>
      <c r="H2342" s="242">
        <v>0.23200000000000001</v>
      </c>
      <c r="I2342" s="243"/>
      <c r="J2342" s="239"/>
      <c r="K2342" s="239"/>
      <c r="L2342" s="244"/>
      <c r="M2342" s="245"/>
      <c r="N2342" s="246"/>
      <c r="O2342" s="246"/>
      <c r="P2342" s="246"/>
      <c r="Q2342" s="246"/>
      <c r="R2342" s="246"/>
      <c r="S2342" s="246"/>
      <c r="T2342" s="247"/>
      <c r="AT2342" s="248" t="s">
        <v>176</v>
      </c>
      <c r="AU2342" s="248" t="s">
        <v>83</v>
      </c>
      <c r="AV2342" s="13" t="s">
        <v>83</v>
      </c>
      <c r="AW2342" s="13" t="s">
        <v>34</v>
      </c>
      <c r="AX2342" s="13" t="s">
        <v>73</v>
      </c>
      <c r="AY2342" s="248" t="s">
        <v>161</v>
      </c>
    </row>
    <row r="2343" s="14" customFormat="1">
      <c r="B2343" s="249"/>
      <c r="C2343" s="250"/>
      <c r="D2343" s="225" t="s">
        <v>176</v>
      </c>
      <c r="E2343" s="251" t="s">
        <v>19</v>
      </c>
      <c r="F2343" s="252" t="s">
        <v>201</v>
      </c>
      <c r="G2343" s="250"/>
      <c r="H2343" s="253">
        <v>2.552</v>
      </c>
      <c r="I2343" s="254"/>
      <c r="J2343" s="250"/>
      <c r="K2343" s="250"/>
      <c r="L2343" s="255"/>
      <c r="M2343" s="256"/>
      <c r="N2343" s="257"/>
      <c r="O2343" s="257"/>
      <c r="P2343" s="257"/>
      <c r="Q2343" s="257"/>
      <c r="R2343" s="257"/>
      <c r="S2343" s="257"/>
      <c r="T2343" s="258"/>
      <c r="AT2343" s="259" t="s">
        <v>176</v>
      </c>
      <c r="AU2343" s="259" t="s">
        <v>83</v>
      </c>
      <c r="AV2343" s="14" t="s">
        <v>167</v>
      </c>
      <c r="AW2343" s="14" t="s">
        <v>34</v>
      </c>
      <c r="AX2343" s="14" t="s">
        <v>81</v>
      </c>
      <c r="AY2343" s="259" t="s">
        <v>161</v>
      </c>
    </row>
    <row r="2344" s="1" customFormat="1" ht="16.5" customHeight="1">
      <c r="B2344" s="39"/>
      <c r="C2344" s="212" t="s">
        <v>2477</v>
      </c>
      <c r="D2344" s="212" t="s">
        <v>163</v>
      </c>
      <c r="E2344" s="213" t="s">
        <v>2478</v>
      </c>
      <c r="F2344" s="214" t="s">
        <v>2479</v>
      </c>
      <c r="G2344" s="215" t="s">
        <v>210</v>
      </c>
      <c r="H2344" s="216">
        <v>198</v>
      </c>
      <c r="I2344" s="217"/>
      <c r="J2344" s="218">
        <f>ROUND(I2344*H2344,2)</f>
        <v>0</v>
      </c>
      <c r="K2344" s="214" t="s">
        <v>173</v>
      </c>
      <c r="L2344" s="44"/>
      <c r="M2344" s="219" t="s">
        <v>19</v>
      </c>
      <c r="N2344" s="220" t="s">
        <v>44</v>
      </c>
      <c r="O2344" s="84"/>
      <c r="P2344" s="221">
        <f>O2344*H2344</f>
        <v>0</v>
      </c>
      <c r="Q2344" s="221">
        <v>0</v>
      </c>
      <c r="R2344" s="221">
        <f>Q2344*H2344</f>
        <v>0</v>
      </c>
      <c r="S2344" s="221">
        <v>0</v>
      </c>
      <c r="T2344" s="222">
        <f>S2344*H2344</f>
        <v>0</v>
      </c>
      <c r="AR2344" s="223" t="s">
        <v>257</v>
      </c>
      <c r="AT2344" s="223" t="s">
        <v>163</v>
      </c>
      <c r="AU2344" s="223" t="s">
        <v>83</v>
      </c>
      <c r="AY2344" s="18" t="s">
        <v>161</v>
      </c>
      <c r="BE2344" s="224">
        <f>IF(N2344="základní",J2344,0)</f>
        <v>0</v>
      </c>
      <c r="BF2344" s="224">
        <f>IF(N2344="snížená",J2344,0)</f>
        <v>0</v>
      </c>
      <c r="BG2344" s="224">
        <f>IF(N2344="zákl. přenesená",J2344,0)</f>
        <v>0</v>
      </c>
      <c r="BH2344" s="224">
        <f>IF(N2344="sníž. přenesená",J2344,0)</f>
        <v>0</v>
      </c>
      <c r="BI2344" s="224">
        <f>IF(N2344="nulová",J2344,0)</f>
        <v>0</v>
      </c>
      <c r="BJ2344" s="18" t="s">
        <v>81</v>
      </c>
      <c r="BK2344" s="224">
        <f>ROUND(I2344*H2344,2)</f>
        <v>0</v>
      </c>
      <c r="BL2344" s="18" t="s">
        <v>257</v>
      </c>
      <c r="BM2344" s="223" t="s">
        <v>2480</v>
      </c>
    </row>
    <row r="2345" s="1" customFormat="1">
      <c r="B2345" s="39"/>
      <c r="C2345" s="40"/>
      <c r="D2345" s="225" t="s">
        <v>169</v>
      </c>
      <c r="E2345" s="40"/>
      <c r="F2345" s="226" t="s">
        <v>2481</v>
      </c>
      <c r="G2345" s="40"/>
      <c r="H2345" s="40"/>
      <c r="I2345" s="136"/>
      <c r="J2345" s="40"/>
      <c r="K2345" s="40"/>
      <c r="L2345" s="44"/>
      <c r="M2345" s="227"/>
      <c r="N2345" s="84"/>
      <c r="O2345" s="84"/>
      <c r="P2345" s="84"/>
      <c r="Q2345" s="84"/>
      <c r="R2345" s="84"/>
      <c r="S2345" s="84"/>
      <c r="T2345" s="85"/>
      <c r="AT2345" s="18" t="s">
        <v>169</v>
      </c>
      <c r="AU2345" s="18" t="s">
        <v>83</v>
      </c>
    </row>
    <row r="2346" s="12" customFormat="1">
      <c r="B2346" s="228"/>
      <c r="C2346" s="229"/>
      <c r="D2346" s="225" t="s">
        <v>176</v>
      </c>
      <c r="E2346" s="230" t="s">
        <v>19</v>
      </c>
      <c r="F2346" s="231" t="s">
        <v>177</v>
      </c>
      <c r="G2346" s="229"/>
      <c r="H2346" s="230" t="s">
        <v>19</v>
      </c>
      <c r="I2346" s="232"/>
      <c r="J2346" s="229"/>
      <c r="K2346" s="229"/>
      <c r="L2346" s="233"/>
      <c r="M2346" s="234"/>
      <c r="N2346" s="235"/>
      <c r="O2346" s="235"/>
      <c r="P2346" s="235"/>
      <c r="Q2346" s="235"/>
      <c r="R2346" s="235"/>
      <c r="S2346" s="235"/>
      <c r="T2346" s="236"/>
      <c r="AT2346" s="237" t="s">
        <v>176</v>
      </c>
      <c r="AU2346" s="237" t="s">
        <v>83</v>
      </c>
      <c r="AV2346" s="12" t="s">
        <v>81</v>
      </c>
      <c r="AW2346" s="12" t="s">
        <v>34</v>
      </c>
      <c r="AX2346" s="12" t="s">
        <v>73</v>
      </c>
      <c r="AY2346" s="237" t="s">
        <v>161</v>
      </c>
    </row>
    <row r="2347" s="13" customFormat="1">
      <c r="B2347" s="238"/>
      <c r="C2347" s="239"/>
      <c r="D2347" s="225" t="s">
        <v>176</v>
      </c>
      <c r="E2347" s="240" t="s">
        <v>19</v>
      </c>
      <c r="F2347" s="241" t="s">
        <v>2482</v>
      </c>
      <c r="G2347" s="239"/>
      <c r="H2347" s="242">
        <v>198</v>
      </c>
      <c r="I2347" s="243"/>
      <c r="J2347" s="239"/>
      <c r="K2347" s="239"/>
      <c r="L2347" s="244"/>
      <c r="M2347" s="245"/>
      <c r="N2347" s="246"/>
      <c r="O2347" s="246"/>
      <c r="P2347" s="246"/>
      <c r="Q2347" s="246"/>
      <c r="R2347" s="246"/>
      <c r="S2347" s="246"/>
      <c r="T2347" s="247"/>
      <c r="AT2347" s="248" t="s">
        <v>176</v>
      </c>
      <c r="AU2347" s="248" t="s">
        <v>83</v>
      </c>
      <c r="AV2347" s="13" t="s">
        <v>83</v>
      </c>
      <c r="AW2347" s="13" t="s">
        <v>34</v>
      </c>
      <c r="AX2347" s="13" t="s">
        <v>81</v>
      </c>
      <c r="AY2347" s="248" t="s">
        <v>161</v>
      </c>
    </row>
    <row r="2348" s="1" customFormat="1" ht="16.5" customHeight="1">
      <c r="B2348" s="39"/>
      <c r="C2348" s="212" t="s">
        <v>2483</v>
      </c>
      <c r="D2348" s="212" t="s">
        <v>163</v>
      </c>
      <c r="E2348" s="213" t="s">
        <v>2484</v>
      </c>
      <c r="F2348" s="214" t="s">
        <v>2485</v>
      </c>
      <c r="G2348" s="215" t="s">
        <v>267</v>
      </c>
      <c r="H2348" s="216">
        <v>40</v>
      </c>
      <c r="I2348" s="217"/>
      <c r="J2348" s="218">
        <f>ROUND(I2348*H2348,2)</f>
        <v>0</v>
      </c>
      <c r="K2348" s="214" t="s">
        <v>173</v>
      </c>
      <c r="L2348" s="44"/>
      <c r="M2348" s="219" t="s">
        <v>19</v>
      </c>
      <c r="N2348" s="220" t="s">
        <v>44</v>
      </c>
      <c r="O2348" s="84"/>
      <c r="P2348" s="221">
        <f>O2348*H2348</f>
        <v>0</v>
      </c>
      <c r="Q2348" s="221">
        <v>0</v>
      </c>
      <c r="R2348" s="221">
        <f>Q2348*H2348</f>
        <v>0</v>
      </c>
      <c r="S2348" s="221">
        <v>0.012319999999999999</v>
      </c>
      <c r="T2348" s="222">
        <f>S2348*H2348</f>
        <v>0.49279999999999996</v>
      </c>
      <c r="AR2348" s="223" t="s">
        <v>257</v>
      </c>
      <c r="AT2348" s="223" t="s">
        <v>163</v>
      </c>
      <c r="AU2348" s="223" t="s">
        <v>83</v>
      </c>
      <c r="AY2348" s="18" t="s">
        <v>161</v>
      </c>
      <c r="BE2348" s="224">
        <f>IF(N2348="základní",J2348,0)</f>
        <v>0</v>
      </c>
      <c r="BF2348" s="224">
        <f>IF(N2348="snížená",J2348,0)</f>
        <v>0</v>
      </c>
      <c r="BG2348" s="224">
        <f>IF(N2348="zákl. přenesená",J2348,0)</f>
        <v>0</v>
      </c>
      <c r="BH2348" s="224">
        <f>IF(N2348="sníž. přenesená",J2348,0)</f>
        <v>0</v>
      </c>
      <c r="BI2348" s="224">
        <f>IF(N2348="nulová",J2348,0)</f>
        <v>0</v>
      </c>
      <c r="BJ2348" s="18" t="s">
        <v>81</v>
      </c>
      <c r="BK2348" s="224">
        <f>ROUND(I2348*H2348,2)</f>
        <v>0</v>
      </c>
      <c r="BL2348" s="18" t="s">
        <v>257</v>
      </c>
      <c r="BM2348" s="223" t="s">
        <v>2486</v>
      </c>
    </row>
    <row r="2349" s="1" customFormat="1">
      <c r="B2349" s="39"/>
      <c r="C2349" s="40"/>
      <c r="D2349" s="225" t="s">
        <v>169</v>
      </c>
      <c r="E2349" s="40"/>
      <c r="F2349" s="226" t="s">
        <v>2487</v>
      </c>
      <c r="G2349" s="40"/>
      <c r="H2349" s="40"/>
      <c r="I2349" s="136"/>
      <c r="J2349" s="40"/>
      <c r="K2349" s="40"/>
      <c r="L2349" s="44"/>
      <c r="M2349" s="227"/>
      <c r="N2349" s="84"/>
      <c r="O2349" s="84"/>
      <c r="P2349" s="84"/>
      <c r="Q2349" s="84"/>
      <c r="R2349" s="84"/>
      <c r="S2349" s="84"/>
      <c r="T2349" s="85"/>
      <c r="AT2349" s="18" t="s">
        <v>169</v>
      </c>
      <c r="AU2349" s="18" t="s">
        <v>83</v>
      </c>
    </row>
    <row r="2350" s="12" customFormat="1">
      <c r="B2350" s="228"/>
      <c r="C2350" s="229"/>
      <c r="D2350" s="225" t="s">
        <v>176</v>
      </c>
      <c r="E2350" s="230" t="s">
        <v>19</v>
      </c>
      <c r="F2350" s="231" t="s">
        <v>328</v>
      </c>
      <c r="G2350" s="229"/>
      <c r="H2350" s="230" t="s">
        <v>19</v>
      </c>
      <c r="I2350" s="232"/>
      <c r="J2350" s="229"/>
      <c r="K2350" s="229"/>
      <c r="L2350" s="233"/>
      <c r="M2350" s="234"/>
      <c r="N2350" s="235"/>
      <c r="O2350" s="235"/>
      <c r="P2350" s="235"/>
      <c r="Q2350" s="235"/>
      <c r="R2350" s="235"/>
      <c r="S2350" s="235"/>
      <c r="T2350" s="236"/>
      <c r="AT2350" s="237" t="s">
        <v>176</v>
      </c>
      <c r="AU2350" s="237" t="s">
        <v>83</v>
      </c>
      <c r="AV2350" s="12" t="s">
        <v>81</v>
      </c>
      <c r="AW2350" s="12" t="s">
        <v>34</v>
      </c>
      <c r="AX2350" s="12" t="s">
        <v>73</v>
      </c>
      <c r="AY2350" s="237" t="s">
        <v>161</v>
      </c>
    </row>
    <row r="2351" s="13" customFormat="1">
      <c r="B2351" s="238"/>
      <c r="C2351" s="239"/>
      <c r="D2351" s="225" t="s">
        <v>176</v>
      </c>
      <c r="E2351" s="240" t="s">
        <v>19</v>
      </c>
      <c r="F2351" s="241" t="s">
        <v>2488</v>
      </c>
      <c r="G2351" s="239"/>
      <c r="H2351" s="242">
        <v>40</v>
      </c>
      <c r="I2351" s="243"/>
      <c r="J2351" s="239"/>
      <c r="K2351" s="239"/>
      <c r="L2351" s="244"/>
      <c r="M2351" s="245"/>
      <c r="N2351" s="246"/>
      <c r="O2351" s="246"/>
      <c r="P2351" s="246"/>
      <c r="Q2351" s="246"/>
      <c r="R2351" s="246"/>
      <c r="S2351" s="246"/>
      <c r="T2351" s="247"/>
      <c r="AT2351" s="248" t="s">
        <v>176</v>
      </c>
      <c r="AU2351" s="248" t="s">
        <v>83</v>
      </c>
      <c r="AV2351" s="13" t="s">
        <v>83</v>
      </c>
      <c r="AW2351" s="13" t="s">
        <v>34</v>
      </c>
      <c r="AX2351" s="13" t="s">
        <v>81</v>
      </c>
      <c r="AY2351" s="248" t="s">
        <v>161</v>
      </c>
    </row>
    <row r="2352" s="1" customFormat="1" ht="16.5" customHeight="1">
      <c r="B2352" s="39"/>
      <c r="C2352" s="212" t="s">
        <v>2489</v>
      </c>
      <c r="D2352" s="212" t="s">
        <v>163</v>
      </c>
      <c r="E2352" s="213" t="s">
        <v>2490</v>
      </c>
      <c r="F2352" s="214" t="s">
        <v>2491</v>
      </c>
      <c r="G2352" s="215" t="s">
        <v>267</v>
      </c>
      <c r="H2352" s="216">
        <v>5.2999999999999998</v>
      </c>
      <c r="I2352" s="217"/>
      <c r="J2352" s="218">
        <f>ROUND(I2352*H2352,2)</f>
        <v>0</v>
      </c>
      <c r="K2352" s="214" t="s">
        <v>173</v>
      </c>
      <c r="L2352" s="44"/>
      <c r="M2352" s="219" t="s">
        <v>19</v>
      </c>
      <c r="N2352" s="220" t="s">
        <v>44</v>
      </c>
      <c r="O2352" s="84"/>
      <c r="P2352" s="221">
        <f>O2352*H2352</f>
        <v>0</v>
      </c>
      <c r="Q2352" s="221">
        <v>0</v>
      </c>
      <c r="R2352" s="221">
        <f>Q2352*H2352</f>
        <v>0</v>
      </c>
      <c r="S2352" s="221">
        <v>0.033000000000000002</v>
      </c>
      <c r="T2352" s="222">
        <f>S2352*H2352</f>
        <v>0.1749</v>
      </c>
      <c r="AR2352" s="223" t="s">
        <v>257</v>
      </c>
      <c r="AT2352" s="223" t="s">
        <v>163</v>
      </c>
      <c r="AU2352" s="223" t="s">
        <v>83</v>
      </c>
      <c r="AY2352" s="18" t="s">
        <v>161</v>
      </c>
      <c r="BE2352" s="224">
        <f>IF(N2352="základní",J2352,0)</f>
        <v>0</v>
      </c>
      <c r="BF2352" s="224">
        <f>IF(N2352="snížená",J2352,0)</f>
        <v>0</v>
      </c>
      <c r="BG2352" s="224">
        <f>IF(N2352="zákl. přenesená",J2352,0)</f>
        <v>0</v>
      </c>
      <c r="BH2352" s="224">
        <f>IF(N2352="sníž. přenesená",J2352,0)</f>
        <v>0</v>
      </c>
      <c r="BI2352" s="224">
        <f>IF(N2352="nulová",J2352,0)</f>
        <v>0</v>
      </c>
      <c r="BJ2352" s="18" t="s">
        <v>81</v>
      </c>
      <c r="BK2352" s="224">
        <f>ROUND(I2352*H2352,2)</f>
        <v>0</v>
      </c>
      <c r="BL2352" s="18" t="s">
        <v>257</v>
      </c>
      <c r="BM2352" s="223" t="s">
        <v>2492</v>
      </c>
    </row>
    <row r="2353" s="1" customFormat="1">
      <c r="B2353" s="39"/>
      <c r="C2353" s="40"/>
      <c r="D2353" s="225" t="s">
        <v>169</v>
      </c>
      <c r="E2353" s="40"/>
      <c r="F2353" s="226" t="s">
        <v>2493</v>
      </c>
      <c r="G2353" s="40"/>
      <c r="H2353" s="40"/>
      <c r="I2353" s="136"/>
      <c r="J2353" s="40"/>
      <c r="K2353" s="40"/>
      <c r="L2353" s="44"/>
      <c r="M2353" s="227"/>
      <c r="N2353" s="84"/>
      <c r="O2353" s="84"/>
      <c r="P2353" s="84"/>
      <c r="Q2353" s="84"/>
      <c r="R2353" s="84"/>
      <c r="S2353" s="84"/>
      <c r="T2353" s="85"/>
      <c r="AT2353" s="18" t="s">
        <v>169</v>
      </c>
      <c r="AU2353" s="18" t="s">
        <v>83</v>
      </c>
    </row>
    <row r="2354" s="12" customFormat="1">
      <c r="B2354" s="228"/>
      <c r="C2354" s="229"/>
      <c r="D2354" s="225" t="s">
        <v>176</v>
      </c>
      <c r="E2354" s="230" t="s">
        <v>19</v>
      </c>
      <c r="F2354" s="231" t="s">
        <v>328</v>
      </c>
      <c r="G2354" s="229"/>
      <c r="H2354" s="230" t="s">
        <v>19</v>
      </c>
      <c r="I2354" s="232"/>
      <c r="J2354" s="229"/>
      <c r="K2354" s="229"/>
      <c r="L2354" s="233"/>
      <c r="M2354" s="234"/>
      <c r="N2354" s="235"/>
      <c r="O2354" s="235"/>
      <c r="P2354" s="235"/>
      <c r="Q2354" s="235"/>
      <c r="R2354" s="235"/>
      <c r="S2354" s="235"/>
      <c r="T2354" s="236"/>
      <c r="AT2354" s="237" t="s">
        <v>176</v>
      </c>
      <c r="AU2354" s="237" t="s">
        <v>83</v>
      </c>
      <c r="AV2354" s="12" t="s">
        <v>81</v>
      </c>
      <c r="AW2354" s="12" t="s">
        <v>34</v>
      </c>
      <c r="AX2354" s="12" t="s">
        <v>73</v>
      </c>
      <c r="AY2354" s="237" t="s">
        <v>161</v>
      </c>
    </row>
    <row r="2355" s="13" customFormat="1">
      <c r="B2355" s="238"/>
      <c r="C2355" s="239"/>
      <c r="D2355" s="225" t="s">
        <v>176</v>
      </c>
      <c r="E2355" s="240" t="s">
        <v>19</v>
      </c>
      <c r="F2355" s="241" t="s">
        <v>2494</v>
      </c>
      <c r="G2355" s="239"/>
      <c r="H2355" s="242">
        <v>5.2999999999999998</v>
      </c>
      <c r="I2355" s="243"/>
      <c r="J2355" s="239"/>
      <c r="K2355" s="239"/>
      <c r="L2355" s="244"/>
      <c r="M2355" s="245"/>
      <c r="N2355" s="246"/>
      <c r="O2355" s="246"/>
      <c r="P2355" s="246"/>
      <c r="Q2355" s="246"/>
      <c r="R2355" s="246"/>
      <c r="S2355" s="246"/>
      <c r="T2355" s="247"/>
      <c r="AT2355" s="248" t="s">
        <v>176</v>
      </c>
      <c r="AU2355" s="248" t="s">
        <v>83</v>
      </c>
      <c r="AV2355" s="13" t="s">
        <v>83</v>
      </c>
      <c r="AW2355" s="13" t="s">
        <v>34</v>
      </c>
      <c r="AX2355" s="13" t="s">
        <v>81</v>
      </c>
      <c r="AY2355" s="248" t="s">
        <v>161</v>
      </c>
    </row>
    <row r="2356" s="1" customFormat="1" ht="16.5" customHeight="1">
      <c r="B2356" s="39"/>
      <c r="C2356" s="212" t="s">
        <v>2495</v>
      </c>
      <c r="D2356" s="212" t="s">
        <v>163</v>
      </c>
      <c r="E2356" s="213" t="s">
        <v>2496</v>
      </c>
      <c r="F2356" s="214" t="s">
        <v>2497</v>
      </c>
      <c r="G2356" s="215" t="s">
        <v>267</v>
      </c>
      <c r="H2356" s="216">
        <v>65</v>
      </c>
      <c r="I2356" s="217"/>
      <c r="J2356" s="218">
        <f>ROUND(I2356*H2356,2)</f>
        <v>0</v>
      </c>
      <c r="K2356" s="214" t="s">
        <v>173</v>
      </c>
      <c r="L2356" s="44"/>
      <c r="M2356" s="219" t="s">
        <v>19</v>
      </c>
      <c r="N2356" s="220" t="s">
        <v>44</v>
      </c>
      <c r="O2356" s="84"/>
      <c r="P2356" s="221">
        <f>O2356*H2356</f>
        <v>0</v>
      </c>
      <c r="Q2356" s="221">
        <v>0.01363</v>
      </c>
      <c r="R2356" s="221">
        <f>Q2356*H2356</f>
        <v>0.88595000000000002</v>
      </c>
      <c r="S2356" s="221">
        <v>0</v>
      </c>
      <c r="T2356" s="222">
        <f>S2356*H2356</f>
        <v>0</v>
      </c>
      <c r="AR2356" s="223" t="s">
        <v>257</v>
      </c>
      <c r="AT2356" s="223" t="s">
        <v>163</v>
      </c>
      <c r="AU2356" s="223" t="s">
        <v>83</v>
      </c>
      <c r="AY2356" s="18" t="s">
        <v>161</v>
      </c>
      <c r="BE2356" s="224">
        <f>IF(N2356="základní",J2356,0)</f>
        <v>0</v>
      </c>
      <c r="BF2356" s="224">
        <f>IF(N2356="snížená",J2356,0)</f>
        <v>0</v>
      </c>
      <c r="BG2356" s="224">
        <f>IF(N2356="zákl. přenesená",J2356,0)</f>
        <v>0</v>
      </c>
      <c r="BH2356" s="224">
        <f>IF(N2356="sníž. přenesená",J2356,0)</f>
        <v>0</v>
      </c>
      <c r="BI2356" s="224">
        <f>IF(N2356="nulová",J2356,0)</f>
        <v>0</v>
      </c>
      <c r="BJ2356" s="18" t="s">
        <v>81</v>
      </c>
      <c r="BK2356" s="224">
        <f>ROUND(I2356*H2356,2)</f>
        <v>0</v>
      </c>
      <c r="BL2356" s="18" t="s">
        <v>257</v>
      </c>
      <c r="BM2356" s="223" t="s">
        <v>2498</v>
      </c>
    </row>
    <row r="2357" s="1" customFormat="1">
      <c r="B2357" s="39"/>
      <c r="C2357" s="40"/>
      <c r="D2357" s="225" t="s">
        <v>169</v>
      </c>
      <c r="E2357" s="40"/>
      <c r="F2357" s="226" t="s">
        <v>2499</v>
      </c>
      <c r="G2357" s="40"/>
      <c r="H2357" s="40"/>
      <c r="I2357" s="136"/>
      <c r="J2357" s="40"/>
      <c r="K2357" s="40"/>
      <c r="L2357" s="44"/>
      <c r="M2357" s="227"/>
      <c r="N2357" s="84"/>
      <c r="O2357" s="84"/>
      <c r="P2357" s="84"/>
      <c r="Q2357" s="84"/>
      <c r="R2357" s="84"/>
      <c r="S2357" s="84"/>
      <c r="T2357" s="85"/>
      <c r="AT2357" s="18" t="s">
        <v>169</v>
      </c>
      <c r="AU2357" s="18" t="s">
        <v>83</v>
      </c>
    </row>
    <row r="2358" s="12" customFormat="1">
      <c r="B2358" s="228"/>
      <c r="C2358" s="229"/>
      <c r="D2358" s="225" t="s">
        <v>176</v>
      </c>
      <c r="E2358" s="230" t="s">
        <v>19</v>
      </c>
      <c r="F2358" s="231" t="s">
        <v>328</v>
      </c>
      <c r="G2358" s="229"/>
      <c r="H2358" s="230" t="s">
        <v>19</v>
      </c>
      <c r="I2358" s="232"/>
      <c r="J2358" s="229"/>
      <c r="K2358" s="229"/>
      <c r="L2358" s="233"/>
      <c r="M2358" s="234"/>
      <c r="N2358" s="235"/>
      <c r="O2358" s="235"/>
      <c r="P2358" s="235"/>
      <c r="Q2358" s="235"/>
      <c r="R2358" s="235"/>
      <c r="S2358" s="235"/>
      <c r="T2358" s="236"/>
      <c r="AT2358" s="237" t="s">
        <v>176</v>
      </c>
      <c r="AU2358" s="237" t="s">
        <v>83</v>
      </c>
      <c r="AV2358" s="12" t="s">
        <v>81</v>
      </c>
      <c r="AW2358" s="12" t="s">
        <v>34</v>
      </c>
      <c r="AX2358" s="12" t="s">
        <v>73</v>
      </c>
      <c r="AY2358" s="237" t="s">
        <v>161</v>
      </c>
    </row>
    <row r="2359" s="13" customFormat="1">
      <c r="B2359" s="238"/>
      <c r="C2359" s="239"/>
      <c r="D2359" s="225" t="s">
        <v>176</v>
      </c>
      <c r="E2359" s="240" t="s">
        <v>19</v>
      </c>
      <c r="F2359" s="241" t="s">
        <v>2488</v>
      </c>
      <c r="G2359" s="239"/>
      <c r="H2359" s="242">
        <v>40</v>
      </c>
      <c r="I2359" s="243"/>
      <c r="J2359" s="239"/>
      <c r="K2359" s="239"/>
      <c r="L2359" s="244"/>
      <c r="M2359" s="245"/>
      <c r="N2359" s="246"/>
      <c r="O2359" s="246"/>
      <c r="P2359" s="246"/>
      <c r="Q2359" s="246"/>
      <c r="R2359" s="246"/>
      <c r="S2359" s="246"/>
      <c r="T2359" s="247"/>
      <c r="AT2359" s="248" t="s">
        <v>176</v>
      </c>
      <c r="AU2359" s="248" t="s">
        <v>83</v>
      </c>
      <c r="AV2359" s="13" t="s">
        <v>83</v>
      </c>
      <c r="AW2359" s="13" t="s">
        <v>34</v>
      </c>
      <c r="AX2359" s="13" t="s">
        <v>73</v>
      </c>
      <c r="AY2359" s="248" t="s">
        <v>161</v>
      </c>
    </row>
    <row r="2360" s="13" customFormat="1">
      <c r="B2360" s="238"/>
      <c r="C2360" s="239"/>
      <c r="D2360" s="225" t="s">
        <v>176</v>
      </c>
      <c r="E2360" s="240" t="s">
        <v>19</v>
      </c>
      <c r="F2360" s="241" t="s">
        <v>2500</v>
      </c>
      <c r="G2360" s="239"/>
      <c r="H2360" s="242">
        <v>25</v>
      </c>
      <c r="I2360" s="243"/>
      <c r="J2360" s="239"/>
      <c r="K2360" s="239"/>
      <c r="L2360" s="244"/>
      <c r="M2360" s="245"/>
      <c r="N2360" s="246"/>
      <c r="O2360" s="246"/>
      <c r="P2360" s="246"/>
      <c r="Q2360" s="246"/>
      <c r="R2360" s="246"/>
      <c r="S2360" s="246"/>
      <c r="T2360" s="247"/>
      <c r="AT2360" s="248" t="s">
        <v>176</v>
      </c>
      <c r="AU2360" s="248" t="s">
        <v>83</v>
      </c>
      <c r="AV2360" s="13" t="s">
        <v>83</v>
      </c>
      <c r="AW2360" s="13" t="s">
        <v>34</v>
      </c>
      <c r="AX2360" s="13" t="s">
        <v>73</v>
      </c>
      <c r="AY2360" s="248" t="s">
        <v>161</v>
      </c>
    </row>
    <row r="2361" s="14" customFormat="1">
      <c r="B2361" s="249"/>
      <c r="C2361" s="250"/>
      <c r="D2361" s="225" t="s">
        <v>176</v>
      </c>
      <c r="E2361" s="251" t="s">
        <v>19</v>
      </c>
      <c r="F2361" s="252" t="s">
        <v>201</v>
      </c>
      <c r="G2361" s="250"/>
      <c r="H2361" s="253">
        <v>65</v>
      </c>
      <c r="I2361" s="254"/>
      <c r="J2361" s="250"/>
      <c r="K2361" s="250"/>
      <c r="L2361" s="255"/>
      <c r="M2361" s="256"/>
      <c r="N2361" s="257"/>
      <c r="O2361" s="257"/>
      <c r="P2361" s="257"/>
      <c r="Q2361" s="257"/>
      <c r="R2361" s="257"/>
      <c r="S2361" s="257"/>
      <c r="T2361" s="258"/>
      <c r="AT2361" s="259" t="s">
        <v>176</v>
      </c>
      <c r="AU2361" s="259" t="s">
        <v>83</v>
      </c>
      <c r="AV2361" s="14" t="s">
        <v>167</v>
      </c>
      <c r="AW2361" s="14" t="s">
        <v>34</v>
      </c>
      <c r="AX2361" s="14" t="s">
        <v>81</v>
      </c>
      <c r="AY2361" s="259" t="s">
        <v>161</v>
      </c>
    </row>
    <row r="2362" s="1" customFormat="1" ht="16.5" customHeight="1">
      <c r="B2362" s="39"/>
      <c r="C2362" s="212" t="s">
        <v>2501</v>
      </c>
      <c r="D2362" s="212" t="s">
        <v>163</v>
      </c>
      <c r="E2362" s="213" t="s">
        <v>2502</v>
      </c>
      <c r="F2362" s="214" t="s">
        <v>2503</v>
      </c>
      <c r="G2362" s="215" t="s">
        <v>267</v>
      </c>
      <c r="H2362" s="216">
        <v>76</v>
      </c>
      <c r="I2362" s="217"/>
      <c r="J2362" s="218">
        <f>ROUND(I2362*H2362,2)</f>
        <v>0</v>
      </c>
      <c r="K2362" s="214" t="s">
        <v>173</v>
      </c>
      <c r="L2362" s="44"/>
      <c r="M2362" s="219" t="s">
        <v>19</v>
      </c>
      <c r="N2362" s="220" t="s">
        <v>44</v>
      </c>
      <c r="O2362" s="84"/>
      <c r="P2362" s="221">
        <f>O2362*H2362</f>
        <v>0</v>
      </c>
      <c r="Q2362" s="221">
        <v>0.017520000000000001</v>
      </c>
      <c r="R2362" s="221">
        <f>Q2362*H2362</f>
        <v>1.33152</v>
      </c>
      <c r="S2362" s="221">
        <v>0</v>
      </c>
      <c r="T2362" s="222">
        <f>S2362*H2362</f>
        <v>0</v>
      </c>
      <c r="AR2362" s="223" t="s">
        <v>257</v>
      </c>
      <c r="AT2362" s="223" t="s">
        <v>163</v>
      </c>
      <c r="AU2362" s="223" t="s">
        <v>83</v>
      </c>
      <c r="AY2362" s="18" t="s">
        <v>161</v>
      </c>
      <c r="BE2362" s="224">
        <f>IF(N2362="základní",J2362,0)</f>
        <v>0</v>
      </c>
      <c r="BF2362" s="224">
        <f>IF(N2362="snížená",J2362,0)</f>
        <v>0</v>
      </c>
      <c r="BG2362" s="224">
        <f>IF(N2362="zákl. přenesená",J2362,0)</f>
        <v>0</v>
      </c>
      <c r="BH2362" s="224">
        <f>IF(N2362="sníž. přenesená",J2362,0)</f>
        <v>0</v>
      </c>
      <c r="BI2362" s="224">
        <f>IF(N2362="nulová",J2362,0)</f>
        <v>0</v>
      </c>
      <c r="BJ2362" s="18" t="s">
        <v>81</v>
      </c>
      <c r="BK2362" s="224">
        <f>ROUND(I2362*H2362,2)</f>
        <v>0</v>
      </c>
      <c r="BL2362" s="18" t="s">
        <v>257</v>
      </c>
      <c r="BM2362" s="223" t="s">
        <v>2504</v>
      </c>
    </row>
    <row r="2363" s="1" customFormat="1">
      <c r="B2363" s="39"/>
      <c r="C2363" s="40"/>
      <c r="D2363" s="225" t="s">
        <v>169</v>
      </c>
      <c r="E2363" s="40"/>
      <c r="F2363" s="226" t="s">
        <v>2505</v>
      </c>
      <c r="G2363" s="40"/>
      <c r="H2363" s="40"/>
      <c r="I2363" s="136"/>
      <c r="J2363" s="40"/>
      <c r="K2363" s="40"/>
      <c r="L2363" s="44"/>
      <c r="M2363" s="227"/>
      <c r="N2363" s="84"/>
      <c r="O2363" s="84"/>
      <c r="P2363" s="84"/>
      <c r="Q2363" s="84"/>
      <c r="R2363" s="84"/>
      <c r="S2363" s="84"/>
      <c r="T2363" s="85"/>
      <c r="AT2363" s="18" t="s">
        <v>169</v>
      </c>
      <c r="AU2363" s="18" t="s">
        <v>83</v>
      </c>
    </row>
    <row r="2364" s="12" customFormat="1">
      <c r="B2364" s="228"/>
      <c r="C2364" s="229"/>
      <c r="D2364" s="225" t="s">
        <v>176</v>
      </c>
      <c r="E2364" s="230" t="s">
        <v>19</v>
      </c>
      <c r="F2364" s="231" t="s">
        <v>328</v>
      </c>
      <c r="G2364" s="229"/>
      <c r="H2364" s="230" t="s">
        <v>19</v>
      </c>
      <c r="I2364" s="232"/>
      <c r="J2364" s="229"/>
      <c r="K2364" s="229"/>
      <c r="L2364" s="233"/>
      <c r="M2364" s="234"/>
      <c r="N2364" s="235"/>
      <c r="O2364" s="235"/>
      <c r="P2364" s="235"/>
      <c r="Q2364" s="235"/>
      <c r="R2364" s="235"/>
      <c r="S2364" s="235"/>
      <c r="T2364" s="236"/>
      <c r="AT2364" s="237" t="s">
        <v>176</v>
      </c>
      <c r="AU2364" s="237" t="s">
        <v>83</v>
      </c>
      <c r="AV2364" s="12" t="s">
        <v>81</v>
      </c>
      <c r="AW2364" s="12" t="s">
        <v>34</v>
      </c>
      <c r="AX2364" s="12" t="s">
        <v>73</v>
      </c>
      <c r="AY2364" s="237" t="s">
        <v>161</v>
      </c>
    </row>
    <row r="2365" s="13" customFormat="1">
      <c r="B2365" s="238"/>
      <c r="C2365" s="239"/>
      <c r="D2365" s="225" t="s">
        <v>176</v>
      </c>
      <c r="E2365" s="240" t="s">
        <v>19</v>
      </c>
      <c r="F2365" s="241" t="s">
        <v>2506</v>
      </c>
      <c r="G2365" s="239"/>
      <c r="H2365" s="242">
        <v>32</v>
      </c>
      <c r="I2365" s="243"/>
      <c r="J2365" s="239"/>
      <c r="K2365" s="239"/>
      <c r="L2365" s="244"/>
      <c r="M2365" s="245"/>
      <c r="N2365" s="246"/>
      <c r="O2365" s="246"/>
      <c r="P2365" s="246"/>
      <c r="Q2365" s="246"/>
      <c r="R2365" s="246"/>
      <c r="S2365" s="246"/>
      <c r="T2365" s="247"/>
      <c r="AT2365" s="248" t="s">
        <v>176</v>
      </c>
      <c r="AU2365" s="248" t="s">
        <v>83</v>
      </c>
      <c r="AV2365" s="13" t="s">
        <v>83</v>
      </c>
      <c r="AW2365" s="13" t="s">
        <v>34</v>
      </c>
      <c r="AX2365" s="13" t="s">
        <v>73</v>
      </c>
      <c r="AY2365" s="248" t="s">
        <v>161</v>
      </c>
    </row>
    <row r="2366" s="13" customFormat="1">
      <c r="B2366" s="238"/>
      <c r="C2366" s="239"/>
      <c r="D2366" s="225" t="s">
        <v>176</v>
      </c>
      <c r="E2366" s="240" t="s">
        <v>19</v>
      </c>
      <c r="F2366" s="241" t="s">
        <v>2507</v>
      </c>
      <c r="G2366" s="239"/>
      <c r="H2366" s="242">
        <v>20</v>
      </c>
      <c r="I2366" s="243"/>
      <c r="J2366" s="239"/>
      <c r="K2366" s="239"/>
      <c r="L2366" s="244"/>
      <c r="M2366" s="245"/>
      <c r="N2366" s="246"/>
      <c r="O2366" s="246"/>
      <c r="P2366" s="246"/>
      <c r="Q2366" s="246"/>
      <c r="R2366" s="246"/>
      <c r="S2366" s="246"/>
      <c r="T2366" s="247"/>
      <c r="AT2366" s="248" t="s">
        <v>176</v>
      </c>
      <c r="AU2366" s="248" t="s">
        <v>83</v>
      </c>
      <c r="AV2366" s="13" t="s">
        <v>83</v>
      </c>
      <c r="AW2366" s="13" t="s">
        <v>34</v>
      </c>
      <c r="AX2366" s="13" t="s">
        <v>73</v>
      </c>
      <c r="AY2366" s="248" t="s">
        <v>161</v>
      </c>
    </row>
    <row r="2367" s="13" customFormat="1">
      <c r="B2367" s="238"/>
      <c r="C2367" s="239"/>
      <c r="D2367" s="225" t="s">
        <v>176</v>
      </c>
      <c r="E2367" s="240" t="s">
        <v>19</v>
      </c>
      <c r="F2367" s="241" t="s">
        <v>2508</v>
      </c>
      <c r="G2367" s="239"/>
      <c r="H2367" s="242">
        <v>14</v>
      </c>
      <c r="I2367" s="243"/>
      <c r="J2367" s="239"/>
      <c r="K2367" s="239"/>
      <c r="L2367" s="244"/>
      <c r="M2367" s="245"/>
      <c r="N2367" s="246"/>
      <c r="O2367" s="246"/>
      <c r="P2367" s="246"/>
      <c r="Q2367" s="246"/>
      <c r="R2367" s="246"/>
      <c r="S2367" s="246"/>
      <c r="T2367" s="247"/>
      <c r="AT2367" s="248" t="s">
        <v>176</v>
      </c>
      <c r="AU2367" s="248" t="s">
        <v>83</v>
      </c>
      <c r="AV2367" s="13" t="s">
        <v>83</v>
      </c>
      <c r="AW2367" s="13" t="s">
        <v>34</v>
      </c>
      <c r="AX2367" s="13" t="s">
        <v>73</v>
      </c>
      <c r="AY2367" s="248" t="s">
        <v>161</v>
      </c>
    </row>
    <row r="2368" s="13" customFormat="1">
      <c r="B2368" s="238"/>
      <c r="C2368" s="239"/>
      <c r="D2368" s="225" t="s">
        <v>176</v>
      </c>
      <c r="E2368" s="240" t="s">
        <v>19</v>
      </c>
      <c r="F2368" s="241" t="s">
        <v>2509</v>
      </c>
      <c r="G2368" s="239"/>
      <c r="H2368" s="242">
        <v>7</v>
      </c>
      <c r="I2368" s="243"/>
      <c r="J2368" s="239"/>
      <c r="K2368" s="239"/>
      <c r="L2368" s="244"/>
      <c r="M2368" s="245"/>
      <c r="N2368" s="246"/>
      <c r="O2368" s="246"/>
      <c r="P2368" s="246"/>
      <c r="Q2368" s="246"/>
      <c r="R2368" s="246"/>
      <c r="S2368" s="246"/>
      <c r="T2368" s="247"/>
      <c r="AT2368" s="248" t="s">
        <v>176</v>
      </c>
      <c r="AU2368" s="248" t="s">
        <v>83</v>
      </c>
      <c r="AV2368" s="13" t="s">
        <v>83</v>
      </c>
      <c r="AW2368" s="13" t="s">
        <v>34</v>
      </c>
      <c r="AX2368" s="13" t="s">
        <v>73</v>
      </c>
      <c r="AY2368" s="248" t="s">
        <v>161</v>
      </c>
    </row>
    <row r="2369" s="13" customFormat="1">
      <c r="B2369" s="238"/>
      <c r="C2369" s="239"/>
      <c r="D2369" s="225" t="s">
        <v>176</v>
      </c>
      <c r="E2369" s="240" t="s">
        <v>19</v>
      </c>
      <c r="F2369" s="241" t="s">
        <v>2510</v>
      </c>
      <c r="G2369" s="239"/>
      <c r="H2369" s="242">
        <v>3</v>
      </c>
      <c r="I2369" s="243"/>
      <c r="J2369" s="239"/>
      <c r="K2369" s="239"/>
      <c r="L2369" s="244"/>
      <c r="M2369" s="245"/>
      <c r="N2369" s="246"/>
      <c r="O2369" s="246"/>
      <c r="P2369" s="246"/>
      <c r="Q2369" s="246"/>
      <c r="R2369" s="246"/>
      <c r="S2369" s="246"/>
      <c r="T2369" s="247"/>
      <c r="AT2369" s="248" t="s">
        <v>176</v>
      </c>
      <c r="AU2369" s="248" t="s">
        <v>83</v>
      </c>
      <c r="AV2369" s="13" t="s">
        <v>83</v>
      </c>
      <c r="AW2369" s="13" t="s">
        <v>34</v>
      </c>
      <c r="AX2369" s="13" t="s">
        <v>73</v>
      </c>
      <c r="AY2369" s="248" t="s">
        <v>161</v>
      </c>
    </row>
    <row r="2370" s="14" customFormat="1">
      <c r="B2370" s="249"/>
      <c r="C2370" s="250"/>
      <c r="D2370" s="225" t="s">
        <v>176</v>
      </c>
      <c r="E2370" s="251" t="s">
        <v>19</v>
      </c>
      <c r="F2370" s="252" t="s">
        <v>201</v>
      </c>
      <c r="G2370" s="250"/>
      <c r="H2370" s="253">
        <v>76</v>
      </c>
      <c r="I2370" s="254"/>
      <c r="J2370" s="250"/>
      <c r="K2370" s="250"/>
      <c r="L2370" s="255"/>
      <c r="M2370" s="256"/>
      <c r="N2370" s="257"/>
      <c r="O2370" s="257"/>
      <c r="P2370" s="257"/>
      <c r="Q2370" s="257"/>
      <c r="R2370" s="257"/>
      <c r="S2370" s="257"/>
      <c r="T2370" s="258"/>
      <c r="AT2370" s="259" t="s">
        <v>176</v>
      </c>
      <c r="AU2370" s="259" t="s">
        <v>83</v>
      </c>
      <c r="AV2370" s="14" t="s">
        <v>167</v>
      </c>
      <c r="AW2370" s="14" t="s">
        <v>34</v>
      </c>
      <c r="AX2370" s="14" t="s">
        <v>81</v>
      </c>
      <c r="AY2370" s="259" t="s">
        <v>161</v>
      </c>
    </row>
    <row r="2371" s="1" customFormat="1" ht="16.5" customHeight="1">
      <c r="B2371" s="39"/>
      <c r="C2371" s="212" t="s">
        <v>2511</v>
      </c>
      <c r="D2371" s="212" t="s">
        <v>163</v>
      </c>
      <c r="E2371" s="213" t="s">
        <v>2512</v>
      </c>
      <c r="F2371" s="214" t="s">
        <v>2513</v>
      </c>
      <c r="G2371" s="215" t="s">
        <v>267</v>
      </c>
      <c r="H2371" s="216">
        <v>160</v>
      </c>
      <c r="I2371" s="217"/>
      <c r="J2371" s="218">
        <f>ROUND(I2371*H2371,2)</f>
        <v>0</v>
      </c>
      <c r="K2371" s="214" t="s">
        <v>173</v>
      </c>
      <c r="L2371" s="44"/>
      <c r="M2371" s="219" t="s">
        <v>19</v>
      </c>
      <c r="N2371" s="220" t="s">
        <v>44</v>
      </c>
      <c r="O2371" s="84"/>
      <c r="P2371" s="221">
        <f>O2371*H2371</f>
        <v>0</v>
      </c>
      <c r="Q2371" s="221">
        <v>0</v>
      </c>
      <c r="R2371" s="221">
        <f>Q2371*H2371</f>
        <v>0</v>
      </c>
      <c r="S2371" s="221">
        <v>0.0088000000000000005</v>
      </c>
      <c r="T2371" s="222">
        <f>S2371*H2371</f>
        <v>1.4080000000000001</v>
      </c>
      <c r="AR2371" s="223" t="s">
        <v>257</v>
      </c>
      <c r="AT2371" s="223" t="s">
        <v>163</v>
      </c>
      <c r="AU2371" s="223" t="s">
        <v>83</v>
      </c>
      <c r="AY2371" s="18" t="s">
        <v>161</v>
      </c>
      <c r="BE2371" s="224">
        <f>IF(N2371="základní",J2371,0)</f>
        <v>0</v>
      </c>
      <c r="BF2371" s="224">
        <f>IF(N2371="snížená",J2371,0)</f>
        <v>0</v>
      </c>
      <c r="BG2371" s="224">
        <f>IF(N2371="zákl. přenesená",J2371,0)</f>
        <v>0</v>
      </c>
      <c r="BH2371" s="224">
        <f>IF(N2371="sníž. přenesená",J2371,0)</f>
        <v>0</v>
      </c>
      <c r="BI2371" s="224">
        <f>IF(N2371="nulová",J2371,0)</f>
        <v>0</v>
      </c>
      <c r="BJ2371" s="18" t="s">
        <v>81</v>
      </c>
      <c r="BK2371" s="224">
        <f>ROUND(I2371*H2371,2)</f>
        <v>0</v>
      </c>
      <c r="BL2371" s="18" t="s">
        <v>257</v>
      </c>
      <c r="BM2371" s="223" t="s">
        <v>2514</v>
      </c>
    </row>
    <row r="2372" s="1" customFormat="1">
      <c r="B2372" s="39"/>
      <c r="C2372" s="40"/>
      <c r="D2372" s="225" t="s">
        <v>169</v>
      </c>
      <c r="E2372" s="40"/>
      <c r="F2372" s="226" t="s">
        <v>2515</v>
      </c>
      <c r="G2372" s="40"/>
      <c r="H2372" s="40"/>
      <c r="I2372" s="136"/>
      <c r="J2372" s="40"/>
      <c r="K2372" s="40"/>
      <c r="L2372" s="44"/>
      <c r="M2372" s="227"/>
      <c r="N2372" s="84"/>
      <c r="O2372" s="84"/>
      <c r="P2372" s="84"/>
      <c r="Q2372" s="84"/>
      <c r="R2372" s="84"/>
      <c r="S2372" s="84"/>
      <c r="T2372" s="85"/>
      <c r="AT2372" s="18" t="s">
        <v>169</v>
      </c>
      <c r="AU2372" s="18" t="s">
        <v>83</v>
      </c>
    </row>
    <row r="2373" s="12" customFormat="1">
      <c r="B2373" s="228"/>
      <c r="C2373" s="229"/>
      <c r="D2373" s="225" t="s">
        <v>176</v>
      </c>
      <c r="E2373" s="230" t="s">
        <v>19</v>
      </c>
      <c r="F2373" s="231" t="s">
        <v>328</v>
      </c>
      <c r="G2373" s="229"/>
      <c r="H2373" s="230" t="s">
        <v>19</v>
      </c>
      <c r="I2373" s="232"/>
      <c r="J2373" s="229"/>
      <c r="K2373" s="229"/>
      <c r="L2373" s="233"/>
      <c r="M2373" s="234"/>
      <c r="N2373" s="235"/>
      <c r="O2373" s="235"/>
      <c r="P2373" s="235"/>
      <c r="Q2373" s="235"/>
      <c r="R2373" s="235"/>
      <c r="S2373" s="235"/>
      <c r="T2373" s="236"/>
      <c r="AT2373" s="237" t="s">
        <v>176</v>
      </c>
      <c r="AU2373" s="237" t="s">
        <v>83</v>
      </c>
      <c r="AV2373" s="12" t="s">
        <v>81</v>
      </c>
      <c r="AW2373" s="12" t="s">
        <v>34</v>
      </c>
      <c r="AX2373" s="12" t="s">
        <v>73</v>
      </c>
      <c r="AY2373" s="237" t="s">
        <v>161</v>
      </c>
    </row>
    <row r="2374" s="13" customFormat="1">
      <c r="B2374" s="238"/>
      <c r="C2374" s="239"/>
      <c r="D2374" s="225" t="s">
        <v>176</v>
      </c>
      <c r="E2374" s="240" t="s">
        <v>19</v>
      </c>
      <c r="F2374" s="241" t="s">
        <v>2516</v>
      </c>
      <c r="G2374" s="239"/>
      <c r="H2374" s="242">
        <v>160</v>
      </c>
      <c r="I2374" s="243"/>
      <c r="J2374" s="239"/>
      <c r="K2374" s="239"/>
      <c r="L2374" s="244"/>
      <c r="M2374" s="245"/>
      <c r="N2374" s="246"/>
      <c r="O2374" s="246"/>
      <c r="P2374" s="246"/>
      <c r="Q2374" s="246"/>
      <c r="R2374" s="246"/>
      <c r="S2374" s="246"/>
      <c r="T2374" s="247"/>
      <c r="AT2374" s="248" t="s">
        <v>176</v>
      </c>
      <c r="AU2374" s="248" t="s">
        <v>83</v>
      </c>
      <c r="AV2374" s="13" t="s">
        <v>83</v>
      </c>
      <c r="AW2374" s="13" t="s">
        <v>34</v>
      </c>
      <c r="AX2374" s="13" t="s">
        <v>81</v>
      </c>
      <c r="AY2374" s="248" t="s">
        <v>161</v>
      </c>
    </row>
    <row r="2375" s="1" customFormat="1" ht="16.5" customHeight="1">
      <c r="B2375" s="39"/>
      <c r="C2375" s="212" t="s">
        <v>2517</v>
      </c>
      <c r="D2375" s="212" t="s">
        <v>163</v>
      </c>
      <c r="E2375" s="213" t="s">
        <v>2518</v>
      </c>
      <c r="F2375" s="214" t="s">
        <v>2519</v>
      </c>
      <c r="G2375" s="215" t="s">
        <v>210</v>
      </c>
      <c r="H2375" s="216">
        <v>160</v>
      </c>
      <c r="I2375" s="217"/>
      <c r="J2375" s="218">
        <f>ROUND(I2375*H2375,2)</f>
        <v>0</v>
      </c>
      <c r="K2375" s="214" t="s">
        <v>173</v>
      </c>
      <c r="L2375" s="44"/>
      <c r="M2375" s="219" t="s">
        <v>19</v>
      </c>
      <c r="N2375" s="220" t="s">
        <v>44</v>
      </c>
      <c r="O2375" s="84"/>
      <c r="P2375" s="221">
        <f>O2375*H2375</f>
        <v>0</v>
      </c>
      <c r="Q2375" s="221">
        <v>0.019460000000000002</v>
      </c>
      <c r="R2375" s="221">
        <f>Q2375*H2375</f>
        <v>3.1136000000000004</v>
      </c>
      <c r="S2375" s="221">
        <v>0</v>
      </c>
      <c r="T2375" s="222">
        <f>S2375*H2375</f>
        <v>0</v>
      </c>
      <c r="AR2375" s="223" t="s">
        <v>257</v>
      </c>
      <c r="AT2375" s="223" t="s">
        <v>163</v>
      </c>
      <c r="AU2375" s="223" t="s">
        <v>83</v>
      </c>
      <c r="AY2375" s="18" t="s">
        <v>161</v>
      </c>
      <c r="BE2375" s="224">
        <f>IF(N2375="základní",J2375,0)</f>
        <v>0</v>
      </c>
      <c r="BF2375" s="224">
        <f>IF(N2375="snížená",J2375,0)</f>
        <v>0</v>
      </c>
      <c r="BG2375" s="224">
        <f>IF(N2375="zákl. přenesená",J2375,0)</f>
        <v>0</v>
      </c>
      <c r="BH2375" s="224">
        <f>IF(N2375="sníž. přenesená",J2375,0)</f>
        <v>0</v>
      </c>
      <c r="BI2375" s="224">
        <f>IF(N2375="nulová",J2375,0)</f>
        <v>0</v>
      </c>
      <c r="BJ2375" s="18" t="s">
        <v>81</v>
      </c>
      <c r="BK2375" s="224">
        <f>ROUND(I2375*H2375,2)</f>
        <v>0</v>
      </c>
      <c r="BL2375" s="18" t="s">
        <v>257</v>
      </c>
      <c r="BM2375" s="223" t="s">
        <v>2520</v>
      </c>
    </row>
    <row r="2376" s="1" customFormat="1">
      <c r="B2376" s="39"/>
      <c r="C2376" s="40"/>
      <c r="D2376" s="225" t="s">
        <v>169</v>
      </c>
      <c r="E2376" s="40"/>
      <c r="F2376" s="226" t="s">
        <v>2521</v>
      </c>
      <c r="G2376" s="40"/>
      <c r="H2376" s="40"/>
      <c r="I2376" s="136"/>
      <c r="J2376" s="40"/>
      <c r="K2376" s="40"/>
      <c r="L2376" s="44"/>
      <c r="M2376" s="227"/>
      <c r="N2376" s="84"/>
      <c r="O2376" s="84"/>
      <c r="P2376" s="84"/>
      <c r="Q2376" s="84"/>
      <c r="R2376" s="84"/>
      <c r="S2376" s="84"/>
      <c r="T2376" s="85"/>
      <c r="AT2376" s="18" t="s">
        <v>169</v>
      </c>
      <c r="AU2376" s="18" t="s">
        <v>83</v>
      </c>
    </row>
    <row r="2377" s="12" customFormat="1">
      <c r="B2377" s="228"/>
      <c r="C2377" s="229"/>
      <c r="D2377" s="225" t="s">
        <v>176</v>
      </c>
      <c r="E2377" s="230" t="s">
        <v>19</v>
      </c>
      <c r="F2377" s="231" t="s">
        <v>328</v>
      </c>
      <c r="G2377" s="229"/>
      <c r="H2377" s="230" t="s">
        <v>19</v>
      </c>
      <c r="I2377" s="232"/>
      <c r="J2377" s="229"/>
      <c r="K2377" s="229"/>
      <c r="L2377" s="233"/>
      <c r="M2377" s="234"/>
      <c r="N2377" s="235"/>
      <c r="O2377" s="235"/>
      <c r="P2377" s="235"/>
      <c r="Q2377" s="235"/>
      <c r="R2377" s="235"/>
      <c r="S2377" s="235"/>
      <c r="T2377" s="236"/>
      <c r="AT2377" s="237" t="s">
        <v>176</v>
      </c>
      <c r="AU2377" s="237" t="s">
        <v>83</v>
      </c>
      <c r="AV2377" s="12" t="s">
        <v>81</v>
      </c>
      <c r="AW2377" s="12" t="s">
        <v>34</v>
      </c>
      <c r="AX2377" s="12" t="s">
        <v>73</v>
      </c>
      <c r="AY2377" s="237" t="s">
        <v>161</v>
      </c>
    </row>
    <row r="2378" s="13" customFormat="1">
      <c r="B2378" s="238"/>
      <c r="C2378" s="239"/>
      <c r="D2378" s="225" t="s">
        <v>176</v>
      </c>
      <c r="E2378" s="240" t="s">
        <v>19</v>
      </c>
      <c r="F2378" s="241" t="s">
        <v>2516</v>
      </c>
      <c r="G2378" s="239"/>
      <c r="H2378" s="242">
        <v>160</v>
      </c>
      <c r="I2378" s="243"/>
      <c r="J2378" s="239"/>
      <c r="K2378" s="239"/>
      <c r="L2378" s="244"/>
      <c r="M2378" s="245"/>
      <c r="N2378" s="246"/>
      <c r="O2378" s="246"/>
      <c r="P2378" s="246"/>
      <c r="Q2378" s="246"/>
      <c r="R2378" s="246"/>
      <c r="S2378" s="246"/>
      <c r="T2378" s="247"/>
      <c r="AT2378" s="248" t="s">
        <v>176</v>
      </c>
      <c r="AU2378" s="248" t="s">
        <v>83</v>
      </c>
      <c r="AV2378" s="13" t="s">
        <v>83</v>
      </c>
      <c r="AW2378" s="13" t="s">
        <v>34</v>
      </c>
      <c r="AX2378" s="13" t="s">
        <v>81</v>
      </c>
      <c r="AY2378" s="248" t="s">
        <v>161</v>
      </c>
    </row>
    <row r="2379" s="1" customFormat="1" ht="16.5" customHeight="1">
      <c r="B2379" s="39"/>
      <c r="C2379" s="212" t="s">
        <v>2522</v>
      </c>
      <c r="D2379" s="212" t="s">
        <v>163</v>
      </c>
      <c r="E2379" s="213" t="s">
        <v>2523</v>
      </c>
      <c r="F2379" s="214" t="s">
        <v>2524</v>
      </c>
      <c r="G2379" s="215" t="s">
        <v>210</v>
      </c>
      <c r="H2379" s="216">
        <v>195.5</v>
      </c>
      <c r="I2379" s="217"/>
      <c r="J2379" s="218">
        <f>ROUND(I2379*H2379,2)</f>
        <v>0</v>
      </c>
      <c r="K2379" s="214" t="s">
        <v>173</v>
      </c>
      <c r="L2379" s="44"/>
      <c r="M2379" s="219" t="s">
        <v>19</v>
      </c>
      <c r="N2379" s="220" t="s">
        <v>44</v>
      </c>
      <c r="O2379" s="84"/>
      <c r="P2379" s="221">
        <f>O2379*H2379</f>
        <v>0</v>
      </c>
      <c r="Q2379" s="221">
        <v>0</v>
      </c>
      <c r="R2379" s="221">
        <f>Q2379*H2379</f>
        <v>0</v>
      </c>
      <c r="S2379" s="221">
        <v>0</v>
      </c>
      <c r="T2379" s="222">
        <f>S2379*H2379</f>
        <v>0</v>
      </c>
      <c r="AR2379" s="223" t="s">
        <v>257</v>
      </c>
      <c r="AT2379" s="223" t="s">
        <v>163</v>
      </c>
      <c r="AU2379" s="223" t="s">
        <v>83</v>
      </c>
      <c r="AY2379" s="18" t="s">
        <v>161</v>
      </c>
      <c r="BE2379" s="224">
        <f>IF(N2379="základní",J2379,0)</f>
        <v>0</v>
      </c>
      <c r="BF2379" s="224">
        <f>IF(N2379="snížená",J2379,0)</f>
        <v>0</v>
      </c>
      <c r="BG2379" s="224">
        <f>IF(N2379="zákl. přenesená",J2379,0)</f>
        <v>0</v>
      </c>
      <c r="BH2379" s="224">
        <f>IF(N2379="sníž. přenesená",J2379,0)</f>
        <v>0</v>
      </c>
      <c r="BI2379" s="224">
        <f>IF(N2379="nulová",J2379,0)</f>
        <v>0</v>
      </c>
      <c r="BJ2379" s="18" t="s">
        <v>81</v>
      </c>
      <c r="BK2379" s="224">
        <f>ROUND(I2379*H2379,2)</f>
        <v>0</v>
      </c>
      <c r="BL2379" s="18" t="s">
        <v>257</v>
      </c>
      <c r="BM2379" s="223" t="s">
        <v>2525</v>
      </c>
    </row>
    <row r="2380" s="1" customFormat="1">
      <c r="B2380" s="39"/>
      <c r="C2380" s="40"/>
      <c r="D2380" s="225" t="s">
        <v>169</v>
      </c>
      <c r="E2380" s="40"/>
      <c r="F2380" s="226" t="s">
        <v>2526</v>
      </c>
      <c r="G2380" s="40"/>
      <c r="H2380" s="40"/>
      <c r="I2380" s="136"/>
      <c r="J2380" s="40"/>
      <c r="K2380" s="40"/>
      <c r="L2380" s="44"/>
      <c r="M2380" s="227"/>
      <c r="N2380" s="84"/>
      <c r="O2380" s="84"/>
      <c r="P2380" s="84"/>
      <c r="Q2380" s="84"/>
      <c r="R2380" s="84"/>
      <c r="S2380" s="84"/>
      <c r="T2380" s="85"/>
      <c r="AT2380" s="18" t="s">
        <v>169</v>
      </c>
      <c r="AU2380" s="18" t="s">
        <v>83</v>
      </c>
    </row>
    <row r="2381" s="12" customFormat="1">
      <c r="B2381" s="228"/>
      <c r="C2381" s="229"/>
      <c r="D2381" s="225" t="s">
        <v>176</v>
      </c>
      <c r="E2381" s="230" t="s">
        <v>19</v>
      </c>
      <c r="F2381" s="231" t="s">
        <v>2103</v>
      </c>
      <c r="G2381" s="229"/>
      <c r="H2381" s="230" t="s">
        <v>19</v>
      </c>
      <c r="I2381" s="232"/>
      <c r="J2381" s="229"/>
      <c r="K2381" s="229"/>
      <c r="L2381" s="233"/>
      <c r="M2381" s="234"/>
      <c r="N2381" s="235"/>
      <c r="O2381" s="235"/>
      <c r="P2381" s="235"/>
      <c r="Q2381" s="235"/>
      <c r="R2381" s="235"/>
      <c r="S2381" s="235"/>
      <c r="T2381" s="236"/>
      <c r="AT2381" s="237" t="s">
        <v>176</v>
      </c>
      <c r="AU2381" s="237" t="s">
        <v>83</v>
      </c>
      <c r="AV2381" s="12" t="s">
        <v>81</v>
      </c>
      <c r="AW2381" s="12" t="s">
        <v>34</v>
      </c>
      <c r="AX2381" s="12" t="s">
        <v>73</v>
      </c>
      <c r="AY2381" s="237" t="s">
        <v>161</v>
      </c>
    </row>
    <row r="2382" s="13" customFormat="1">
      <c r="B2382" s="238"/>
      <c r="C2382" s="239"/>
      <c r="D2382" s="225" t="s">
        <v>176</v>
      </c>
      <c r="E2382" s="240" t="s">
        <v>19</v>
      </c>
      <c r="F2382" s="241" t="s">
        <v>2104</v>
      </c>
      <c r="G2382" s="239"/>
      <c r="H2382" s="242">
        <v>120</v>
      </c>
      <c r="I2382" s="243"/>
      <c r="J2382" s="239"/>
      <c r="K2382" s="239"/>
      <c r="L2382" s="244"/>
      <c r="M2382" s="245"/>
      <c r="N2382" s="246"/>
      <c r="O2382" s="246"/>
      <c r="P2382" s="246"/>
      <c r="Q2382" s="246"/>
      <c r="R2382" s="246"/>
      <c r="S2382" s="246"/>
      <c r="T2382" s="247"/>
      <c r="AT2382" s="248" t="s">
        <v>176</v>
      </c>
      <c r="AU2382" s="248" t="s">
        <v>83</v>
      </c>
      <c r="AV2382" s="13" t="s">
        <v>83</v>
      </c>
      <c r="AW2382" s="13" t="s">
        <v>34</v>
      </c>
      <c r="AX2382" s="13" t="s">
        <v>73</v>
      </c>
      <c r="AY2382" s="248" t="s">
        <v>161</v>
      </c>
    </row>
    <row r="2383" s="12" customFormat="1">
      <c r="B2383" s="228"/>
      <c r="C2383" s="229"/>
      <c r="D2383" s="225" t="s">
        <v>176</v>
      </c>
      <c r="E2383" s="230" t="s">
        <v>19</v>
      </c>
      <c r="F2383" s="231" t="s">
        <v>2105</v>
      </c>
      <c r="G2383" s="229"/>
      <c r="H2383" s="230" t="s">
        <v>19</v>
      </c>
      <c r="I2383" s="232"/>
      <c r="J2383" s="229"/>
      <c r="K2383" s="229"/>
      <c r="L2383" s="233"/>
      <c r="M2383" s="234"/>
      <c r="N2383" s="235"/>
      <c r="O2383" s="235"/>
      <c r="P2383" s="235"/>
      <c r="Q2383" s="235"/>
      <c r="R2383" s="235"/>
      <c r="S2383" s="235"/>
      <c r="T2383" s="236"/>
      <c r="AT2383" s="237" t="s">
        <v>176</v>
      </c>
      <c r="AU2383" s="237" t="s">
        <v>83</v>
      </c>
      <c r="AV2383" s="12" t="s">
        <v>81</v>
      </c>
      <c r="AW2383" s="12" t="s">
        <v>34</v>
      </c>
      <c r="AX2383" s="12" t="s">
        <v>73</v>
      </c>
      <c r="AY2383" s="237" t="s">
        <v>161</v>
      </c>
    </row>
    <row r="2384" s="13" customFormat="1">
      <c r="B2384" s="238"/>
      <c r="C2384" s="239"/>
      <c r="D2384" s="225" t="s">
        <v>176</v>
      </c>
      <c r="E2384" s="240" t="s">
        <v>19</v>
      </c>
      <c r="F2384" s="241" t="s">
        <v>2106</v>
      </c>
      <c r="G2384" s="239"/>
      <c r="H2384" s="242">
        <v>16</v>
      </c>
      <c r="I2384" s="243"/>
      <c r="J2384" s="239"/>
      <c r="K2384" s="239"/>
      <c r="L2384" s="244"/>
      <c r="M2384" s="245"/>
      <c r="N2384" s="246"/>
      <c r="O2384" s="246"/>
      <c r="P2384" s="246"/>
      <c r="Q2384" s="246"/>
      <c r="R2384" s="246"/>
      <c r="S2384" s="246"/>
      <c r="T2384" s="247"/>
      <c r="AT2384" s="248" t="s">
        <v>176</v>
      </c>
      <c r="AU2384" s="248" t="s">
        <v>83</v>
      </c>
      <c r="AV2384" s="13" t="s">
        <v>83</v>
      </c>
      <c r="AW2384" s="13" t="s">
        <v>34</v>
      </c>
      <c r="AX2384" s="13" t="s">
        <v>73</v>
      </c>
      <c r="AY2384" s="248" t="s">
        <v>161</v>
      </c>
    </row>
    <row r="2385" s="12" customFormat="1">
      <c r="B2385" s="228"/>
      <c r="C2385" s="229"/>
      <c r="D2385" s="225" t="s">
        <v>176</v>
      </c>
      <c r="E2385" s="230" t="s">
        <v>19</v>
      </c>
      <c r="F2385" s="231" t="s">
        <v>2119</v>
      </c>
      <c r="G2385" s="229"/>
      <c r="H2385" s="230" t="s">
        <v>19</v>
      </c>
      <c r="I2385" s="232"/>
      <c r="J2385" s="229"/>
      <c r="K2385" s="229"/>
      <c r="L2385" s="233"/>
      <c r="M2385" s="234"/>
      <c r="N2385" s="235"/>
      <c r="O2385" s="235"/>
      <c r="P2385" s="235"/>
      <c r="Q2385" s="235"/>
      <c r="R2385" s="235"/>
      <c r="S2385" s="235"/>
      <c r="T2385" s="236"/>
      <c r="AT2385" s="237" t="s">
        <v>176</v>
      </c>
      <c r="AU2385" s="237" t="s">
        <v>83</v>
      </c>
      <c r="AV2385" s="12" t="s">
        <v>81</v>
      </c>
      <c r="AW2385" s="12" t="s">
        <v>34</v>
      </c>
      <c r="AX2385" s="12" t="s">
        <v>73</v>
      </c>
      <c r="AY2385" s="237" t="s">
        <v>161</v>
      </c>
    </row>
    <row r="2386" s="13" customFormat="1">
      <c r="B2386" s="238"/>
      <c r="C2386" s="239"/>
      <c r="D2386" s="225" t="s">
        <v>176</v>
      </c>
      <c r="E2386" s="240" t="s">
        <v>19</v>
      </c>
      <c r="F2386" s="241" t="s">
        <v>2527</v>
      </c>
      <c r="G2386" s="239"/>
      <c r="H2386" s="242">
        <v>26</v>
      </c>
      <c r="I2386" s="243"/>
      <c r="J2386" s="239"/>
      <c r="K2386" s="239"/>
      <c r="L2386" s="244"/>
      <c r="M2386" s="245"/>
      <c r="N2386" s="246"/>
      <c r="O2386" s="246"/>
      <c r="P2386" s="246"/>
      <c r="Q2386" s="246"/>
      <c r="R2386" s="246"/>
      <c r="S2386" s="246"/>
      <c r="T2386" s="247"/>
      <c r="AT2386" s="248" t="s">
        <v>176</v>
      </c>
      <c r="AU2386" s="248" t="s">
        <v>83</v>
      </c>
      <c r="AV2386" s="13" t="s">
        <v>83</v>
      </c>
      <c r="AW2386" s="13" t="s">
        <v>34</v>
      </c>
      <c r="AX2386" s="13" t="s">
        <v>73</v>
      </c>
      <c r="AY2386" s="248" t="s">
        <v>161</v>
      </c>
    </row>
    <row r="2387" s="12" customFormat="1">
      <c r="B2387" s="228"/>
      <c r="C2387" s="229"/>
      <c r="D2387" s="225" t="s">
        <v>176</v>
      </c>
      <c r="E2387" s="230" t="s">
        <v>19</v>
      </c>
      <c r="F2387" s="231" t="s">
        <v>2121</v>
      </c>
      <c r="G2387" s="229"/>
      <c r="H2387" s="230" t="s">
        <v>19</v>
      </c>
      <c r="I2387" s="232"/>
      <c r="J2387" s="229"/>
      <c r="K2387" s="229"/>
      <c r="L2387" s="233"/>
      <c r="M2387" s="234"/>
      <c r="N2387" s="235"/>
      <c r="O2387" s="235"/>
      <c r="P2387" s="235"/>
      <c r="Q2387" s="235"/>
      <c r="R2387" s="235"/>
      <c r="S2387" s="235"/>
      <c r="T2387" s="236"/>
      <c r="AT2387" s="237" t="s">
        <v>176</v>
      </c>
      <c r="AU2387" s="237" t="s">
        <v>83</v>
      </c>
      <c r="AV2387" s="12" t="s">
        <v>81</v>
      </c>
      <c r="AW2387" s="12" t="s">
        <v>34</v>
      </c>
      <c r="AX2387" s="12" t="s">
        <v>73</v>
      </c>
      <c r="AY2387" s="237" t="s">
        <v>161</v>
      </c>
    </row>
    <row r="2388" s="13" customFormat="1">
      <c r="B2388" s="238"/>
      <c r="C2388" s="239"/>
      <c r="D2388" s="225" t="s">
        <v>176</v>
      </c>
      <c r="E2388" s="240" t="s">
        <v>19</v>
      </c>
      <c r="F2388" s="241" t="s">
        <v>2122</v>
      </c>
      <c r="G2388" s="239"/>
      <c r="H2388" s="242">
        <v>12.5</v>
      </c>
      <c r="I2388" s="243"/>
      <c r="J2388" s="239"/>
      <c r="K2388" s="239"/>
      <c r="L2388" s="244"/>
      <c r="M2388" s="245"/>
      <c r="N2388" s="246"/>
      <c r="O2388" s="246"/>
      <c r="P2388" s="246"/>
      <c r="Q2388" s="246"/>
      <c r="R2388" s="246"/>
      <c r="S2388" s="246"/>
      <c r="T2388" s="247"/>
      <c r="AT2388" s="248" t="s">
        <v>176</v>
      </c>
      <c r="AU2388" s="248" t="s">
        <v>83</v>
      </c>
      <c r="AV2388" s="13" t="s">
        <v>83</v>
      </c>
      <c r="AW2388" s="13" t="s">
        <v>34</v>
      </c>
      <c r="AX2388" s="13" t="s">
        <v>73</v>
      </c>
      <c r="AY2388" s="248" t="s">
        <v>161</v>
      </c>
    </row>
    <row r="2389" s="12" customFormat="1">
      <c r="B2389" s="228"/>
      <c r="C2389" s="229"/>
      <c r="D2389" s="225" t="s">
        <v>176</v>
      </c>
      <c r="E2389" s="230" t="s">
        <v>19</v>
      </c>
      <c r="F2389" s="231" t="s">
        <v>2528</v>
      </c>
      <c r="G2389" s="229"/>
      <c r="H2389" s="230" t="s">
        <v>19</v>
      </c>
      <c r="I2389" s="232"/>
      <c r="J2389" s="229"/>
      <c r="K2389" s="229"/>
      <c r="L2389" s="233"/>
      <c r="M2389" s="234"/>
      <c r="N2389" s="235"/>
      <c r="O2389" s="235"/>
      <c r="P2389" s="235"/>
      <c r="Q2389" s="235"/>
      <c r="R2389" s="235"/>
      <c r="S2389" s="235"/>
      <c r="T2389" s="236"/>
      <c r="AT2389" s="237" t="s">
        <v>176</v>
      </c>
      <c r="AU2389" s="237" t="s">
        <v>83</v>
      </c>
      <c r="AV2389" s="12" t="s">
        <v>81</v>
      </c>
      <c r="AW2389" s="12" t="s">
        <v>34</v>
      </c>
      <c r="AX2389" s="12" t="s">
        <v>73</v>
      </c>
      <c r="AY2389" s="237" t="s">
        <v>161</v>
      </c>
    </row>
    <row r="2390" s="13" customFormat="1">
      <c r="B2390" s="238"/>
      <c r="C2390" s="239"/>
      <c r="D2390" s="225" t="s">
        <v>176</v>
      </c>
      <c r="E2390" s="240" t="s">
        <v>19</v>
      </c>
      <c r="F2390" s="241" t="s">
        <v>1184</v>
      </c>
      <c r="G2390" s="239"/>
      <c r="H2390" s="242">
        <v>21</v>
      </c>
      <c r="I2390" s="243"/>
      <c r="J2390" s="239"/>
      <c r="K2390" s="239"/>
      <c r="L2390" s="244"/>
      <c r="M2390" s="245"/>
      <c r="N2390" s="246"/>
      <c r="O2390" s="246"/>
      <c r="P2390" s="246"/>
      <c r="Q2390" s="246"/>
      <c r="R2390" s="246"/>
      <c r="S2390" s="246"/>
      <c r="T2390" s="247"/>
      <c r="AT2390" s="248" t="s">
        <v>176</v>
      </c>
      <c r="AU2390" s="248" t="s">
        <v>83</v>
      </c>
      <c r="AV2390" s="13" t="s">
        <v>83</v>
      </c>
      <c r="AW2390" s="13" t="s">
        <v>34</v>
      </c>
      <c r="AX2390" s="13" t="s">
        <v>73</v>
      </c>
      <c r="AY2390" s="248" t="s">
        <v>161</v>
      </c>
    </row>
    <row r="2391" s="14" customFormat="1">
      <c r="B2391" s="249"/>
      <c r="C2391" s="250"/>
      <c r="D2391" s="225" t="s">
        <v>176</v>
      </c>
      <c r="E2391" s="251" t="s">
        <v>19</v>
      </c>
      <c r="F2391" s="252" t="s">
        <v>201</v>
      </c>
      <c r="G2391" s="250"/>
      <c r="H2391" s="253">
        <v>195.5</v>
      </c>
      <c r="I2391" s="254"/>
      <c r="J2391" s="250"/>
      <c r="K2391" s="250"/>
      <c r="L2391" s="255"/>
      <c r="M2391" s="256"/>
      <c r="N2391" s="257"/>
      <c r="O2391" s="257"/>
      <c r="P2391" s="257"/>
      <c r="Q2391" s="257"/>
      <c r="R2391" s="257"/>
      <c r="S2391" s="257"/>
      <c r="T2391" s="258"/>
      <c r="AT2391" s="259" t="s">
        <v>176</v>
      </c>
      <c r="AU2391" s="259" t="s">
        <v>83</v>
      </c>
      <c r="AV2391" s="14" t="s">
        <v>167</v>
      </c>
      <c r="AW2391" s="14" t="s">
        <v>34</v>
      </c>
      <c r="AX2391" s="14" t="s">
        <v>81</v>
      </c>
      <c r="AY2391" s="259" t="s">
        <v>161</v>
      </c>
    </row>
    <row r="2392" s="1" customFormat="1" ht="16.5" customHeight="1">
      <c r="B2392" s="39"/>
      <c r="C2392" s="260" t="s">
        <v>2529</v>
      </c>
      <c r="D2392" s="260" t="s">
        <v>252</v>
      </c>
      <c r="E2392" s="261" t="s">
        <v>2530</v>
      </c>
      <c r="F2392" s="262" t="s">
        <v>2531</v>
      </c>
      <c r="G2392" s="263" t="s">
        <v>210</v>
      </c>
      <c r="H2392" s="264">
        <v>215.05000000000001</v>
      </c>
      <c r="I2392" s="265"/>
      <c r="J2392" s="266">
        <f>ROUND(I2392*H2392,2)</f>
        <v>0</v>
      </c>
      <c r="K2392" s="262" t="s">
        <v>19</v>
      </c>
      <c r="L2392" s="267"/>
      <c r="M2392" s="268" t="s">
        <v>19</v>
      </c>
      <c r="N2392" s="269" t="s">
        <v>44</v>
      </c>
      <c r="O2392" s="84"/>
      <c r="P2392" s="221">
        <f>O2392*H2392</f>
        <v>0</v>
      </c>
      <c r="Q2392" s="221">
        <v>0.01023</v>
      </c>
      <c r="R2392" s="221">
        <f>Q2392*H2392</f>
        <v>2.1999615000000001</v>
      </c>
      <c r="S2392" s="221">
        <v>0</v>
      </c>
      <c r="T2392" s="222">
        <f>S2392*H2392</f>
        <v>0</v>
      </c>
      <c r="AR2392" s="223" t="s">
        <v>364</v>
      </c>
      <c r="AT2392" s="223" t="s">
        <v>252</v>
      </c>
      <c r="AU2392" s="223" t="s">
        <v>83</v>
      </c>
      <c r="AY2392" s="18" t="s">
        <v>161</v>
      </c>
      <c r="BE2392" s="224">
        <f>IF(N2392="základní",J2392,0)</f>
        <v>0</v>
      </c>
      <c r="BF2392" s="224">
        <f>IF(N2392="snížená",J2392,0)</f>
        <v>0</v>
      </c>
      <c r="BG2392" s="224">
        <f>IF(N2392="zákl. přenesená",J2392,0)</f>
        <v>0</v>
      </c>
      <c r="BH2392" s="224">
        <f>IF(N2392="sníž. přenesená",J2392,0)</f>
        <v>0</v>
      </c>
      <c r="BI2392" s="224">
        <f>IF(N2392="nulová",J2392,0)</f>
        <v>0</v>
      </c>
      <c r="BJ2392" s="18" t="s">
        <v>81</v>
      </c>
      <c r="BK2392" s="224">
        <f>ROUND(I2392*H2392,2)</f>
        <v>0</v>
      </c>
      <c r="BL2392" s="18" t="s">
        <v>257</v>
      </c>
      <c r="BM2392" s="223" t="s">
        <v>2532</v>
      </c>
    </row>
    <row r="2393" s="1" customFormat="1">
      <c r="B2393" s="39"/>
      <c r="C2393" s="40"/>
      <c r="D2393" s="225" t="s">
        <v>169</v>
      </c>
      <c r="E2393" s="40"/>
      <c r="F2393" s="226" t="s">
        <v>2531</v>
      </c>
      <c r="G2393" s="40"/>
      <c r="H2393" s="40"/>
      <c r="I2393" s="136"/>
      <c r="J2393" s="40"/>
      <c r="K2393" s="40"/>
      <c r="L2393" s="44"/>
      <c r="M2393" s="227"/>
      <c r="N2393" s="84"/>
      <c r="O2393" s="84"/>
      <c r="P2393" s="84"/>
      <c r="Q2393" s="84"/>
      <c r="R2393" s="84"/>
      <c r="S2393" s="84"/>
      <c r="T2393" s="85"/>
      <c r="AT2393" s="18" t="s">
        <v>169</v>
      </c>
      <c r="AU2393" s="18" t="s">
        <v>83</v>
      </c>
    </row>
    <row r="2394" s="13" customFormat="1">
      <c r="B2394" s="238"/>
      <c r="C2394" s="239"/>
      <c r="D2394" s="225" t="s">
        <v>176</v>
      </c>
      <c r="E2394" s="240" t="s">
        <v>19</v>
      </c>
      <c r="F2394" s="241" t="s">
        <v>2533</v>
      </c>
      <c r="G2394" s="239"/>
      <c r="H2394" s="242">
        <v>215.05000000000001</v>
      </c>
      <c r="I2394" s="243"/>
      <c r="J2394" s="239"/>
      <c r="K2394" s="239"/>
      <c r="L2394" s="244"/>
      <c r="M2394" s="245"/>
      <c r="N2394" s="246"/>
      <c r="O2394" s="246"/>
      <c r="P2394" s="246"/>
      <c r="Q2394" s="246"/>
      <c r="R2394" s="246"/>
      <c r="S2394" s="246"/>
      <c r="T2394" s="247"/>
      <c r="AT2394" s="248" t="s">
        <v>176</v>
      </c>
      <c r="AU2394" s="248" t="s">
        <v>83</v>
      </c>
      <c r="AV2394" s="13" t="s">
        <v>83</v>
      </c>
      <c r="AW2394" s="13" t="s">
        <v>34</v>
      </c>
      <c r="AX2394" s="13" t="s">
        <v>81</v>
      </c>
      <c r="AY2394" s="248" t="s">
        <v>161</v>
      </c>
    </row>
    <row r="2395" s="1" customFormat="1" ht="16.5" customHeight="1">
      <c r="B2395" s="39"/>
      <c r="C2395" s="212" t="s">
        <v>2534</v>
      </c>
      <c r="D2395" s="212" t="s">
        <v>163</v>
      </c>
      <c r="E2395" s="213" t="s">
        <v>2535</v>
      </c>
      <c r="F2395" s="214" t="s">
        <v>2536</v>
      </c>
      <c r="G2395" s="215" t="s">
        <v>210</v>
      </c>
      <c r="H2395" s="216">
        <v>467.5</v>
      </c>
      <c r="I2395" s="217"/>
      <c r="J2395" s="218">
        <f>ROUND(I2395*H2395,2)</f>
        <v>0</v>
      </c>
      <c r="K2395" s="214" t="s">
        <v>173</v>
      </c>
      <c r="L2395" s="44"/>
      <c r="M2395" s="219" t="s">
        <v>19</v>
      </c>
      <c r="N2395" s="220" t="s">
        <v>44</v>
      </c>
      <c r="O2395" s="84"/>
      <c r="P2395" s="221">
        <f>O2395*H2395</f>
        <v>0</v>
      </c>
      <c r="Q2395" s="221">
        <v>0</v>
      </c>
      <c r="R2395" s="221">
        <f>Q2395*H2395</f>
        <v>0</v>
      </c>
      <c r="S2395" s="221">
        <v>0</v>
      </c>
      <c r="T2395" s="222">
        <f>S2395*H2395</f>
        <v>0</v>
      </c>
      <c r="AR2395" s="223" t="s">
        <v>257</v>
      </c>
      <c r="AT2395" s="223" t="s">
        <v>163</v>
      </c>
      <c r="AU2395" s="223" t="s">
        <v>83</v>
      </c>
      <c r="AY2395" s="18" t="s">
        <v>161</v>
      </c>
      <c r="BE2395" s="224">
        <f>IF(N2395="základní",J2395,0)</f>
        <v>0</v>
      </c>
      <c r="BF2395" s="224">
        <f>IF(N2395="snížená",J2395,0)</f>
        <v>0</v>
      </c>
      <c r="BG2395" s="224">
        <f>IF(N2395="zákl. přenesená",J2395,0)</f>
        <v>0</v>
      </c>
      <c r="BH2395" s="224">
        <f>IF(N2395="sníž. přenesená",J2395,0)</f>
        <v>0</v>
      </c>
      <c r="BI2395" s="224">
        <f>IF(N2395="nulová",J2395,0)</f>
        <v>0</v>
      </c>
      <c r="BJ2395" s="18" t="s">
        <v>81</v>
      </c>
      <c r="BK2395" s="224">
        <f>ROUND(I2395*H2395,2)</f>
        <v>0</v>
      </c>
      <c r="BL2395" s="18" t="s">
        <v>257</v>
      </c>
      <c r="BM2395" s="223" t="s">
        <v>2537</v>
      </c>
    </row>
    <row r="2396" s="1" customFormat="1">
      <c r="B2396" s="39"/>
      <c r="C2396" s="40"/>
      <c r="D2396" s="225" t="s">
        <v>169</v>
      </c>
      <c r="E2396" s="40"/>
      <c r="F2396" s="226" t="s">
        <v>2538</v>
      </c>
      <c r="G2396" s="40"/>
      <c r="H2396" s="40"/>
      <c r="I2396" s="136"/>
      <c r="J2396" s="40"/>
      <c r="K2396" s="40"/>
      <c r="L2396" s="44"/>
      <c r="M2396" s="227"/>
      <c r="N2396" s="84"/>
      <c r="O2396" s="84"/>
      <c r="P2396" s="84"/>
      <c r="Q2396" s="84"/>
      <c r="R2396" s="84"/>
      <c r="S2396" s="84"/>
      <c r="T2396" s="85"/>
      <c r="AT2396" s="18" t="s">
        <v>169</v>
      </c>
      <c r="AU2396" s="18" t="s">
        <v>83</v>
      </c>
    </row>
    <row r="2397" s="12" customFormat="1">
      <c r="B2397" s="228"/>
      <c r="C2397" s="229"/>
      <c r="D2397" s="225" t="s">
        <v>176</v>
      </c>
      <c r="E2397" s="230" t="s">
        <v>19</v>
      </c>
      <c r="F2397" s="231" t="s">
        <v>2103</v>
      </c>
      <c r="G2397" s="229"/>
      <c r="H2397" s="230" t="s">
        <v>19</v>
      </c>
      <c r="I2397" s="232"/>
      <c r="J2397" s="229"/>
      <c r="K2397" s="229"/>
      <c r="L2397" s="233"/>
      <c r="M2397" s="234"/>
      <c r="N2397" s="235"/>
      <c r="O2397" s="235"/>
      <c r="P2397" s="235"/>
      <c r="Q2397" s="235"/>
      <c r="R2397" s="235"/>
      <c r="S2397" s="235"/>
      <c r="T2397" s="236"/>
      <c r="AT2397" s="237" t="s">
        <v>176</v>
      </c>
      <c r="AU2397" s="237" t="s">
        <v>83</v>
      </c>
      <c r="AV2397" s="12" t="s">
        <v>81</v>
      </c>
      <c r="AW2397" s="12" t="s">
        <v>34</v>
      </c>
      <c r="AX2397" s="12" t="s">
        <v>73</v>
      </c>
      <c r="AY2397" s="237" t="s">
        <v>161</v>
      </c>
    </row>
    <row r="2398" s="13" customFormat="1">
      <c r="B2398" s="238"/>
      <c r="C2398" s="239"/>
      <c r="D2398" s="225" t="s">
        <v>176</v>
      </c>
      <c r="E2398" s="240" t="s">
        <v>19</v>
      </c>
      <c r="F2398" s="241" t="s">
        <v>2539</v>
      </c>
      <c r="G2398" s="239"/>
      <c r="H2398" s="242">
        <v>120</v>
      </c>
      <c r="I2398" s="243"/>
      <c r="J2398" s="239"/>
      <c r="K2398" s="239"/>
      <c r="L2398" s="244"/>
      <c r="M2398" s="245"/>
      <c r="N2398" s="246"/>
      <c r="O2398" s="246"/>
      <c r="P2398" s="246"/>
      <c r="Q2398" s="246"/>
      <c r="R2398" s="246"/>
      <c r="S2398" s="246"/>
      <c r="T2398" s="247"/>
      <c r="AT2398" s="248" t="s">
        <v>176</v>
      </c>
      <c r="AU2398" s="248" t="s">
        <v>83</v>
      </c>
      <c r="AV2398" s="13" t="s">
        <v>83</v>
      </c>
      <c r="AW2398" s="13" t="s">
        <v>34</v>
      </c>
      <c r="AX2398" s="13" t="s">
        <v>73</v>
      </c>
      <c r="AY2398" s="248" t="s">
        <v>161</v>
      </c>
    </row>
    <row r="2399" s="12" customFormat="1">
      <c r="B2399" s="228"/>
      <c r="C2399" s="229"/>
      <c r="D2399" s="225" t="s">
        <v>176</v>
      </c>
      <c r="E2399" s="230" t="s">
        <v>19</v>
      </c>
      <c r="F2399" s="231" t="s">
        <v>2105</v>
      </c>
      <c r="G2399" s="229"/>
      <c r="H2399" s="230" t="s">
        <v>19</v>
      </c>
      <c r="I2399" s="232"/>
      <c r="J2399" s="229"/>
      <c r="K2399" s="229"/>
      <c r="L2399" s="233"/>
      <c r="M2399" s="234"/>
      <c r="N2399" s="235"/>
      <c r="O2399" s="235"/>
      <c r="P2399" s="235"/>
      <c r="Q2399" s="235"/>
      <c r="R2399" s="235"/>
      <c r="S2399" s="235"/>
      <c r="T2399" s="236"/>
      <c r="AT2399" s="237" t="s">
        <v>176</v>
      </c>
      <c r="AU2399" s="237" t="s">
        <v>83</v>
      </c>
      <c r="AV2399" s="12" t="s">
        <v>81</v>
      </c>
      <c r="AW2399" s="12" t="s">
        <v>34</v>
      </c>
      <c r="AX2399" s="12" t="s">
        <v>73</v>
      </c>
      <c r="AY2399" s="237" t="s">
        <v>161</v>
      </c>
    </row>
    <row r="2400" s="13" customFormat="1">
      <c r="B2400" s="238"/>
      <c r="C2400" s="239"/>
      <c r="D2400" s="225" t="s">
        <v>176</v>
      </c>
      <c r="E2400" s="240" t="s">
        <v>19</v>
      </c>
      <c r="F2400" s="241" t="s">
        <v>2540</v>
      </c>
      <c r="G2400" s="239"/>
      <c r="H2400" s="242">
        <v>16</v>
      </c>
      <c r="I2400" s="243"/>
      <c r="J2400" s="239"/>
      <c r="K2400" s="239"/>
      <c r="L2400" s="244"/>
      <c r="M2400" s="245"/>
      <c r="N2400" s="246"/>
      <c r="O2400" s="246"/>
      <c r="P2400" s="246"/>
      <c r="Q2400" s="246"/>
      <c r="R2400" s="246"/>
      <c r="S2400" s="246"/>
      <c r="T2400" s="247"/>
      <c r="AT2400" s="248" t="s">
        <v>176</v>
      </c>
      <c r="AU2400" s="248" t="s">
        <v>83</v>
      </c>
      <c r="AV2400" s="13" t="s">
        <v>83</v>
      </c>
      <c r="AW2400" s="13" t="s">
        <v>34</v>
      </c>
      <c r="AX2400" s="13" t="s">
        <v>73</v>
      </c>
      <c r="AY2400" s="248" t="s">
        <v>161</v>
      </c>
    </row>
    <row r="2401" s="12" customFormat="1">
      <c r="B2401" s="228"/>
      <c r="C2401" s="229"/>
      <c r="D2401" s="225" t="s">
        <v>176</v>
      </c>
      <c r="E2401" s="230" t="s">
        <v>19</v>
      </c>
      <c r="F2401" s="231" t="s">
        <v>2541</v>
      </c>
      <c r="G2401" s="229"/>
      <c r="H2401" s="230" t="s">
        <v>19</v>
      </c>
      <c r="I2401" s="232"/>
      <c r="J2401" s="229"/>
      <c r="K2401" s="229"/>
      <c r="L2401" s="233"/>
      <c r="M2401" s="234"/>
      <c r="N2401" s="235"/>
      <c r="O2401" s="235"/>
      <c r="P2401" s="235"/>
      <c r="Q2401" s="235"/>
      <c r="R2401" s="235"/>
      <c r="S2401" s="235"/>
      <c r="T2401" s="236"/>
      <c r="AT2401" s="237" t="s">
        <v>176</v>
      </c>
      <c r="AU2401" s="237" t="s">
        <v>83</v>
      </c>
      <c r="AV2401" s="12" t="s">
        <v>81</v>
      </c>
      <c r="AW2401" s="12" t="s">
        <v>34</v>
      </c>
      <c r="AX2401" s="12" t="s">
        <v>73</v>
      </c>
      <c r="AY2401" s="237" t="s">
        <v>161</v>
      </c>
    </row>
    <row r="2402" s="13" customFormat="1">
      <c r="B2402" s="238"/>
      <c r="C2402" s="239"/>
      <c r="D2402" s="225" t="s">
        <v>176</v>
      </c>
      <c r="E2402" s="240" t="s">
        <v>19</v>
      </c>
      <c r="F2402" s="241" t="s">
        <v>2542</v>
      </c>
      <c r="G2402" s="239"/>
      <c r="H2402" s="242">
        <v>285</v>
      </c>
      <c r="I2402" s="243"/>
      <c r="J2402" s="239"/>
      <c r="K2402" s="239"/>
      <c r="L2402" s="244"/>
      <c r="M2402" s="245"/>
      <c r="N2402" s="246"/>
      <c r="O2402" s="246"/>
      <c r="P2402" s="246"/>
      <c r="Q2402" s="246"/>
      <c r="R2402" s="246"/>
      <c r="S2402" s="246"/>
      <c r="T2402" s="247"/>
      <c r="AT2402" s="248" t="s">
        <v>176</v>
      </c>
      <c r="AU2402" s="248" t="s">
        <v>83</v>
      </c>
      <c r="AV2402" s="13" t="s">
        <v>83</v>
      </c>
      <c r="AW2402" s="13" t="s">
        <v>34</v>
      </c>
      <c r="AX2402" s="13" t="s">
        <v>73</v>
      </c>
      <c r="AY2402" s="248" t="s">
        <v>161</v>
      </c>
    </row>
    <row r="2403" s="12" customFormat="1">
      <c r="B2403" s="228"/>
      <c r="C2403" s="229"/>
      <c r="D2403" s="225" t="s">
        <v>176</v>
      </c>
      <c r="E2403" s="230" t="s">
        <v>19</v>
      </c>
      <c r="F2403" s="231" t="s">
        <v>2119</v>
      </c>
      <c r="G2403" s="229"/>
      <c r="H2403" s="230" t="s">
        <v>19</v>
      </c>
      <c r="I2403" s="232"/>
      <c r="J2403" s="229"/>
      <c r="K2403" s="229"/>
      <c r="L2403" s="233"/>
      <c r="M2403" s="234"/>
      <c r="N2403" s="235"/>
      <c r="O2403" s="235"/>
      <c r="P2403" s="235"/>
      <c r="Q2403" s="235"/>
      <c r="R2403" s="235"/>
      <c r="S2403" s="235"/>
      <c r="T2403" s="236"/>
      <c r="AT2403" s="237" t="s">
        <v>176</v>
      </c>
      <c r="AU2403" s="237" t="s">
        <v>83</v>
      </c>
      <c r="AV2403" s="12" t="s">
        <v>81</v>
      </c>
      <c r="AW2403" s="12" t="s">
        <v>34</v>
      </c>
      <c r="AX2403" s="12" t="s">
        <v>73</v>
      </c>
      <c r="AY2403" s="237" t="s">
        <v>161</v>
      </c>
    </row>
    <row r="2404" s="13" customFormat="1">
      <c r="B2404" s="238"/>
      <c r="C2404" s="239"/>
      <c r="D2404" s="225" t="s">
        <v>176</v>
      </c>
      <c r="E2404" s="240" t="s">
        <v>19</v>
      </c>
      <c r="F2404" s="241" t="s">
        <v>2543</v>
      </c>
      <c r="G2404" s="239"/>
      <c r="H2404" s="242">
        <v>13</v>
      </c>
      <c r="I2404" s="243"/>
      <c r="J2404" s="239"/>
      <c r="K2404" s="239"/>
      <c r="L2404" s="244"/>
      <c r="M2404" s="245"/>
      <c r="N2404" s="246"/>
      <c r="O2404" s="246"/>
      <c r="P2404" s="246"/>
      <c r="Q2404" s="246"/>
      <c r="R2404" s="246"/>
      <c r="S2404" s="246"/>
      <c r="T2404" s="247"/>
      <c r="AT2404" s="248" t="s">
        <v>176</v>
      </c>
      <c r="AU2404" s="248" t="s">
        <v>83</v>
      </c>
      <c r="AV2404" s="13" t="s">
        <v>83</v>
      </c>
      <c r="AW2404" s="13" t="s">
        <v>34</v>
      </c>
      <c r="AX2404" s="13" t="s">
        <v>73</v>
      </c>
      <c r="AY2404" s="248" t="s">
        <v>161</v>
      </c>
    </row>
    <row r="2405" s="12" customFormat="1">
      <c r="B2405" s="228"/>
      <c r="C2405" s="229"/>
      <c r="D2405" s="225" t="s">
        <v>176</v>
      </c>
      <c r="E2405" s="230" t="s">
        <v>19</v>
      </c>
      <c r="F2405" s="231" t="s">
        <v>2121</v>
      </c>
      <c r="G2405" s="229"/>
      <c r="H2405" s="230" t="s">
        <v>19</v>
      </c>
      <c r="I2405" s="232"/>
      <c r="J2405" s="229"/>
      <c r="K2405" s="229"/>
      <c r="L2405" s="233"/>
      <c r="M2405" s="234"/>
      <c r="N2405" s="235"/>
      <c r="O2405" s="235"/>
      <c r="P2405" s="235"/>
      <c r="Q2405" s="235"/>
      <c r="R2405" s="235"/>
      <c r="S2405" s="235"/>
      <c r="T2405" s="236"/>
      <c r="AT2405" s="237" t="s">
        <v>176</v>
      </c>
      <c r="AU2405" s="237" t="s">
        <v>83</v>
      </c>
      <c r="AV2405" s="12" t="s">
        <v>81</v>
      </c>
      <c r="AW2405" s="12" t="s">
        <v>34</v>
      </c>
      <c r="AX2405" s="12" t="s">
        <v>73</v>
      </c>
      <c r="AY2405" s="237" t="s">
        <v>161</v>
      </c>
    </row>
    <row r="2406" s="13" customFormat="1">
      <c r="B2406" s="238"/>
      <c r="C2406" s="239"/>
      <c r="D2406" s="225" t="s">
        <v>176</v>
      </c>
      <c r="E2406" s="240" t="s">
        <v>19</v>
      </c>
      <c r="F2406" s="241" t="s">
        <v>2544</v>
      </c>
      <c r="G2406" s="239"/>
      <c r="H2406" s="242">
        <v>12.5</v>
      </c>
      <c r="I2406" s="243"/>
      <c r="J2406" s="239"/>
      <c r="K2406" s="239"/>
      <c r="L2406" s="244"/>
      <c r="M2406" s="245"/>
      <c r="N2406" s="246"/>
      <c r="O2406" s="246"/>
      <c r="P2406" s="246"/>
      <c r="Q2406" s="246"/>
      <c r="R2406" s="246"/>
      <c r="S2406" s="246"/>
      <c r="T2406" s="247"/>
      <c r="AT2406" s="248" t="s">
        <v>176</v>
      </c>
      <c r="AU2406" s="248" t="s">
        <v>83</v>
      </c>
      <c r="AV2406" s="13" t="s">
        <v>83</v>
      </c>
      <c r="AW2406" s="13" t="s">
        <v>34</v>
      </c>
      <c r="AX2406" s="13" t="s">
        <v>73</v>
      </c>
      <c r="AY2406" s="248" t="s">
        <v>161</v>
      </c>
    </row>
    <row r="2407" s="12" customFormat="1">
      <c r="B2407" s="228"/>
      <c r="C2407" s="229"/>
      <c r="D2407" s="225" t="s">
        <v>176</v>
      </c>
      <c r="E2407" s="230" t="s">
        <v>19</v>
      </c>
      <c r="F2407" s="231" t="s">
        <v>2528</v>
      </c>
      <c r="G2407" s="229"/>
      <c r="H2407" s="230" t="s">
        <v>19</v>
      </c>
      <c r="I2407" s="232"/>
      <c r="J2407" s="229"/>
      <c r="K2407" s="229"/>
      <c r="L2407" s="233"/>
      <c r="M2407" s="234"/>
      <c r="N2407" s="235"/>
      <c r="O2407" s="235"/>
      <c r="P2407" s="235"/>
      <c r="Q2407" s="235"/>
      <c r="R2407" s="235"/>
      <c r="S2407" s="235"/>
      <c r="T2407" s="236"/>
      <c r="AT2407" s="237" t="s">
        <v>176</v>
      </c>
      <c r="AU2407" s="237" t="s">
        <v>83</v>
      </c>
      <c r="AV2407" s="12" t="s">
        <v>81</v>
      </c>
      <c r="AW2407" s="12" t="s">
        <v>34</v>
      </c>
      <c r="AX2407" s="12" t="s">
        <v>73</v>
      </c>
      <c r="AY2407" s="237" t="s">
        <v>161</v>
      </c>
    </row>
    <row r="2408" s="13" customFormat="1">
      <c r="B2408" s="238"/>
      <c r="C2408" s="239"/>
      <c r="D2408" s="225" t="s">
        <v>176</v>
      </c>
      <c r="E2408" s="240" t="s">
        <v>19</v>
      </c>
      <c r="F2408" s="241" t="s">
        <v>2545</v>
      </c>
      <c r="G2408" s="239"/>
      <c r="H2408" s="242">
        <v>21</v>
      </c>
      <c r="I2408" s="243"/>
      <c r="J2408" s="239"/>
      <c r="K2408" s="239"/>
      <c r="L2408" s="244"/>
      <c r="M2408" s="245"/>
      <c r="N2408" s="246"/>
      <c r="O2408" s="246"/>
      <c r="P2408" s="246"/>
      <c r="Q2408" s="246"/>
      <c r="R2408" s="246"/>
      <c r="S2408" s="246"/>
      <c r="T2408" s="247"/>
      <c r="AT2408" s="248" t="s">
        <v>176</v>
      </c>
      <c r="AU2408" s="248" t="s">
        <v>83</v>
      </c>
      <c r="AV2408" s="13" t="s">
        <v>83</v>
      </c>
      <c r="AW2408" s="13" t="s">
        <v>34</v>
      </c>
      <c r="AX2408" s="13" t="s">
        <v>73</v>
      </c>
      <c r="AY2408" s="248" t="s">
        <v>161</v>
      </c>
    </row>
    <row r="2409" s="14" customFormat="1">
      <c r="B2409" s="249"/>
      <c r="C2409" s="250"/>
      <c r="D2409" s="225" t="s">
        <v>176</v>
      </c>
      <c r="E2409" s="251" t="s">
        <v>19</v>
      </c>
      <c r="F2409" s="252" t="s">
        <v>201</v>
      </c>
      <c r="G2409" s="250"/>
      <c r="H2409" s="253">
        <v>467.5</v>
      </c>
      <c r="I2409" s="254"/>
      <c r="J2409" s="250"/>
      <c r="K2409" s="250"/>
      <c r="L2409" s="255"/>
      <c r="M2409" s="256"/>
      <c r="N2409" s="257"/>
      <c r="O2409" s="257"/>
      <c r="P2409" s="257"/>
      <c r="Q2409" s="257"/>
      <c r="R2409" s="257"/>
      <c r="S2409" s="257"/>
      <c r="T2409" s="258"/>
      <c r="AT2409" s="259" t="s">
        <v>176</v>
      </c>
      <c r="AU2409" s="259" t="s">
        <v>83</v>
      </c>
      <c r="AV2409" s="14" t="s">
        <v>167</v>
      </c>
      <c r="AW2409" s="14" t="s">
        <v>34</v>
      </c>
      <c r="AX2409" s="14" t="s">
        <v>81</v>
      </c>
      <c r="AY2409" s="259" t="s">
        <v>161</v>
      </c>
    </row>
    <row r="2410" s="1" customFormat="1" ht="16.5" customHeight="1">
      <c r="B2410" s="39"/>
      <c r="C2410" s="260" t="s">
        <v>2546</v>
      </c>
      <c r="D2410" s="260" t="s">
        <v>252</v>
      </c>
      <c r="E2410" s="261" t="s">
        <v>2547</v>
      </c>
      <c r="F2410" s="262" t="s">
        <v>2548</v>
      </c>
      <c r="G2410" s="263" t="s">
        <v>172</v>
      </c>
      <c r="H2410" s="264">
        <v>8.6389999999999993</v>
      </c>
      <c r="I2410" s="265"/>
      <c r="J2410" s="266">
        <f>ROUND(I2410*H2410,2)</f>
        <v>0</v>
      </c>
      <c r="K2410" s="262" t="s">
        <v>173</v>
      </c>
      <c r="L2410" s="267"/>
      <c r="M2410" s="268" t="s">
        <v>19</v>
      </c>
      <c r="N2410" s="269" t="s">
        <v>44</v>
      </c>
      <c r="O2410" s="84"/>
      <c r="P2410" s="221">
        <f>O2410*H2410</f>
        <v>0</v>
      </c>
      <c r="Q2410" s="221">
        <v>0.55000000000000004</v>
      </c>
      <c r="R2410" s="221">
        <f>Q2410*H2410</f>
        <v>4.7514500000000002</v>
      </c>
      <c r="S2410" s="221">
        <v>0</v>
      </c>
      <c r="T2410" s="222">
        <f>S2410*H2410</f>
        <v>0</v>
      </c>
      <c r="AR2410" s="223" t="s">
        <v>364</v>
      </c>
      <c r="AT2410" s="223" t="s">
        <v>252</v>
      </c>
      <c r="AU2410" s="223" t="s">
        <v>83</v>
      </c>
      <c r="AY2410" s="18" t="s">
        <v>161</v>
      </c>
      <c r="BE2410" s="224">
        <f>IF(N2410="základní",J2410,0)</f>
        <v>0</v>
      </c>
      <c r="BF2410" s="224">
        <f>IF(N2410="snížená",J2410,0)</f>
        <v>0</v>
      </c>
      <c r="BG2410" s="224">
        <f>IF(N2410="zákl. přenesená",J2410,0)</f>
        <v>0</v>
      </c>
      <c r="BH2410" s="224">
        <f>IF(N2410="sníž. přenesená",J2410,0)</f>
        <v>0</v>
      </c>
      <c r="BI2410" s="224">
        <f>IF(N2410="nulová",J2410,0)</f>
        <v>0</v>
      </c>
      <c r="BJ2410" s="18" t="s">
        <v>81</v>
      </c>
      <c r="BK2410" s="224">
        <f>ROUND(I2410*H2410,2)</f>
        <v>0</v>
      </c>
      <c r="BL2410" s="18" t="s">
        <v>257</v>
      </c>
      <c r="BM2410" s="223" t="s">
        <v>2549</v>
      </c>
    </row>
    <row r="2411" s="1" customFormat="1">
      <c r="B2411" s="39"/>
      <c r="C2411" s="40"/>
      <c r="D2411" s="225" t="s">
        <v>169</v>
      </c>
      <c r="E2411" s="40"/>
      <c r="F2411" s="226" t="s">
        <v>2548</v>
      </c>
      <c r="G2411" s="40"/>
      <c r="H2411" s="40"/>
      <c r="I2411" s="136"/>
      <c r="J2411" s="40"/>
      <c r="K2411" s="40"/>
      <c r="L2411" s="44"/>
      <c r="M2411" s="227"/>
      <c r="N2411" s="84"/>
      <c r="O2411" s="84"/>
      <c r="P2411" s="84"/>
      <c r="Q2411" s="84"/>
      <c r="R2411" s="84"/>
      <c r="S2411" s="84"/>
      <c r="T2411" s="85"/>
      <c r="AT2411" s="18" t="s">
        <v>169</v>
      </c>
      <c r="AU2411" s="18" t="s">
        <v>83</v>
      </c>
    </row>
    <row r="2412" s="13" customFormat="1">
      <c r="B2412" s="238"/>
      <c r="C2412" s="239"/>
      <c r="D2412" s="225" t="s">
        <v>176</v>
      </c>
      <c r="E2412" s="240" t="s">
        <v>19</v>
      </c>
      <c r="F2412" s="241" t="s">
        <v>2550</v>
      </c>
      <c r="G2412" s="239"/>
      <c r="H2412" s="242">
        <v>8.6389999999999993</v>
      </c>
      <c r="I2412" s="243"/>
      <c r="J2412" s="239"/>
      <c r="K2412" s="239"/>
      <c r="L2412" s="244"/>
      <c r="M2412" s="245"/>
      <c r="N2412" s="246"/>
      <c r="O2412" s="246"/>
      <c r="P2412" s="246"/>
      <c r="Q2412" s="246"/>
      <c r="R2412" s="246"/>
      <c r="S2412" s="246"/>
      <c r="T2412" s="247"/>
      <c r="AT2412" s="248" t="s">
        <v>176</v>
      </c>
      <c r="AU2412" s="248" t="s">
        <v>83</v>
      </c>
      <c r="AV2412" s="13" t="s">
        <v>83</v>
      </c>
      <c r="AW2412" s="13" t="s">
        <v>34</v>
      </c>
      <c r="AX2412" s="13" t="s">
        <v>81</v>
      </c>
      <c r="AY2412" s="248" t="s">
        <v>161</v>
      </c>
    </row>
    <row r="2413" s="1" customFormat="1" ht="16.5" customHeight="1">
      <c r="B2413" s="39"/>
      <c r="C2413" s="212" t="s">
        <v>2551</v>
      </c>
      <c r="D2413" s="212" t="s">
        <v>163</v>
      </c>
      <c r="E2413" s="213" t="s">
        <v>2552</v>
      </c>
      <c r="F2413" s="214" t="s">
        <v>2553</v>
      </c>
      <c r="G2413" s="215" t="s">
        <v>267</v>
      </c>
      <c r="H2413" s="216">
        <v>581</v>
      </c>
      <c r="I2413" s="217"/>
      <c r="J2413" s="218">
        <f>ROUND(I2413*H2413,2)</f>
        <v>0</v>
      </c>
      <c r="K2413" s="214" t="s">
        <v>173</v>
      </c>
      <c r="L2413" s="44"/>
      <c r="M2413" s="219" t="s">
        <v>19</v>
      </c>
      <c r="N2413" s="220" t="s">
        <v>44</v>
      </c>
      <c r="O2413" s="84"/>
      <c r="P2413" s="221">
        <f>O2413*H2413</f>
        <v>0</v>
      </c>
      <c r="Q2413" s="221">
        <v>0</v>
      </c>
      <c r="R2413" s="221">
        <f>Q2413*H2413</f>
        <v>0</v>
      </c>
      <c r="S2413" s="221">
        <v>0</v>
      </c>
      <c r="T2413" s="222">
        <f>S2413*H2413</f>
        <v>0</v>
      </c>
      <c r="AR2413" s="223" t="s">
        <v>257</v>
      </c>
      <c r="AT2413" s="223" t="s">
        <v>163</v>
      </c>
      <c r="AU2413" s="223" t="s">
        <v>83</v>
      </c>
      <c r="AY2413" s="18" t="s">
        <v>161</v>
      </c>
      <c r="BE2413" s="224">
        <f>IF(N2413="základní",J2413,0)</f>
        <v>0</v>
      </c>
      <c r="BF2413" s="224">
        <f>IF(N2413="snížená",J2413,0)</f>
        <v>0</v>
      </c>
      <c r="BG2413" s="224">
        <f>IF(N2413="zákl. přenesená",J2413,0)</f>
        <v>0</v>
      </c>
      <c r="BH2413" s="224">
        <f>IF(N2413="sníž. přenesená",J2413,0)</f>
        <v>0</v>
      </c>
      <c r="BI2413" s="224">
        <f>IF(N2413="nulová",J2413,0)</f>
        <v>0</v>
      </c>
      <c r="BJ2413" s="18" t="s">
        <v>81</v>
      </c>
      <c r="BK2413" s="224">
        <f>ROUND(I2413*H2413,2)</f>
        <v>0</v>
      </c>
      <c r="BL2413" s="18" t="s">
        <v>257</v>
      </c>
      <c r="BM2413" s="223" t="s">
        <v>2554</v>
      </c>
    </row>
    <row r="2414" s="1" customFormat="1">
      <c r="B2414" s="39"/>
      <c r="C2414" s="40"/>
      <c r="D2414" s="225" t="s">
        <v>169</v>
      </c>
      <c r="E2414" s="40"/>
      <c r="F2414" s="226" t="s">
        <v>2555</v>
      </c>
      <c r="G2414" s="40"/>
      <c r="H2414" s="40"/>
      <c r="I2414" s="136"/>
      <c r="J2414" s="40"/>
      <c r="K2414" s="40"/>
      <c r="L2414" s="44"/>
      <c r="M2414" s="227"/>
      <c r="N2414" s="84"/>
      <c r="O2414" s="84"/>
      <c r="P2414" s="84"/>
      <c r="Q2414" s="84"/>
      <c r="R2414" s="84"/>
      <c r="S2414" s="84"/>
      <c r="T2414" s="85"/>
      <c r="AT2414" s="18" t="s">
        <v>169</v>
      </c>
      <c r="AU2414" s="18" t="s">
        <v>83</v>
      </c>
    </row>
    <row r="2415" s="12" customFormat="1">
      <c r="B2415" s="228"/>
      <c r="C2415" s="229"/>
      <c r="D2415" s="225" t="s">
        <v>176</v>
      </c>
      <c r="E2415" s="230" t="s">
        <v>19</v>
      </c>
      <c r="F2415" s="231" t="s">
        <v>2556</v>
      </c>
      <c r="G2415" s="229"/>
      <c r="H2415" s="230" t="s">
        <v>19</v>
      </c>
      <c r="I2415" s="232"/>
      <c r="J2415" s="229"/>
      <c r="K2415" s="229"/>
      <c r="L2415" s="233"/>
      <c r="M2415" s="234"/>
      <c r="N2415" s="235"/>
      <c r="O2415" s="235"/>
      <c r="P2415" s="235"/>
      <c r="Q2415" s="235"/>
      <c r="R2415" s="235"/>
      <c r="S2415" s="235"/>
      <c r="T2415" s="236"/>
      <c r="AT2415" s="237" t="s">
        <v>176</v>
      </c>
      <c r="AU2415" s="237" t="s">
        <v>83</v>
      </c>
      <c r="AV2415" s="12" t="s">
        <v>81</v>
      </c>
      <c r="AW2415" s="12" t="s">
        <v>34</v>
      </c>
      <c r="AX2415" s="12" t="s">
        <v>73</v>
      </c>
      <c r="AY2415" s="237" t="s">
        <v>161</v>
      </c>
    </row>
    <row r="2416" s="13" customFormat="1">
      <c r="B2416" s="238"/>
      <c r="C2416" s="239"/>
      <c r="D2416" s="225" t="s">
        <v>176</v>
      </c>
      <c r="E2416" s="240" t="s">
        <v>19</v>
      </c>
      <c r="F2416" s="241" t="s">
        <v>2557</v>
      </c>
      <c r="G2416" s="239"/>
      <c r="H2416" s="242">
        <v>170</v>
      </c>
      <c r="I2416" s="243"/>
      <c r="J2416" s="239"/>
      <c r="K2416" s="239"/>
      <c r="L2416" s="244"/>
      <c r="M2416" s="245"/>
      <c r="N2416" s="246"/>
      <c r="O2416" s="246"/>
      <c r="P2416" s="246"/>
      <c r="Q2416" s="246"/>
      <c r="R2416" s="246"/>
      <c r="S2416" s="246"/>
      <c r="T2416" s="247"/>
      <c r="AT2416" s="248" t="s">
        <v>176</v>
      </c>
      <c r="AU2416" s="248" t="s">
        <v>83</v>
      </c>
      <c r="AV2416" s="13" t="s">
        <v>83</v>
      </c>
      <c r="AW2416" s="13" t="s">
        <v>34</v>
      </c>
      <c r="AX2416" s="13" t="s">
        <v>73</v>
      </c>
      <c r="AY2416" s="248" t="s">
        <v>161</v>
      </c>
    </row>
    <row r="2417" s="12" customFormat="1">
      <c r="B2417" s="228"/>
      <c r="C2417" s="229"/>
      <c r="D2417" s="225" t="s">
        <v>176</v>
      </c>
      <c r="E2417" s="230" t="s">
        <v>19</v>
      </c>
      <c r="F2417" s="231" t="s">
        <v>2558</v>
      </c>
      <c r="G2417" s="229"/>
      <c r="H2417" s="230" t="s">
        <v>19</v>
      </c>
      <c r="I2417" s="232"/>
      <c r="J2417" s="229"/>
      <c r="K2417" s="229"/>
      <c r="L2417" s="233"/>
      <c r="M2417" s="234"/>
      <c r="N2417" s="235"/>
      <c r="O2417" s="235"/>
      <c r="P2417" s="235"/>
      <c r="Q2417" s="235"/>
      <c r="R2417" s="235"/>
      <c r="S2417" s="235"/>
      <c r="T2417" s="236"/>
      <c r="AT2417" s="237" t="s">
        <v>176</v>
      </c>
      <c r="AU2417" s="237" t="s">
        <v>83</v>
      </c>
      <c r="AV2417" s="12" t="s">
        <v>81</v>
      </c>
      <c r="AW2417" s="12" t="s">
        <v>34</v>
      </c>
      <c r="AX2417" s="12" t="s">
        <v>73</v>
      </c>
      <c r="AY2417" s="237" t="s">
        <v>161</v>
      </c>
    </row>
    <row r="2418" s="13" customFormat="1">
      <c r="B2418" s="238"/>
      <c r="C2418" s="239"/>
      <c r="D2418" s="225" t="s">
        <v>176</v>
      </c>
      <c r="E2418" s="240" t="s">
        <v>19</v>
      </c>
      <c r="F2418" s="241" t="s">
        <v>2559</v>
      </c>
      <c r="G2418" s="239"/>
      <c r="H2418" s="242">
        <v>350</v>
      </c>
      <c r="I2418" s="243"/>
      <c r="J2418" s="239"/>
      <c r="K2418" s="239"/>
      <c r="L2418" s="244"/>
      <c r="M2418" s="245"/>
      <c r="N2418" s="246"/>
      <c r="O2418" s="246"/>
      <c r="P2418" s="246"/>
      <c r="Q2418" s="246"/>
      <c r="R2418" s="246"/>
      <c r="S2418" s="246"/>
      <c r="T2418" s="247"/>
      <c r="AT2418" s="248" t="s">
        <v>176</v>
      </c>
      <c r="AU2418" s="248" t="s">
        <v>83</v>
      </c>
      <c r="AV2418" s="13" t="s">
        <v>83</v>
      </c>
      <c r="AW2418" s="13" t="s">
        <v>34</v>
      </c>
      <c r="AX2418" s="13" t="s">
        <v>73</v>
      </c>
      <c r="AY2418" s="248" t="s">
        <v>161</v>
      </c>
    </row>
    <row r="2419" s="12" customFormat="1">
      <c r="B2419" s="228"/>
      <c r="C2419" s="229"/>
      <c r="D2419" s="225" t="s">
        <v>176</v>
      </c>
      <c r="E2419" s="230" t="s">
        <v>19</v>
      </c>
      <c r="F2419" s="231" t="s">
        <v>2119</v>
      </c>
      <c r="G2419" s="229"/>
      <c r="H2419" s="230" t="s">
        <v>19</v>
      </c>
      <c r="I2419" s="232"/>
      <c r="J2419" s="229"/>
      <c r="K2419" s="229"/>
      <c r="L2419" s="233"/>
      <c r="M2419" s="234"/>
      <c r="N2419" s="235"/>
      <c r="O2419" s="235"/>
      <c r="P2419" s="235"/>
      <c r="Q2419" s="235"/>
      <c r="R2419" s="235"/>
      <c r="S2419" s="235"/>
      <c r="T2419" s="236"/>
      <c r="AT2419" s="237" t="s">
        <v>176</v>
      </c>
      <c r="AU2419" s="237" t="s">
        <v>83</v>
      </c>
      <c r="AV2419" s="12" t="s">
        <v>81</v>
      </c>
      <c r="AW2419" s="12" t="s">
        <v>34</v>
      </c>
      <c r="AX2419" s="12" t="s">
        <v>73</v>
      </c>
      <c r="AY2419" s="237" t="s">
        <v>161</v>
      </c>
    </row>
    <row r="2420" s="13" customFormat="1">
      <c r="B2420" s="238"/>
      <c r="C2420" s="239"/>
      <c r="D2420" s="225" t="s">
        <v>176</v>
      </c>
      <c r="E2420" s="240" t="s">
        <v>19</v>
      </c>
      <c r="F2420" s="241" t="s">
        <v>2560</v>
      </c>
      <c r="G2420" s="239"/>
      <c r="H2420" s="242">
        <v>17</v>
      </c>
      <c r="I2420" s="243"/>
      <c r="J2420" s="239"/>
      <c r="K2420" s="239"/>
      <c r="L2420" s="244"/>
      <c r="M2420" s="245"/>
      <c r="N2420" s="246"/>
      <c r="O2420" s="246"/>
      <c r="P2420" s="246"/>
      <c r="Q2420" s="246"/>
      <c r="R2420" s="246"/>
      <c r="S2420" s="246"/>
      <c r="T2420" s="247"/>
      <c r="AT2420" s="248" t="s">
        <v>176</v>
      </c>
      <c r="AU2420" s="248" t="s">
        <v>83</v>
      </c>
      <c r="AV2420" s="13" t="s">
        <v>83</v>
      </c>
      <c r="AW2420" s="13" t="s">
        <v>34</v>
      </c>
      <c r="AX2420" s="13" t="s">
        <v>73</v>
      </c>
      <c r="AY2420" s="248" t="s">
        <v>161</v>
      </c>
    </row>
    <row r="2421" s="12" customFormat="1">
      <c r="B2421" s="228"/>
      <c r="C2421" s="229"/>
      <c r="D2421" s="225" t="s">
        <v>176</v>
      </c>
      <c r="E2421" s="230" t="s">
        <v>19</v>
      </c>
      <c r="F2421" s="231" t="s">
        <v>2121</v>
      </c>
      <c r="G2421" s="229"/>
      <c r="H2421" s="230" t="s">
        <v>19</v>
      </c>
      <c r="I2421" s="232"/>
      <c r="J2421" s="229"/>
      <c r="K2421" s="229"/>
      <c r="L2421" s="233"/>
      <c r="M2421" s="234"/>
      <c r="N2421" s="235"/>
      <c r="O2421" s="235"/>
      <c r="P2421" s="235"/>
      <c r="Q2421" s="235"/>
      <c r="R2421" s="235"/>
      <c r="S2421" s="235"/>
      <c r="T2421" s="236"/>
      <c r="AT2421" s="237" t="s">
        <v>176</v>
      </c>
      <c r="AU2421" s="237" t="s">
        <v>83</v>
      </c>
      <c r="AV2421" s="12" t="s">
        <v>81</v>
      </c>
      <c r="AW2421" s="12" t="s">
        <v>34</v>
      </c>
      <c r="AX2421" s="12" t="s">
        <v>73</v>
      </c>
      <c r="AY2421" s="237" t="s">
        <v>161</v>
      </c>
    </row>
    <row r="2422" s="13" customFormat="1">
      <c r="B2422" s="238"/>
      <c r="C2422" s="239"/>
      <c r="D2422" s="225" t="s">
        <v>176</v>
      </c>
      <c r="E2422" s="240" t="s">
        <v>19</v>
      </c>
      <c r="F2422" s="241" t="s">
        <v>2560</v>
      </c>
      <c r="G2422" s="239"/>
      <c r="H2422" s="242">
        <v>17</v>
      </c>
      <c r="I2422" s="243"/>
      <c r="J2422" s="239"/>
      <c r="K2422" s="239"/>
      <c r="L2422" s="244"/>
      <c r="M2422" s="245"/>
      <c r="N2422" s="246"/>
      <c r="O2422" s="246"/>
      <c r="P2422" s="246"/>
      <c r="Q2422" s="246"/>
      <c r="R2422" s="246"/>
      <c r="S2422" s="246"/>
      <c r="T2422" s="247"/>
      <c r="AT2422" s="248" t="s">
        <v>176</v>
      </c>
      <c r="AU2422" s="248" t="s">
        <v>83</v>
      </c>
      <c r="AV2422" s="13" t="s">
        <v>83</v>
      </c>
      <c r="AW2422" s="13" t="s">
        <v>34</v>
      </c>
      <c r="AX2422" s="13" t="s">
        <v>73</v>
      </c>
      <c r="AY2422" s="248" t="s">
        <v>161</v>
      </c>
    </row>
    <row r="2423" s="12" customFormat="1">
      <c r="B2423" s="228"/>
      <c r="C2423" s="229"/>
      <c r="D2423" s="225" t="s">
        <v>176</v>
      </c>
      <c r="E2423" s="230" t="s">
        <v>19</v>
      </c>
      <c r="F2423" s="231" t="s">
        <v>2528</v>
      </c>
      <c r="G2423" s="229"/>
      <c r="H2423" s="230" t="s">
        <v>19</v>
      </c>
      <c r="I2423" s="232"/>
      <c r="J2423" s="229"/>
      <c r="K2423" s="229"/>
      <c r="L2423" s="233"/>
      <c r="M2423" s="234"/>
      <c r="N2423" s="235"/>
      <c r="O2423" s="235"/>
      <c r="P2423" s="235"/>
      <c r="Q2423" s="235"/>
      <c r="R2423" s="235"/>
      <c r="S2423" s="235"/>
      <c r="T2423" s="236"/>
      <c r="AT2423" s="237" t="s">
        <v>176</v>
      </c>
      <c r="AU2423" s="237" t="s">
        <v>83</v>
      </c>
      <c r="AV2423" s="12" t="s">
        <v>81</v>
      </c>
      <c r="AW2423" s="12" t="s">
        <v>34</v>
      </c>
      <c r="AX2423" s="12" t="s">
        <v>73</v>
      </c>
      <c r="AY2423" s="237" t="s">
        <v>161</v>
      </c>
    </row>
    <row r="2424" s="13" customFormat="1">
      <c r="B2424" s="238"/>
      <c r="C2424" s="239"/>
      <c r="D2424" s="225" t="s">
        <v>176</v>
      </c>
      <c r="E2424" s="240" t="s">
        <v>19</v>
      </c>
      <c r="F2424" s="241" t="s">
        <v>2561</v>
      </c>
      <c r="G2424" s="239"/>
      <c r="H2424" s="242">
        <v>27</v>
      </c>
      <c r="I2424" s="243"/>
      <c r="J2424" s="239"/>
      <c r="K2424" s="239"/>
      <c r="L2424" s="244"/>
      <c r="M2424" s="245"/>
      <c r="N2424" s="246"/>
      <c r="O2424" s="246"/>
      <c r="P2424" s="246"/>
      <c r="Q2424" s="246"/>
      <c r="R2424" s="246"/>
      <c r="S2424" s="246"/>
      <c r="T2424" s="247"/>
      <c r="AT2424" s="248" t="s">
        <v>176</v>
      </c>
      <c r="AU2424" s="248" t="s">
        <v>83</v>
      </c>
      <c r="AV2424" s="13" t="s">
        <v>83</v>
      </c>
      <c r="AW2424" s="13" t="s">
        <v>34</v>
      </c>
      <c r="AX2424" s="13" t="s">
        <v>73</v>
      </c>
      <c r="AY2424" s="248" t="s">
        <v>161</v>
      </c>
    </row>
    <row r="2425" s="14" customFormat="1">
      <c r="B2425" s="249"/>
      <c r="C2425" s="250"/>
      <c r="D2425" s="225" t="s">
        <v>176</v>
      </c>
      <c r="E2425" s="251" t="s">
        <v>19</v>
      </c>
      <c r="F2425" s="252" t="s">
        <v>201</v>
      </c>
      <c r="G2425" s="250"/>
      <c r="H2425" s="253">
        <v>581</v>
      </c>
      <c r="I2425" s="254"/>
      <c r="J2425" s="250"/>
      <c r="K2425" s="250"/>
      <c r="L2425" s="255"/>
      <c r="M2425" s="256"/>
      <c r="N2425" s="257"/>
      <c r="O2425" s="257"/>
      <c r="P2425" s="257"/>
      <c r="Q2425" s="257"/>
      <c r="R2425" s="257"/>
      <c r="S2425" s="257"/>
      <c r="T2425" s="258"/>
      <c r="AT2425" s="259" t="s">
        <v>176</v>
      </c>
      <c r="AU2425" s="259" t="s">
        <v>83</v>
      </c>
      <c r="AV2425" s="14" t="s">
        <v>167</v>
      </c>
      <c r="AW2425" s="14" t="s">
        <v>34</v>
      </c>
      <c r="AX2425" s="14" t="s">
        <v>81</v>
      </c>
      <c r="AY2425" s="259" t="s">
        <v>161</v>
      </c>
    </row>
    <row r="2426" s="1" customFormat="1" ht="16.5" customHeight="1">
      <c r="B2426" s="39"/>
      <c r="C2426" s="260" t="s">
        <v>2562</v>
      </c>
      <c r="D2426" s="260" t="s">
        <v>252</v>
      </c>
      <c r="E2426" s="261" t="s">
        <v>2547</v>
      </c>
      <c r="F2426" s="262" t="s">
        <v>2548</v>
      </c>
      <c r="G2426" s="263" t="s">
        <v>172</v>
      </c>
      <c r="H2426" s="264">
        <v>1.534</v>
      </c>
      <c r="I2426" s="265"/>
      <c r="J2426" s="266">
        <f>ROUND(I2426*H2426,2)</f>
        <v>0</v>
      </c>
      <c r="K2426" s="262" t="s">
        <v>173</v>
      </c>
      <c r="L2426" s="267"/>
      <c r="M2426" s="268" t="s">
        <v>19</v>
      </c>
      <c r="N2426" s="269" t="s">
        <v>44</v>
      </c>
      <c r="O2426" s="84"/>
      <c r="P2426" s="221">
        <f>O2426*H2426</f>
        <v>0</v>
      </c>
      <c r="Q2426" s="221">
        <v>0.55000000000000004</v>
      </c>
      <c r="R2426" s="221">
        <f>Q2426*H2426</f>
        <v>0.84370000000000012</v>
      </c>
      <c r="S2426" s="221">
        <v>0</v>
      </c>
      <c r="T2426" s="222">
        <f>S2426*H2426</f>
        <v>0</v>
      </c>
      <c r="AR2426" s="223" t="s">
        <v>364</v>
      </c>
      <c r="AT2426" s="223" t="s">
        <v>252</v>
      </c>
      <c r="AU2426" s="223" t="s">
        <v>83</v>
      </c>
      <c r="AY2426" s="18" t="s">
        <v>161</v>
      </c>
      <c r="BE2426" s="224">
        <f>IF(N2426="základní",J2426,0)</f>
        <v>0</v>
      </c>
      <c r="BF2426" s="224">
        <f>IF(N2426="snížená",J2426,0)</f>
        <v>0</v>
      </c>
      <c r="BG2426" s="224">
        <f>IF(N2426="zákl. přenesená",J2426,0)</f>
        <v>0</v>
      </c>
      <c r="BH2426" s="224">
        <f>IF(N2426="sníž. přenesená",J2426,0)</f>
        <v>0</v>
      </c>
      <c r="BI2426" s="224">
        <f>IF(N2426="nulová",J2426,0)</f>
        <v>0</v>
      </c>
      <c r="BJ2426" s="18" t="s">
        <v>81</v>
      </c>
      <c r="BK2426" s="224">
        <f>ROUND(I2426*H2426,2)</f>
        <v>0</v>
      </c>
      <c r="BL2426" s="18" t="s">
        <v>257</v>
      </c>
      <c r="BM2426" s="223" t="s">
        <v>2563</v>
      </c>
    </row>
    <row r="2427" s="1" customFormat="1">
      <c r="B2427" s="39"/>
      <c r="C2427" s="40"/>
      <c r="D2427" s="225" t="s">
        <v>169</v>
      </c>
      <c r="E2427" s="40"/>
      <c r="F2427" s="226" t="s">
        <v>2548</v>
      </c>
      <c r="G2427" s="40"/>
      <c r="H2427" s="40"/>
      <c r="I2427" s="136"/>
      <c r="J2427" s="40"/>
      <c r="K2427" s="40"/>
      <c r="L2427" s="44"/>
      <c r="M2427" s="227"/>
      <c r="N2427" s="84"/>
      <c r="O2427" s="84"/>
      <c r="P2427" s="84"/>
      <c r="Q2427" s="84"/>
      <c r="R2427" s="84"/>
      <c r="S2427" s="84"/>
      <c r="T2427" s="85"/>
      <c r="AT2427" s="18" t="s">
        <v>169</v>
      </c>
      <c r="AU2427" s="18" t="s">
        <v>83</v>
      </c>
    </row>
    <row r="2428" s="13" customFormat="1">
      <c r="B2428" s="238"/>
      <c r="C2428" s="239"/>
      <c r="D2428" s="225" t="s">
        <v>176</v>
      </c>
      <c r="E2428" s="240" t="s">
        <v>19</v>
      </c>
      <c r="F2428" s="241" t="s">
        <v>2564</v>
      </c>
      <c r="G2428" s="239"/>
      <c r="H2428" s="242">
        <v>1.534</v>
      </c>
      <c r="I2428" s="243"/>
      <c r="J2428" s="239"/>
      <c r="K2428" s="239"/>
      <c r="L2428" s="244"/>
      <c r="M2428" s="245"/>
      <c r="N2428" s="246"/>
      <c r="O2428" s="246"/>
      <c r="P2428" s="246"/>
      <c r="Q2428" s="246"/>
      <c r="R2428" s="246"/>
      <c r="S2428" s="246"/>
      <c r="T2428" s="247"/>
      <c r="AT2428" s="248" t="s">
        <v>176</v>
      </c>
      <c r="AU2428" s="248" t="s">
        <v>83</v>
      </c>
      <c r="AV2428" s="13" t="s">
        <v>83</v>
      </c>
      <c r="AW2428" s="13" t="s">
        <v>34</v>
      </c>
      <c r="AX2428" s="13" t="s">
        <v>81</v>
      </c>
      <c r="AY2428" s="248" t="s">
        <v>161</v>
      </c>
    </row>
    <row r="2429" s="1" customFormat="1" ht="16.5" customHeight="1">
      <c r="B2429" s="39"/>
      <c r="C2429" s="212" t="s">
        <v>2565</v>
      </c>
      <c r="D2429" s="212" t="s">
        <v>163</v>
      </c>
      <c r="E2429" s="213" t="s">
        <v>2566</v>
      </c>
      <c r="F2429" s="214" t="s">
        <v>2567</v>
      </c>
      <c r="G2429" s="215" t="s">
        <v>1390</v>
      </c>
      <c r="H2429" s="216">
        <v>9</v>
      </c>
      <c r="I2429" s="217"/>
      <c r="J2429" s="218">
        <f>ROUND(I2429*H2429,2)</f>
        <v>0</v>
      </c>
      <c r="K2429" s="214" t="s">
        <v>19</v>
      </c>
      <c r="L2429" s="44"/>
      <c r="M2429" s="219" t="s">
        <v>19</v>
      </c>
      <c r="N2429" s="220" t="s">
        <v>44</v>
      </c>
      <c r="O2429" s="84"/>
      <c r="P2429" s="221">
        <f>O2429*H2429</f>
        <v>0</v>
      </c>
      <c r="Q2429" s="221">
        <v>0.050000000000000003</v>
      </c>
      <c r="R2429" s="221">
        <f>Q2429*H2429</f>
        <v>0.45000000000000001</v>
      </c>
      <c r="S2429" s="221">
        <v>0</v>
      </c>
      <c r="T2429" s="222">
        <f>S2429*H2429</f>
        <v>0</v>
      </c>
      <c r="AR2429" s="223" t="s">
        <v>257</v>
      </c>
      <c r="AT2429" s="223" t="s">
        <v>163</v>
      </c>
      <c r="AU2429" s="223" t="s">
        <v>83</v>
      </c>
      <c r="AY2429" s="18" t="s">
        <v>161</v>
      </c>
      <c r="BE2429" s="224">
        <f>IF(N2429="základní",J2429,0)</f>
        <v>0</v>
      </c>
      <c r="BF2429" s="224">
        <f>IF(N2429="snížená",J2429,0)</f>
        <v>0</v>
      </c>
      <c r="BG2429" s="224">
        <f>IF(N2429="zákl. přenesená",J2429,0)</f>
        <v>0</v>
      </c>
      <c r="BH2429" s="224">
        <f>IF(N2429="sníž. přenesená",J2429,0)</f>
        <v>0</v>
      </c>
      <c r="BI2429" s="224">
        <f>IF(N2429="nulová",J2429,0)</f>
        <v>0</v>
      </c>
      <c r="BJ2429" s="18" t="s">
        <v>81</v>
      </c>
      <c r="BK2429" s="224">
        <f>ROUND(I2429*H2429,2)</f>
        <v>0</v>
      </c>
      <c r="BL2429" s="18" t="s">
        <v>257</v>
      </c>
      <c r="BM2429" s="223" t="s">
        <v>2568</v>
      </c>
    </row>
    <row r="2430" s="1" customFormat="1">
      <c r="B2430" s="39"/>
      <c r="C2430" s="40"/>
      <c r="D2430" s="225" t="s">
        <v>169</v>
      </c>
      <c r="E2430" s="40"/>
      <c r="F2430" s="226" t="s">
        <v>2567</v>
      </c>
      <c r="G2430" s="40"/>
      <c r="H2430" s="40"/>
      <c r="I2430" s="136"/>
      <c r="J2430" s="40"/>
      <c r="K2430" s="40"/>
      <c r="L2430" s="44"/>
      <c r="M2430" s="227"/>
      <c r="N2430" s="84"/>
      <c r="O2430" s="84"/>
      <c r="P2430" s="84"/>
      <c r="Q2430" s="84"/>
      <c r="R2430" s="84"/>
      <c r="S2430" s="84"/>
      <c r="T2430" s="85"/>
      <c r="AT2430" s="18" t="s">
        <v>169</v>
      </c>
      <c r="AU2430" s="18" t="s">
        <v>83</v>
      </c>
    </row>
    <row r="2431" s="1" customFormat="1" ht="16.5" customHeight="1">
      <c r="B2431" s="39"/>
      <c r="C2431" s="212" t="s">
        <v>2569</v>
      </c>
      <c r="D2431" s="212" t="s">
        <v>163</v>
      </c>
      <c r="E2431" s="213" t="s">
        <v>2570</v>
      </c>
      <c r="F2431" s="214" t="s">
        <v>2571</v>
      </c>
      <c r="G2431" s="215" t="s">
        <v>172</v>
      </c>
      <c r="H2431" s="216">
        <v>18.082999999999998</v>
      </c>
      <c r="I2431" s="217"/>
      <c r="J2431" s="218">
        <f>ROUND(I2431*H2431,2)</f>
        <v>0</v>
      </c>
      <c r="K2431" s="214" t="s">
        <v>173</v>
      </c>
      <c r="L2431" s="44"/>
      <c r="M2431" s="219" t="s">
        <v>19</v>
      </c>
      <c r="N2431" s="220" t="s">
        <v>44</v>
      </c>
      <c r="O2431" s="84"/>
      <c r="P2431" s="221">
        <f>O2431*H2431</f>
        <v>0</v>
      </c>
      <c r="Q2431" s="221">
        <v>0.023369999999999998</v>
      </c>
      <c r="R2431" s="221">
        <f>Q2431*H2431</f>
        <v>0.42259970999999996</v>
      </c>
      <c r="S2431" s="221">
        <v>0</v>
      </c>
      <c r="T2431" s="222">
        <f>S2431*H2431</f>
        <v>0</v>
      </c>
      <c r="AR2431" s="223" t="s">
        <v>257</v>
      </c>
      <c r="AT2431" s="223" t="s">
        <v>163</v>
      </c>
      <c r="AU2431" s="223" t="s">
        <v>83</v>
      </c>
      <c r="AY2431" s="18" t="s">
        <v>161</v>
      </c>
      <c r="BE2431" s="224">
        <f>IF(N2431="základní",J2431,0)</f>
        <v>0</v>
      </c>
      <c r="BF2431" s="224">
        <f>IF(N2431="snížená",J2431,0)</f>
        <v>0</v>
      </c>
      <c r="BG2431" s="224">
        <f>IF(N2431="zákl. přenesená",J2431,0)</f>
        <v>0</v>
      </c>
      <c r="BH2431" s="224">
        <f>IF(N2431="sníž. přenesená",J2431,0)</f>
        <v>0</v>
      </c>
      <c r="BI2431" s="224">
        <f>IF(N2431="nulová",J2431,0)</f>
        <v>0</v>
      </c>
      <c r="BJ2431" s="18" t="s">
        <v>81</v>
      </c>
      <c r="BK2431" s="224">
        <f>ROUND(I2431*H2431,2)</f>
        <v>0</v>
      </c>
      <c r="BL2431" s="18" t="s">
        <v>257</v>
      </c>
      <c r="BM2431" s="223" t="s">
        <v>2572</v>
      </c>
    </row>
    <row r="2432" s="1" customFormat="1">
      <c r="B2432" s="39"/>
      <c r="C2432" s="40"/>
      <c r="D2432" s="225" t="s">
        <v>169</v>
      </c>
      <c r="E2432" s="40"/>
      <c r="F2432" s="226" t="s">
        <v>2573</v>
      </c>
      <c r="G2432" s="40"/>
      <c r="H2432" s="40"/>
      <c r="I2432" s="136"/>
      <c r="J2432" s="40"/>
      <c r="K2432" s="40"/>
      <c r="L2432" s="44"/>
      <c r="M2432" s="227"/>
      <c r="N2432" s="84"/>
      <c r="O2432" s="84"/>
      <c r="P2432" s="84"/>
      <c r="Q2432" s="84"/>
      <c r="R2432" s="84"/>
      <c r="S2432" s="84"/>
      <c r="T2432" s="85"/>
      <c r="AT2432" s="18" t="s">
        <v>169</v>
      </c>
      <c r="AU2432" s="18" t="s">
        <v>83</v>
      </c>
    </row>
    <row r="2433" s="13" customFormat="1">
      <c r="B2433" s="238"/>
      <c r="C2433" s="239"/>
      <c r="D2433" s="225" t="s">
        <v>176</v>
      </c>
      <c r="E2433" s="240" t="s">
        <v>19</v>
      </c>
      <c r="F2433" s="241" t="s">
        <v>2574</v>
      </c>
      <c r="G2433" s="239"/>
      <c r="H2433" s="242">
        <v>8.6959999999999997</v>
      </c>
      <c r="I2433" s="243"/>
      <c r="J2433" s="239"/>
      <c r="K2433" s="239"/>
      <c r="L2433" s="244"/>
      <c r="M2433" s="245"/>
      <c r="N2433" s="246"/>
      <c r="O2433" s="246"/>
      <c r="P2433" s="246"/>
      <c r="Q2433" s="246"/>
      <c r="R2433" s="246"/>
      <c r="S2433" s="246"/>
      <c r="T2433" s="247"/>
      <c r="AT2433" s="248" t="s">
        <v>176</v>
      </c>
      <c r="AU2433" s="248" t="s">
        <v>83</v>
      </c>
      <c r="AV2433" s="13" t="s">
        <v>83</v>
      </c>
      <c r="AW2433" s="13" t="s">
        <v>34</v>
      </c>
      <c r="AX2433" s="13" t="s">
        <v>73</v>
      </c>
      <c r="AY2433" s="248" t="s">
        <v>161</v>
      </c>
    </row>
    <row r="2434" s="13" customFormat="1">
      <c r="B2434" s="238"/>
      <c r="C2434" s="239"/>
      <c r="D2434" s="225" t="s">
        <v>176</v>
      </c>
      <c r="E2434" s="240" t="s">
        <v>19</v>
      </c>
      <c r="F2434" s="241" t="s">
        <v>2575</v>
      </c>
      <c r="G2434" s="239"/>
      <c r="H2434" s="242">
        <v>9.3870000000000005</v>
      </c>
      <c r="I2434" s="243"/>
      <c r="J2434" s="239"/>
      <c r="K2434" s="239"/>
      <c r="L2434" s="244"/>
      <c r="M2434" s="245"/>
      <c r="N2434" s="246"/>
      <c r="O2434" s="246"/>
      <c r="P2434" s="246"/>
      <c r="Q2434" s="246"/>
      <c r="R2434" s="246"/>
      <c r="S2434" s="246"/>
      <c r="T2434" s="247"/>
      <c r="AT2434" s="248" t="s">
        <v>176</v>
      </c>
      <c r="AU2434" s="248" t="s">
        <v>83</v>
      </c>
      <c r="AV2434" s="13" t="s">
        <v>83</v>
      </c>
      <c r="AW2434" s="13" t="s">
        <v>34</v>
      </c>
      <c r="AX2434" s="13" t="s">
        <v>73</v>
      </c>
      <c r="AY2434" s="248" t="s">
        <v>161</v>
      </c>
    </row>
    <row r="2435" s="14" customFormat="1">
      <c r="B2435" s="249"/>
      <c r="C2435" s="250"/>
      <c r="D2435" s="225" t="s">
        <v>176</v>
      </c>
      <c r="E2435" s="251" t="s">
        <v>19</v>
      </c>
      <c r="F2435" s="252" t="s">
        <v>201</v>
      </c>
      <c r="G2435" s="250"/>
      <c r="H2435" s="253">
        <v>18.082999999999998</v>
      </c>
      <c r="I2435" s="254"/>
      <c r="J2435" s="250"/>
      <c r="K2435" s="250"/>
      <c r="L2435" s="255"/>
      <c r="M2435" s="256"/>
      <c r="N2435" s="257"/>
      <c r="O2435" s="257"/>
      <c r="P2435" s="257"/>
      <c r="Q2435" s="257"/>
      <c r="R2435" s="257"/>
      <c r="S2435" s="257"/>
      <c r="T2435" s="258"/>
      <c r="AT2435" s="259" t="s">
        <v>176</v>
      </c>
      <c r="AU2435" s="259" t="s">
        <v>83</v>
      </c>
      <c r="AV2435" s="14" t="s">
        <v>167</v>
      </c>
      <c r="AW2435" s="14" t="s">
        <v>34</v>
      </c>
      <c r="AX2435" s="14" t="s">
        <v>81</v>
      </c>
      <c r="AY2435" s="259" t="s">
        <v>161</v>
      </c>
    </row>
    <row r="2436" s="1" customFormat="1" ht="24" customHeight="1">
      <c r="B2436" s="39"/>
      <c r="C2436" s="212" t="s">
        <v>2576</v>
      </c>
      <c r="D2436" s="212" t="s">
        <v>163</v>
      </c>
      <c r="E2436" s="213" t="s">
        <v>2577</v>
      </c>
      <c r="F2436" s="214" t="s">
        <v>2578</v>
      </c>
      <c r="G2436" s="215" t="s">
        <v>166</v>
      </c>
      <c r="H2436" s="216">
        <v>1</v>
      </c>
      <c r="I2436" s="217"/>
      <c r="J2436" s="218">
        <f>ROUND(I2436*H2436,2)</f>
        <v>0</v>
      </c>
      <c r="K2436" s="214" t="s">
        <v>19</v>
      </c>
      <c r="L2436" s="44"/>
      <c r="M2436" s="219" t="s">
        <v>19</v>
      </c>
      <c r="N2436" s="220" t="s">
        <v>44</v>
      </c>
      <c r="O2436" s="84"/>
      <c r="P2436" s="221">
        <f>O2436*H2436</f>
        <v>0</v>
      </c>
      <c r="Q2436" s="221">
        <v>0.050000000000000003</v>
      </c>
      <c r="R2436" s="221">
        <f>Q2436*H2436</f>
        <v>0.050000000000000003</v>
      </c>
      <c r="S2436" s="221">
        <v>0</v>
      </c>
      <c r="T2436" s="222">
        <f>S2436*H2436</f>
        <v>0</v>
      </c>
      <c r="AR2436" s="223" t="s">
        <v>257</v>
      </c>
      <c r="AT2436" s="223" t="s">
        <v>163</v>
      </c>
      <c r="AU2436" s="223" t="s">
        <v>83</v>
      </c>
      <c r="AY2436" s="18" t="s">
        <v>161</v>
      </c>
      <c r="BE2436" s="224">
        <f>IF(N2436="základní",J2436,0)</f>
        <v>0</v>
      </c>
      <c r="BF2436" s="224">
        <f>IF(N2436="snížená",J2436,0)</f>
        <v>0</v>
      </c>
      <c r="BG2436" s="224">
        <f>IF(N2436="zákl. přenesená",J2436,0)</f>
        <v>0</v>
      </c>
      <c r="BH2436" s="224">
        <f>IF(N2436="sníž. přenesená",J2436,0)</f>
        <v>0</v>
      </c>
      <c r="BI2436" s="224">
        <f>IF(N2436="nulová",J2436,0)</f>
        <v>0</v>
      </c>
      <c r="BJ2436" s="18" t="s">
        <v>81</v>
      </c>
      <c r="BK2436" s="224">
        <f>ROUND(I2436*H2436,2)</f>
        <v>0</v>
      </c>
      <c r="BL2436" s="18" t="s">
        <v>257</v>
      </c>
      <c r="BM2436" s="223" t="s">
        <v>2579</v>
      </c>
    </row>
    <row r="2437" s="1" customFormat="1">
      <c r="B2437" s="39"/>
      <c r="C2437" s="40"/>
      <c r="D2437" s="225" t="s">
        <v>169</v>
      </c>
      <c r="E2437" s="40"/>
      <c r="F2437" s="226" t="s">
        <v>2578</v>
      </c>
      <c r="G2437" s="40"/>
      <c r="H2437" s="40"/>
      <c r="I2437" s="136"/>
      <c r="J2437" s="40"/>
      <c r="K2437" s="40"/>
      <c r="L2437" s="44"/>
      <c r="M2437" s="227"/>
      <c r="N2437" s="84"/>
      <c r="O2437" s="84"/>
      <c r="P2437" s="84"/>
      <c r="Q2437" s="84"/>
      <c r="R2437" s="84"/>
      <c r="S2437" s="84"/>
      <c r="T2437" s="85"/>
      <c r="AT2437" s="18" t="s">
        <v>169</v>
      </c>
      <c r="AU2437" s="18" t="s">
        <v>83</v>
      </c>
    </row>
    <row r="2438" s="1" customFormat="1" ht="16.5" customHeight="1">
      <c r="B2438" s="39"/>
      <c r="C2438" s="212" t="s">
        <v>2580</v>
      </c>
      <c r="D2438" s="212" t="s">
        <v>163</v>
      </c>
      <c r="E2438" s="213" t="s">
        <v>2581</v>
      </c>
      <c r="F2438" s="214" t="s">
        <v>2582</v>
      </c>
      <c r="G2438" s="215" t="s">
        <v>274</v>
      </c>
      <c r="H2438" s="216">
        <v>32</v>
      </c>
      <c r="I2438" s="217"/>
      <c r="J2438" s="218">
        <f>ROUND(I2438*H2438,2)</f>
        <v>0</v>
      </c>
      <c r="K2438" s="214" t="s">
        <v>19</v>
      </c>
      <c r="L2438" s="44"/>
      <c r="M2438" s="219" t="s">
        <v>19</v>
      </c>
      <c r="N2438" s="220" t="s">
        <v>44</v>
      </c>
      <c r="O2438" s="84"/>
      <c r="P2438" s="221">
        <f>O2438*H2438</f>
        <v>0</v>
      </c>
      <c r="Q2438" s="221">
        <v>0.0026700000000000001</v>
      </c>
      <c r="R2438" s="221">
        <f>Q2438*H2438</f>
        <v>0.085440000000000002</v>
      </c>
      <c r="S2438" s="221">
        <v>0</v>
      </c>
      <c r="T2438" s="222">
        <f>S2438*H2438</f>
        <v>0</v>
      </c>
      <c r="AR2438" s="223" t="s">
        <v>257</v>
      </c>
      <c r="AT2438" s="223" t="s">
        <v>163</v>
      </c>
      <c r="AU2438" s="223" t="s">
        <v>83</v>
      </c>
      <c r="AY2438" s="18" t="s">
        <v>161</v>
      </c>
      <c r="BE2438" s="224">
        <f>IF(N2438="základní",J2438,0)</f>
        <v>0</v>
      </c>
      <c r="BF2438" s="224">
        <f>IF(N2438="snížená",J2438,0)</f>
        <v>0</v>
      </c>
      <c r="BG2438" s="224">
        <f>IF(N2438="zákl. přenesená",J2438,0)</f>
        <v>0</v>
      </c>
      <c r="BH2438" s="224">
        <f>IF(N2438="sníž. přenesená",J2438,0)</f>
        <v>0</v>
      </c>
      <c r="BI2438" s="224">
        <f>IF(N2438="nulová",J2438,0)</f>
        <v>0</v>
      </c>
      <c r="BJ2438" s="18" t="s">
        <v>81</v>
      </c>
      <c r="BK2438" s="224">
        <f>ROUND(I2438*H2438,2)</f>
        <v>0</v>
      </c>
      <c r="BL2438" s="18" t="s">
        <v>257</v>
      </c>
      <c r="BM2438" s="223" t="s">
        <v>2583</v>
      </c>
    </row>
    <row r="2439" s="1" customFormat="1">
      <c r="B2439" s="39"/>
      <c r="C2439" s="40"/>
      <c r="D2439" s="225" t="s">
        <v>169</v>
      </c>
      <c r="E2439" s="40"/>
      <c r="F2439" s="226" t="s">
        <v>2582</v>
      </c>
      <c r="G2439" s="40"/>
      <c r="H2439" s="40"/>
      <c r="I2439" s="136"/>
      <c r="J2439" s="40"/>
      <c r="K2439" s="40"/>
      <c r="L2439" s="44"/>
      <c r="M2439" s="227"/>
      <c r="N2439" s="84"/>
      <c r="O2439" s="84"/>
      <c r="P2439" s="84"/>
      <c r="Q2439" s="84"/>
      <c r="R2439" s="84"/>
      <c r="S2439" s="84"/>
      <c r="T2439" s="85"/>
      <c r="AT2439" s="18" t="s">
        <v>169</v>
      </c>
      <c r="AU2439" s="18" t="s">
        <v>83</v>
      </c>
    </row>
    <row r="2440" s="1" customFormat="1" ht="16.5" customHeight="1">
      <c r="B2440" s="39"/>
      <c r="C2440" s="212" t="s">
        <v>2584</v>
      </c>
      <c r="D2440" s="212" t="s">
        <v>163</v>
      </c>
      <c r="E2440" s="213" t="s">
        <v>2585</v>
      </c>
      <c r="F2440" s="214" t="s">
        <v>2586</v>
      </c>
      <c r="G2440" s="215" t="s">
        <v>267</v>
      </c>
      <c r="H2440" s="216">
        <v>85.010000000000005</v>
      </c>
      <c r="I2440" s="217"/>
      <c r="J2440" s="218">
        <f>ROUND(I2440*H2440,2)</f>
        <v>0</v>
      </c>
      <c r="K2440" s="214" t="s">
        <v>173</v>
      </c>
      <c r="L2440" s="44"/>
      <c r="M2440" s="219" t="s">
        <v>19</v>
      </c>
      <c r="N2440" s="220" t="s">
        <v>44</v>
      </c>
      <c r="O2440" s="84"/>
      <c r="P2440" s="221">
        <f>O2440*H2440</f>
        <v>0</v>
      </c>
      <c r="Q2440" s="221">
        <v>0</v>
      </c>
      <c r="R2440" s="221">
        <f>Q2440*H2440</f>
        <v>0</v>
      </c>
      <c r="S2440" s="221">
        <v>0</v>
      </c>
      <c r="T2440" s="222">
        <f>S2440*H2440</f>
        <v>0</v>
      </c>
      <c r="AR2440" s="223" t="s">
        <v>257</v>
      </c>
      <c r="AT2440" s="223" t="s">
        <v>163</v>
      </c>
      <c r="AU2440" s="223" t="s">
        <v>83</v>
      </c>
      <c r="AY2440" s="18" t="s">
        <v>161</v>
      </c>
      <c r="BE2440" s="224">
        <f>IF(N2440="základní",J2440,0)</f>
        <v>0</v>
      </c>
      <c r="BF2440" s="224">
        <f>IF(N2440="snížená",J2440,0)</f>
        <v>0</v>
      </c>
      <c r="BG2440" s="224">
        <f>IF(N2440="zákl. přenesená",J2440,0)</f>
        <v>0</v>
      </c>
      <c r="BH2440" s="224">
        <f>IF(N2440="sníž. přenesená",J2440,0)</f>
        <v>0</v>
      </c>
      <c r="BI2440" s="224">
        <f>IF(N2440="nulová",J2440,0)</f>
        <v>0</v>
      </c>
      <c r="BJ2440" s="18" t="s">
        <v>81</v>
      </c>
      <c r="BK2440" s="224">
        <f>ROUND(I2440*H2440,2)</f>
        <v>0</v>
      </c>
      <c r="BL2440" s="18" t="s">
        <v>257</v>
      </c>
      <c r="BM2440" s="223" t="s">
        <v>2587</v>
      </c>
    </row>
    <row r="2441" s="1" customFormat="1">
      <c r="B2441" s="39"/>
      <c r="C2441" s="40"/>
      <c r="D2441" s="225" t="s">
        <v>169</v>
      </c>
      <c r="E2441" s="40"/>
      <c r="F2441" s="226" t="s">
        <v>2588</v>
      </c>
      <c r="G2441" s="40"/>
      <c r="H2441" s="40"/>
      <c r="I2441" s="136"/>
      <c r="J2441" s="40"/>
      <c r="K2441" s="40"/>
      <c r="L2441" s="44"/>
      <c r="M2441" s="227"/>
      <c r="N2441" s="84"/>
      <c r="O2441" s="84"/>
      <c r="P2441" s="84"/>
      <c r="Q2441" s="84"/>
      <c r="R2441" s="84"/>
      <c r="S2441" s="84"/>
      <c r="T2441" s="85"/>
      <c r="AT2441" s="18" t="s">
        <v>169</v>
      </c>
      <c r="AU2441" s="18" t="s">
        <v>83</v>
      </c>
    </row>
    <row r="2442" s="12" customFormat="1">
      <c r="B2442" s="228"/>
      <c r="C2442" s="229"/>
      <c r="D2442" s="225" t="s">
        <v>176</v>
      </c>
      <c r="E2442" s="230" t="s">
        <v>19</v>
      </c>
      <c r="F2442" s="231" t="s">
        <v>328</v>
      </c>
      <c r="G2442" s="229"/>
      <c r="H2442" s="230" t="s">
        <v>19</v>
      </c>
      <c r="I2442" s="232"/>
      <c r="J2442" s="229"/>
      <c r="K2442" s="229"/>
      <c r="L2442" s="233"/>
      <c r="M2442" s="234"/>
      <c r="N2442" s="235"/>
      <c r="O2442" s="235"/>
      <c r="P2442" s="235"/>
      <c r="Q2442" s="235"/>
      <c r="R2442" s="235"/>
      <c r="S2442" s="235"/>
      <c r="T2442" s="236"/>
      <c r="AT2442" s="237" t="s">
        <v>176</v>
      </c>
      <c r="AU2442" s="237" t="s">
        <v>83</v>
      </c>
      <c r="AV2442" s="12" t="s">
        <v>81</v>
      </c>
      <c r="AW2442" s="12" t="s">
        <v>34</v>
      </c>
      <c r="AX2442" s="12" t="s">
        <v>73</v>
      </c>
      <c r="AY2442" s="237" t="s">
        <v>161</v>
      </c>
    </row>
    <row r="2443" s="12" customFormat="1">
      <c r="B2443" s="228"/>
      <c r="C2443" s="229"/>
      <c r="D2443" s="225" t="s">
        <v>176</v>
      </c>
      <c r="E2443" s="230" t="s">
        <v>19</v>
      </c>
      <c r="F2443" s="231" t="s">
        <v>2589</v>
      </c>
      <c r="G2443" s="229"/>
      <c r="H2443" s="230" t="s">
        <v>19</v>
      </c>
      <c r="I2443" s="232"/>
      <c r="J2443" s="229"/>
      <c r="K2443" s="229"/>
      <c r="L2443" s="233"/>
      <c r="M2443" s="234"/>
      <c r="N2443" s="235"/>
      <c r="O2443" s="235"/>
      <c r="P2443" s="235"/>
      <c r="Q2443" s="235"/>
      <c r="R2443" s="235"/>
      <c r="S2443" s="235"/>
      <c r="T2443" s="236"/>
      <c r="AT2443" s="237" t="s">
        <v>176</v>
      </c>
      <c r="AU2443" s="237" t="s">
        <v>83</v>
      </c>
      <c r="AV2443" s="12" t="s">
        <v>81</v>
      </c>
      <c r="AW2443" s="12" t="s">
        <v>34</v>
      </c>
      <c r="AX2443" s="12" t="s">
        <v>73</v>
      </c>
      <c r="AY2443" s="237" t="s">
        <v>161</v>
      </c>
    </row>
    <row r="2444" s="13" customFormat="1">
      <c r="B2444" s="238"/>
      <c r="C2444" s="239"/>
      <c r="D2444" s="225" t="s">
        <v>176</v>
      </c>
      <c r="E2444" s="240" t="s">
        <v>19</v>
      </c>
      <c r="F2444" s="241" t="s">
        <v>2590</v>
      </c>
      <c r="G2444" s="239"/>
      <c r="H2444" s="242">
        <v>60</v>
      </c>
      <c r="I2444" s="243"/>
      <c r="J2444" s="239"/>
      <c r="K2444" s="239"/>
      <c r="L2444" s="244"/>
      <c r="M2444" s="245"/>
      <c r="N2444" s="246"/>
      <c r="O2444" s="246"/>
      <c r="P2444" s="246"/>
      <c r="Q2444" s="246"/>
      <c r="R2444" s="246"/>
      <c r="S2444" s="246"/>
      <c r="T2444" s="247"/>
      <c r="AT2444" s="248" t="s">
        <v>176</v>
      </c>
      <c r="AU2444" s="248" t="s">
        <v>83</v>
      </c>
      <c r="AV2444" s="13" t="s">
        <v>83</v>
      </c>
      <c r="AW2444" s="13" t="s">
        <v>34</v>
      </c>
      <c r="AX2444" s="13" t="s">
        <v>73</v>
      </c>
      <c r="AY2444" s="248" t="s">
        <v>161</v>
      </c>
    </row>
    <row r="2445" s="12" customFormat="1">
      <c r="B2445" s="228"/>
      <c r="C2445" s="229"/>
      <c r="D2445" s="225" t="s">
        <v>176</v>
      </c>
      <c r="E2445" s="230" t="s">
        <v>19</v>
      </c>
      <c r="F2445" s="231" t="s">
        <v>177</v>
      </c>
      <c r="G2445" s="229"/>
      <c r="H2445" s="230" t="s">
        <v>19</v>
      </c>
      <c r="I2445" s="232"/>
      <c r="J2445" s="229"/>
      <c r="K2445" s="229"/>
      <c r="L2445" s="233"/>
      <c r="M2445" s="234"/>
      <c r="N2445" s="235"/>
      <c r="O2445" s="235"/>
      <c r="P2445" s="235"/>
      <c r="Q2445" s="235"/>
      <c r="R2445" s="235"/>
      <c r="S2445" s="235"/>
      <c r="T2445" s="236"/>
      <c r="AT2445" s="237" t="s">
        <v>176</v>
      </c>
      <c r="AU2445" s="237" t="s">
        <v>83</v>
      </c>
      <c r="AV2445" s="12" t="s">
        <v>81</v>
      </c>
      <c r="AW2445" s="12" t="s">
        <v>34</v>
      </c>
      <c r="AX2445" s="12" t="s">
        <v>73</v>
      </c>
      <c r="AY2445" s="237" t="s">
        <v>161</v>
      </c>
    </row>
    <row r="2446" s="12" customFormat="1">
      <c r="B2446" s="228"/>
      <c r="C2446" s="229"/>
      <c r="D2446" s="225" t="s">
        <v>176</v>
      </c>
      <c r="E2446" s="230" t="s">
        <v>19</v>
      </c>
      <c r="F2446" s="231" t="s">
        <v>1415</v>
      </c>
      <c r="G2446" s="229"/>
      <c r="H2446" s="230" t="s">
        <v>19</v>
      </c>
      <c r="I2446" s="232"/>
      <c r="J2446" s="229"/>
      <c r="K2446" s="229"/>
      <c r="L2446" s="233"/>
      <c r="M2446" s="234"/>
      <c r="N2446" s="235"/>
      <c r="O2446" s="235"/>
      <c r="P2446" s="235"/>
      <c r="Q2446" s="235"/>
      <c r="R2446" s="235"/>
      <c r="S2446" s="235"/>
      <c r="T2446" s="236"/>
      <c r="AT2446" s="237" t="s">
        <v>176</v>
      </c>
      <c r="AU2446" s="237" t="s">
        <v>83</v>
      </c>
      <c r="AV2446" s="12" t="s">
        <v>81</v>
      </c>
      <c r="AW2446" s="12" t="s">
        <v>34</v>
      </c>
      <c r="AX2446" s="12" t="s">
        <v>73</v>
      </c>
      <c r="AY2446" s="237" t="s">
        <v>161</v>
      </c>
    </row>
    <row r="2447" s="13" customFormat="1">
      <c r="B2447" s="238"/>
      <c r="C2447" s="239"/>
      <c r="D2447" s="225" t="s">
        <v>176</v>
      </c>
      <c r="E2447" s="240" t="s">
        <v>19</v>
      </c>
      <c r="F2447" s="241" t="s">
        <v>2591</v>
      </c>
      <c r="G2447" s="239"/>
      <c r="H2447" s="242">
        <v>25.010000000000002</v>
      </c>
      <c r="I2447" s="243"/>
      <c r="J2447" s="239"/>
      <c r="K2447" s="239"/>
      <c r="L2447" s="244"/>
      <c r="M2447" s="245"/>
      <c r="N2447" s="246"/>
      <c r="O2447" s="246"/>
      <c r="P2447" s="246"/>
      <c r="Q2447" s="246"/>
      <c r="R2447" s="246"/>
      <c r="S2447" s="246"/>
      <c r="T2447" s="247"/>
      <c r="AT2447" s="248" t="s">
        <v>176</v>
      </c>
      <c r="AU2447" s="248" t="s">
        <v>83</v>
      </c>
      <c r="AV2447" s="13" t="s">
        <v>83</v>
      </c>
      <c r="AW2447" s="13" t="s">
        <v>34</v>
      </c>
      <c r="AX2447" s="13" t="s">
        <v>73</v>
      </c>
      <c r="AY2447" s="248" t="s">
        <v>161</v>
      </c>
    </row>
    <row r="2448" s="14" customFormat="1">
      <c r="B2448" s="249"/>
      <c r="C2448" s="250"/>
      <c r="D2448" s="225" t="s">
        <v>176</v>
      </c>
      <c r="E2448" s="251" t="s">
        <v>19</v>
      </c>
      <c r="F2448" s="252" t="s">
        <v>201</v>
      </c>
      <c r="G2448" s="250"/>
      <c r="H2448" s="253">
        <v>85.010000000000005</v>
      </c>
      <c r="I2448" s="254"/>
      <c r="J2448" s="250"/>
      <c r="K2448" s="250"/>
      <c r="L2448" s="255"/>
      <c r="M2448" s="256"/>
      <c r="N2448" s="257"/>
      <c r="O2448" s="257"/>
      <c r="P2448" s="257"/>
      <c r="Q2448" s="257"/>
      <c r="R2448" s="257"/>
      <c r="S2448" s="257"/>
      <c r="T2448" s="258"/>
      <c r="AT2448" s="259" t="s">
        <v>176</v>
      </c>
      <c r="AU2448" s="259" t="s">
        <v>83</v>
      </c>
      <c r="AV2448" s="14" t="s">
        <v>167</v>
      </c>
      <c r="AW2448" s="14" t="s">
        <v>34</v>
      </c>
      <c r="AX2448" s="14" t="s">
        <v>81</v>
      </c>
      <c r="AY2448" s="259" t="s">
        <v>161</v>
      </c>
    </row>
    <row r="2449" s="1" customFormat="1" ht="16.5" customHeight="1">
      <c r="B2449" s="39"/>
      <c r="C2449" s="260" t="s">
        <v>2592</v>
      </c>
      <c r="D2449" s="260" t="s">
        <v>252</v>
      </c>
      <c r="E2449" s="261" t="s">
        <v>2407</v>
      </c>
      <c r="F2449" s="262" t="s">
        <v>2408</v>
      </c>
      <c r="G2449" s="263" t="s">
        <v>172</v>
      </c>
      <c r="H2449" s="264">
        <v>0.84399999999999997</v>
      </c>
      <c r="I2449" s="265"/>
      <c r="J2449" s="266">
        <f>ROUND(I2449*H2449,2)</f>
        <v>0</v>
      </c>
      <c r="K2449" s="262" t="s">
        <v>173</v>
      </c>
      <c r="L2449" s="267"/>
      <c r="M2449" s="268" t="s">
        <v>19</v>
      </c>
      <c r="N2449" s="269" t="s">
        <v>44</v>
      </c>
      <c r="O2449" s="84"/>
      <c r="P2449" s="221">
        <f>O2449*H2449</f>
        <v>0</v>
      </c>
      <c r="Q2449" s="221">
        <v>0.55000000000000004</v>
      </c>
      <c r="R2449" s="221">
        <f>Q2449*H2449</f>
        <v>0.4642</v>
      </c>
      <c r="S2449" s="221">
        <v>0</v>
      </c>
      <c r="T2449" s="222">
        <f>S2449*H2449</f>
        <v>0</v>
      </c>
      <c r="AR2449" s="223" t="s">
        <v>364</v>
      </c>
      <c r="AT2449" s="223" t="s">
        <v>252</v>
      </c>
      <c r="AU2449" s="223" t="s">
        <v>83</v>
      </c>
      <c r="AY2449" s="18" t="s">
        <v>161</v>
      </c>
      <c r="BE2449" s="224">
        <f>IF(N2449="základní",J2449,0)</f>
        <v>0</v>
      </c>
      <c r="BF2449" s="224">
        <f>IF(N2449="snížená",J2449,0)</f>
        <v>0</v>
      </c>
      <c r="BG2449" s="224">
        <f>IF(N2449="zákl. přenesená",J2449,0)</f>
        <v>0</v>
      </c>
      <c r="BH2449" s="224">
        <f>IF(N2449="sníž. přenesená",J2449,0)</f>
        <v>0</v>
      </c>
      <c r="BI2449" s="224">
        <f>IF(N2449="nulová",J2449,0)</f>
        <v>0</v>
      </c>
      <c r="BJ2449" s="18" t="s">
        <v>81</v>
      </c>
      <c r="BK2449" s="224">
        <f>ROUND(I2449*H2449,2)</f>
        <v>0</v>
      </c>
      <c r="BL2449" s="18" t="s">
        <v>257</v>
      </c>
      <c r="BM2449" s="223" t="s">
        <v>2593</v>
      </c>
    </row>
    <row r="2450" s="1" customFormat="1">
      <c r="B2450" s="39"/>
      <c r="C2450" s="40"/>
      <c r="D2450" s="225" t="s">
        <v>169</v>
      </c>
      <c r="E2450" s="40"/>
      <c r="F2450" s="226" t="s">
        <v>2408</v>
      </c>
      <c r="G2450" s="40"/>
      <c r="H2450" s="40"/>
      <c r="I2450" s="136"/>
      <c r="J2450" s="40"/>
      <c r="K2450" s="40"/>
      <c r="L2450" s="44"/>
      <c r="M2450" s="227"/>
      <c r="N2450" s="84"/>
      <c r="O2450" s="84"/>
      <c r="P2450" s="84"/>
      <c r="Q2450" s="84"/>
      <c r="R2450" s="84"/>
      <c r="S2450" s="84"/>
      <c r="T2450" s="85"/>
      <c r="AT2450" s="18" t="s">
        <v>169</v>
      </c>
      <c r="AU2450" s="18" t="s">
        <v>83</v>
      </c>
    </row>
    <row r="2451" s="12" customFormat="1">
      <c r="B2451" s="228"/>
      <c r="C2451" s="229"/>
      <c r="D2451" s="225" t="s">
        <v>176</v>
      </c>
      <c r="E2451" s="230" t="s">
        <v>19</v>
      </c>
      <c r="F2451" s="231" t="s">
        <v>328</v>
      </c>
      <c r="G2451" s="229"/>
      <c r="H2451" s="230" t="s">
        <v>19</v>
      </c>
      <c r="I2451" s="232"/>
      <c r="J2451" s="229"/>
      <c r="K2451" s="229"/>
      <c r="L2451" s="233"/>
      <c r="M2451" s="234"/>
      <c r="N2451" s="235"/>
      <c r="O2451" s="235"/>
      <c r="P2451" s="235"/>
      <c r="Q2451" s="235"/>
      <c r="R2451" s="235"/>
      <c r="S2451" s="235"/>
      <c r="T2451" s="236"/>
      <c r="AT2451" s="237" t="s">
        <v>176</v>
      </c>
      <c r="AU2451" s="237" t="s">
        <v>83</v>
      </c>
      <c r="AV2451" s="12" t="s">
        <v>81</v>
      </c>
      <c r="AW2451" s="12" t="s">
        <v>34</v>
      </c>
      <c r="AX2451" s="12" t="s">
        <v>73</v>
      </c>
      <c r="AY2451" s="237" t="s">
        <v>161</v>
      </c>
    </row>
    <row r="2452" s="12" customFormat="1">
      <c r="B2452" s="228"/>
      <c r="C2452" s="229"/>
      <c r="D2452" s="225" t="s">
        <v>176</v>
      </c>
      <c r="E2452" s="230" t="s">
        <v>19</v>
      </c>
      <c r="F2452" s="231" t="s">
        <v>2589</v>
      </c>
      <c r="G2452" s="229"/>
      <c r="H2452" s="230" t="s">
        <v>19</v>
      </c>
      <c r="I2452" s="232"/>
      <c r="J2452" s="229"/>
      <c r="K2452" s="229"/>
      <c r="L2452" s="233"/>
      <c r="M2452" s="234"/>
      <c r="N2452" s="235"/>
      <c r="O2452" s="235"/>
      <c r="P2452" s="235"/>
      <c r="Q2452" s="235"/>
      <c r="R2452" s="235"/>
      <c r="S2452" s="235"/>
      <c r="T2452" s="236"/>
      <c r="AT2452" s="237" t="s">
        <v>176</v>
      </c>
      <c r="AU2452" s="237" t="s">
        <v>83</v>
      </c>
      <c r="AV2452" s="12" t="s">
        <v>81</v>
      </c>
      <c r="AW2452" s="12" t="s">
        <v>34</v>
      </c>
      <c r="AX2452" s="12" t="s">
        <v>73</v>
      </c>
      <c r="AY2452" s="237" t="s">
        <v>161</v>
      </c>
    </row>
    <row r="2453" s="13" customFormat="1">
      <c r="B2453" s="238"/>
      <c r="C2453" s="239"/>
      <c r="D2453" s="225" t="s">
        <v>176</v>
      </c>
      <c r="E2453" s="240" t="s">
        <v>19</v>
      </c>
      <c r="F2453" s="241" t="s">
        <v>2594</v>
      </c>
      <c r="G2453" s="239"/>
      <c r="H2453" s="242">
        <v>0.57599999999999996</v>
      </c>
      <c r="I2453" s="243"/>
      <c r="J2453" s="239"/>
      <c r="K2453" s="239"/>
      <c r="L2453" s="244"/>
      <c r="M2453" s="245"/>
      <c r="N2453" s="246"/>
      <c r="O2453" s="246"/>
      <c r="P2453" s="246"/>
      <c r="Q2453" s="246"/>
      <c r="R2453" s="246"/>
      <c r="S2453" s="246"/>
      <c r="T2453" s="247"/>
      <c r="AT2453" s="248" t="s">
        <v>176</v>
      </c>
      <c r="AU2453" s="248" t="s">
        <v>83</v>
      </c>
      <c r="AV2453" s="13" t="s">
        <v>83</v>
      </c>
      <c r="AW2453" s="13" t="s">
        <v>34</v>
      </c>
      <c r="AX2453" s="13" t="s">
        <v>73</v>
      </c>
      <c r="AY2453" s="248" t="s">
        <v>161</v>
      </c>
    </row>
    <row r="2454" s="12" customFormat="1">
      <c r="B2454" s="228"/>
      <c r="C2454" s="229"/>
      <c r="D2454" s="225" t="s">
        <v>176</v>
      </c>
      <c r="E2454" s="230" t="s">
        <v>19</v>
      </c>
      <c r="F2454" s="231" t="s">
        <v>177</v>
      </c>
      <c r="G2454" s="229"/>
      <c r="H2454" s="230" t="s">
        <v>19</v>
      </c>
      <c r="I2454" s="232"/>
      <c r="J2454" s="229"/>
      <c r="K2454" s="229"/>
      <c r="L2454" s="233"/>
      <c r="M2454" s="234"/>
      <c r="N2454" s="235"/>
      <c r="O2454" s="235"/>
      <c r="P2454" s="235"/>
      <c r="Q2454" s="235"/>
      <c r="R2454" s="235"/>
      <c r="S2454" s="235"/>
      <c r="T2454" s="236"/>
      <c r="AT2454" s="237" t="s">
        <v>176</v>
      </c>
      <c r="AU2454" s="237" t="s">
        <v>83</v>
      </c>
      <c r="AV2454" s="12" t="s">
        <v>81</v>
      </c>
      <c r="AW2454" s="12" t="s">
        <v>34</v>
      </c>
      <c r="AX2454" s="12" t="s">
        <v>73</v>
      </c>
      <c r="AY2454" s="237" t="s">
        <v>161</v>
      </c>
    </row>
    <row r="2455" s="12" customFormat="1">
      <c r="B2455" s="228"/>
      <c r="C2455" s="229"/>
      <c r="D2455" s="225" t="s">
        <v>176</v>
      </c>
      <c r="E2455" s="230" t="s">
        <v>19</v>
      </c>
      <c r="F2455" s="231" t="s">
        <v>1415</v>
      </c>
      <c r="G2455" s="229"/>
      <c r="H2455" s="230" t="s">
        <v>19</v>
      </c>
      <c r="I2455" s="232"/>
      <c r="J2455" s="229"/>
      <c r="K2455" s="229"/>
      <c r="L2455" s="233"/>
      <c r="M2455" s="234"/>
      <c r="N2455" s="235"/>
      <c r="O2455" s="235"/>
      <c r="P2455" s="235"/>
      <c r="Q2455" s="235"/>
      <c r="R2455" s="235"/>
      <c r="S2455" s="235"/>
      <c r="T2455" s="236"/>
      <c r="AT2455" s="237" t="s">
        <v>176</v>
      </c>
      <c r="AU2455" s="237" t="s">
        <v>83</v>
      </c>
      <c r="AV2455" s="12" t="s">
        <v>81</v>
      </c>
      <c r="AW2455" s="12" t="s">
        <v>34</v>
      </c>
      <c r="AX2455" s="12" t="s">
        <v>73</v>
      </c>
      <c r="AY2455" s="237" t="s">
        <v>161</v>
      </c>
    </row>
    <row r="2456" s="13" customFormat="1">
      <c r="B2456" s="238"/>
      <c r="C2456" s="239"/>
      <c r="D2456" s="225" t="s">
        <v>176</v>
      </c>
      <c r="E2456" s="240" t="s">
        <v>19</v>
      </c>
      <c r="F2456" s="241" t="s">
        <v>2595</v>
      </c>
      <c r="G2456" s="239"/>
      <c r="H2456" s="242">
        <v>0.20999999999999999</v>
      </c>
      <c r="I2456" s="243"/>
      <c r="J2456" s="239"/>
      <c r="K2456" s="239"/>
      <c r="L2456" s="244"/>
      <c r="M2456" s="245"/>
      <c r="N2456" s="246"/>
      <c r="O2456" s="246"/>
      <c r="P2456" s="246"/>
      <c r="Q2456" s="246"/>
      <c r="R2456" s="246"/>
      <c r="S2456" s="246"/>
      <c r="T2456" s="247"/>
      <c r="AT2456" s="248" t="s">
        <v>176</v>
      </c>
      <c r="AU2456" s="248" t="s">
        <v>83</v>
      </c>
      <c r="AV2456" s="13" t="s">
        <v>83</v>
      </c>
      <c r="AW2456" s="13" t="s">
        <v>34</v>
      </c>
      <c r="AX2456" s="13" t="s">
        <v>73</v>
      </c>
      <c r="AY2456" s="248" t="s">
        <v>161</v>
      </c>
    </row>
    <row r="2457" s="15" customFormat="1">
      <c r="B2457" s="271"/>
      <c r="C2457" s="272"/>
      <c r="D2457" s="225" t="s">
        <v>176</v>
      </c>
      <c r="E2457" s="273" t="s">
        <v>19</v>
      </c>
      <c r="F2457" s="274" t="s">
        <v>2411</v>
      </c>
      <c r="G2457" s="272"/>
      <c r="H2457" s="275">
        <v>0.78600000000000003</v>
      </c>
      <c r="I2457" s="276"/>
      <c r="J2457" s="272"/>
      <c r="K2457" s="272"/>
      <c r="L2457" s="277"/>
      <c r="M2457" s="278"/>
      <c r="N2457" s="279"/>
      <c r="O2457" s="279"/>
      <c r="P2457" s="279"/>
      <c r="Q2457" s="279"/>
      <c r="R2457" s="279"/>
      <c r="S2457" s="279"/>
      <c r="T2457" s="280"/>
      <c r="AT2457" s="281" t="s">
        <v>176</v>
      </c>
      <c r="AU2457" s="281" t="s">
        <v>83</v>
      </c>
      <c r="AV2457" s="15" t="s">
        <v>179</v>
      </c>
      <c r="AW2457" s="15" t="s">
        <v>34</v>
      </c>
      <c r="AX2457" s="15" t="s">
        <v>73</v>
      </c>
      <c r="AY2457" s="281" t="s">
        <v>161</v>
      </c>
    </row>
    <row r="2458" s="13" customFormat="1">
      <c r="B2458" s="238"/>
      <c r="C2458" s="239"/>
      <c r="D2458" s="225" t="s">
        <v>176</v>
      </c>
      <c r="E2458" s="240" t="s">
        <v>19</v>
      </c>
      <c r="F2458" s="241" t="s">
        <v>2596</v>
      </c>
      <c r="G2458" s="239"/>
      <c r="H2458" s="242">
        <v>0.058000000000000003</v>
      </c>
      <c r="I2458" s="243"/>
      <c r="J2458" s="239"/>
      <c r="K2458" s="239"/>
      <c r="L2458" s="244"/>
      <c r="M2458" s="245"/>
      <c r="N2458" s="246"/>
      <c r="O2458" s="246"/>
      <c r="P2458" s="246"/>
      <c r="Q2458" s="246"/>
      <c r="R2458" s="246"/>
      <c r="S2458" s="246"/>
      <c r="T2458" s="247"/>
      <c r="AT2458" s="248" t="s">
        <v>176</v>
      </c>
      <c r="AU2458" s="248" t="s">
        <v>83</v>
      </c>
      <c r="AV2458" s="13" t="s">
        <v>83</v>
      </c>
      <c r="AW2458" s="13" t="s">
        <v>34</v>
      </c>
      <c r="AX2458" s="13" t="s">
        <v>73</v>
      </c>
      <c r="AY2458" s="248" t="s">
        <v>161</v>
      </c>
    </row>
    <row r="2459" s="14" customFormat="1">
      <c r="B2459" s="249"/>
      <c r="C2459" s="250"/>
      <c r="D2459" s="225" t="s">
        <v>176</v>
      </c>
      <c r="E2459" s="251" t="s">
        <v>19</v>
      </c>
      <c r="F2459" s="252" t="s">
        <v>201</v>
      </c>
      <c r="G2459" s="250"/>
      <c r="H2459" s="253">
        <v>0.84399999999999997</v>
      </c>
      <c r="I2459" s="254"/>
      <c r="J2459" s="250"/>
      <c r="K2459" s="250"/>
      <c r="L2459" s="255"/>
      <c r="M2459" s="256"/>
      <c r="N2459" s="257"/>
      <c r="O2459" s="257"/>
      <c r="P2459" s="257"/>
      <c r="Q2459" s="257"/>
      <c r="R2459" s="257"/>
      <c r="S2459" s="257"/>
      <c r="T2459" s="258"/>
      <c r="AT2459" s="259" t="s">
        <v>176</v>
      </c>
      <c r="AU2459" s="259" t="s">
        <v>83</v>
      </c>
      <c r="AV2459" s="14" t="s">
        <v>167</v>
      </c>
      <c r="AW2459" s="14" t="s">
        <v>34</v>
      </c>
      <c r="AX2459" s="14" t="s">
        <v>81</v>
      </c>
      <c r="AY2459" s="259" t="s">
        <v>161</v>
      </c>
    </row>
    <row r="2460" s="1" customFormat="1" ht="16.5" customHeight="1">
      <c r="B2460" s="39"/>
      <c r="C2460" s="212" t="s">
        <v>2597</v>
      </c>
      <c r="D2460" s="212" t="s">
        <v>163</v>
      </c>
      <c r="E2460" s="213" t="s">
        <v>2598</v>
      </c>
      <c r="F2460" s="214" t="s">
        <v>2599</v>
      </c>
      <c r="G2460" s="215" t="s">
        <v>267</v>
      </c>
      <c r="H2460" s="216">
        <v>125</v>
      </c>
      <c r="I2460" s="217"/>
      <c r="J2460" s="218">
        <f>ROUND(I2460*H2460,2)</f>
        <v>0</v>
      </c>
      <c r="K2460" s="214" t="s">
        <v>173</v>
      </c>
      <c r="L2460" s="44"/>
      <c r="M2460" s="219" t="s">
        <v>19</v>
      </c>
      <c r="N2460" s="220" t="s">
        <v>44</v>
      </c>
      <c r="O2460" s="84"/>
      <c r="P2460" s="221">
        <f>O2460*H2460</f>
        <v>0</v>
      </c>
      <c r="Q2460" s="221">
        <v>0</v>
      </c>
      <c r="R2460" s="221">
        <f>Q2460*H2460</f>
        <v>0</v>
      </c>
      <c r="S2460" s="221">
        <v>0</v>
      </c>
      <c r="T2460" s="222">
        <f>S2460*H2460</f>
        <v>0</v>
      </c>
      <c r="AR2460" s="223" t="s">
        <v>257</v>
      </c>
      <c r="AT2460" s="223" t="s">
        <v>163</v>
      </c>
      <c r="AU2460" s="223" t="s">
        <v>83</v>
      </c>
      <c r="AY2460" s="18" t="s">
        <v>161</v>
      </c>
      <c r="BE2460" s="224">
        <f>IF(N2460="základní",J2460,0)</f>
        <v>0</v>
      </c>
      <c r="BF2460" s="224">
        <f>IF(N2460="snížená",J2460,0)</f>
        <v>0</v>
      </c>
      <c r="BG2460" s="224">
        <f>IF(N2460="zákl. přenesená",J2460,0)</f>
        <v>0</v>
      </c>
      <c r="BH2460" s="224">
        <f>IF(N2460="sníž. přenesená",J2460,0)</f>
        <v>0</v>
      </c>
      <c r="BI2460" s="224">
        <f>IF(N2460="nulová",J2460,0)</f>
        <v>0</v>
      </c>
      <c r="BJ2460" s="18" t="s">
        <v>81</v>
      </c>
      <c r="BK2460" s="224">
        <f>ROUND(I2460*H2460,2)</f>
        <v>0</v>
      </c>
      <c r="BL2460" s="18" t="s">
        <v>257</v>
      </c>
      <c r="BM2460" s="223" t="s">
        <v>2600</v>
      </c>
    </row>
    <row r="2461" s="1" customFormat="1">
      <c r="B2461" s="39"/>
      <c r="C2461" s="40"/>
      <c r="D2461" s="225" t="s">
        <v>169</v>
      </c>
      <c r="E2461" s="40"/>
      <c r="F2461" s="226" t="s">
        <v>2601</v>
      </c>
      <c r="G2461" s="40"/>
      <c r="H2461" s="40"/>
      <c r="I2461" s="136"/>
      <c r="J2461" s="40"/>
      <c r="K2461" s="40"/>
      <c r="L2461" s="44"/>
      <c r="M2461" s="227"/>
      <c r="N2461" s="84"/>
      <c r="O2461" s="84"/>
      <c r="P2461" s="84"/>
      <c r="Q2461" s="84"/>
      <c r="R2461" s="84"/>
      <c r="S2461" s="84"/>
      <c r="T2461" s="85"/>
      <c r="AT2461" s="18" t="s">
        <v>169</v>
      </c>
      <c r="AU2461" s="18" t="s">
        <v>83</v>
      </c>
    </row>
    <row r="2462" s="12" customFormat="1">
      <c r="B2462" s="228"/>
      <c r="C2462" s="229"/>
      <c r="D2462" s="225" t="s">
        <v>176</v>
      </c>
      <c r="E2462" s="230" t="s">
        <v>19</v>
      </c>
      <c r="F2462" s="231" t="s">
        <v>328</v>
      </c>
      <c r="G2462" s="229"/>
      <c r="H2462" s="230" t="s">
        <v>19</v>
      </c>
      <c r="I2462" s="232"/>
      <c r="J2462" s="229"/>
      <c r="K2462" s="229"/>
      <c r="L2462" s="233"/>
      <c r="M2462" s="234"/>
      <c r="N2462" s="235"/>
      <c r="O2462" s="235"/>
      <c r="P2462" s="235"/>
      <c r="Q2462" s="235"/>
      <c r="R2462" s="235"/>
      <c r="S2462" s="235"/>
      <c r="T2462" s="236"/>
      <c r="AT2462" s="237" t="s">
        <v>176</v>
      </c>
      <c r="AU2462" s="237" t="s">
        <v>83</v>
      </c>
      <c r="AV2462" s="12" t="s">
        <v>81</v>
      </c>
      <c r="AW2462" s="12" t="s">
        <v>34</v>
      </c>
      <c r="AX2462" s="12" t="s">
        <v>73</v>
      </c>
      <c r="AY2462" s="237" t="s">
        <v>161</v>
      </c>
    </row>
    <row r="2463" s="12" customFormat="1">
      <c r="B2463" s="228"/>
      <c r="C2463" s="229"/>
      <c r="D2463" s="225" t="s">
        <v>176</v>
      </c>
      <c r="E2463" s="230" t="s">
        <v>19</v>
      </c>
      <c r="F2463" s="231" t="s">
        <v>2589</v>
      </c>
      <c r="G2463" s="229"/>
      <c r="H2463" s="230" t="s">
        <v>19</v>
      </c>
      <c r="I2463" s="232"/>
      <c r="J2463" s="229"/>
      <c r="K2463" s="229"/>
      <c r="L2463" s="233"/>
      <c r="M2463" s="234"/>
      <c r="N2463" s="235"/>
      <c r="O2463" s="235"/>
      <c r="P2463" s="235"/>
      <c r="Q2463" s="235"/>
      <c r="R2463" s="235"/>
      <c r="S2463" s="235"/>
      <c r="T2463" s="236"/>
      <c r="AT2463" s="237" t="s">
        <v>176</v>
      </c>
      <c r="AU2463" s="237" t="s">
        <v>83</v>
      </c>
      <c r="AV2463" s="12" t="s">
        <v>81</v>
      </c>
      <c r="AW2463" s="12" t="s">
        <v>34</v>
      </c>
      <c r="AX2463" s="12" t="s">
        <v>73</v>
      </c>
      <c r="AY2463" s="237" t="s">
        <v>161</v>
      </c>
    </row>
    <row r="2464" s="13" customFormat="1">
      <c r="B2464" s="238"/>
      <c r="C2464" s="239"/>
      <c r="D2464" s="225" t="s">
        <v>176</v>
      </c>
      <c r="E2464" s="240" t="s">
        <v>19</v>
      </c>
      <c r="F2464" s="241" t="s">
        <v>2602</v>
      </c>
      <c r="G2464" s="239"/>
      <c r="H2464" s="242">
        <v>56</v>
      </c>
      <c r="I2464" s="243"/>
      <c r="J2464" s="239"/>
      <c r="K2464" s="239"/>
      <c r="L2464" s="244"/>
      <c r="M2464" s="245"/>
      <c r="N2464" s="246"/>
      <c r="O2464" s="246"/>
      <c r="P2464" s="246"/>
      <c r="Q2464" s="246"/>
      <c r="R2464" s="246"/>
      <c r="S2464" s="246"/>
      <c r="T2464" s="247"/>
      <c r="AT2464" s="248" t="s">
        <v>176</v>
      </c>
      <c r="AU2464" s="248" t="s">
        <v>83</v>
      </c>
      <c r="AV2464" s="13" t="s">
        <v>83</v>
      </c>
      <c r="AW2464" s="13" t="s">
        <v>34</v>
      </c>
      <c r="AX2464" s="13" t="s">
        <v>73</v>
      </c>
      <c r="AY2464" s="248" t="s">
        <v>161</v>
      </c>
    </row>
    <row r="2465" s="13" customFormat="1">
      <c r="B2465" s="238"/>
      <c r="C2465" s="239"/>
      <c r="D2465" s="225" t="s">
        <v>176</v>
      </c>
      <c r="E2465" s="240" t="s">
        <v>19</v>
      </c>
      <c r="F2465" s="241" t="s">
        <v>2603</v>
      </c>
      <c r="G2465" s="239"/>
      <c r="H2465" s="242">
        <v>9</v>
      </c>
      <c r="I2465" s="243"/>
      <c r="J2465" s="239"/>
      <c r="K2465" s="239"/>
      <c r="L2465" s="244"/>
      <c r="M2465" s="245"/>
      <c r="N2465" s="246"/>
      <c r="O2465" s="246"/>
      <c r="P2465" s="246"/>
      <c r="Q2465" s="246"/>
      <c r="R2465" s="246"/>
      <c r="S2465" s="246"/>
      <c r="T2465" s="247"/>
      <c r="AT2465" s="248" t="s">
        <v>176</v>
      </c>
      <c r="AU2465" s="248" t="s">
        <v>83</v>
      </c>
      <c r="AV2465" s="13" t="s">
        <v>83</v>
      </c>
      <c r="AW2465" s="13" t="s">
        <v>34</v>
      </c>
      <c r="AX2465" s="13" t="s">
        <v>73</v>
      </c>
      <c r="AY2465" s="248" t="s">
        <v>161</v>
      </c>
    </row>
    <row r="2466" s="13" customFormat="1">
      <c r="B2466" s="238"/>
      <c r="C2466" s="239"/>
      <c r="D2466" s="225" t="s">
        <v>176</v>
      </c>
      <c r="E2466" s="240" t="s">
        <v>19</v>
      </c>
      <c r="F2466" s="241" t="s">
        <v>2604</v>
      </c>
      <c r="G2466" s="239"/>
      <c r="H2466" s="242">
        <v>60</v>
      </c>
      <c r="I2466" s="243"/>
      <c r="J2466" s="239"/>
      <c r="K2466" s="239"/>
      <c r="L2466" s="244"/>
      <c r="M2466" s="245"/>
      <c r="N2466" s="246"/>
      <c r="O2466" s="246"/>
      <c r="P2466" s="246"/>
      <c r="Q2466" s="246"/>
      <c r="R2466" s="246"/>
      <c r="S2466" s="246"/>
      <c r="T2466" s="247"/>
      <c r="AT2466" s="248" t="s">
        <v>176</v>
      </c>
      <c r="AU2466" s="248" t="s">
        <v>83</v>
      </c>
      <c r="AV2466" s="13" t="s">
        <v>83</v>
      </c>
      <c r="AW2466" s="13" t="s">
        <v>34</v>
      </c>
      <c r="AX2466" s="13" t="s">
        <v>73</v>
      </c>
      <c r="AY2466" s="248" t="s">
        <v>161</v>
      </c>
    </row>
    <row r="2467" s="14" customFormat="1">
      <c r="B2467" s="249"/>
      <c r="C2467" s="250"/>
      <c r="D2467" s="225" t="s">
        <v>176</v>
      </c>
      <c r="E2467" s="251" t="s">
        <v>19</v>
      </c>
      <c r="F2467" s="252" t="s">
        <v>201</v>
      </c>
      <c r="G2467" s="250"/>
      <c r="H2467" s="253">
        <v>125</v>
      </c>
      <c r="I2467" s="254"/>
      <c r="J2467" s="250"/>
      <c r="K2467" s="250"/>
      <c r="L2467" s="255"/>
      <c r="M2467" s="256"/>
      <c r="N2467" s="257"/>
      <c r="O2467" s="257"/>
      <c r="P2467" s="257"/>
      <c r="Q2467" s="257"/>
      <c r="R2467" s="257"/>
      <c r="S2467" s="257"/>
      <c r="T2467" s="258"/>
      <c r="AT2467" s="259" t="s">
        <v>176</v>
      </c>
      <c r="AU2467" s="259" t="s">
        <v>83</v>
      </c>
      <c r="AV2467" s="14" t="s">
        <v>167</v>
      </c>
      <c r="AW2467" s="14" t="s">
        <v>34</v>
      </c>
      <c r="AX2467" s="14" t="s">
        <v>81</v>
      </c>
      <c r="AY2467" s="259" t="s">
        <v>161</v>
      </c>
    </row>
    <row r="2468" s="1" customFormat="1" ht="16.5" customHeight="1">
      <c r="B2468" s="39"/>
      <c r="C2468" s="260" t="s">
        <v>2605</v>
      </c>
      <c r="D2468" s="260" t="s">
        <v>252</v>
      </c>
      <c r="E2468" s="261" t="s">
        <v>2448</v>
      </c>
      <c r="F2468" s="262" t="s">
        <v>2449</v>
      </c>
      <c r="G2468" s="263" t="s">
        <v>172</v>
      </c>
      <c r="H2468" s="264">
        <v>1.954</v>
      </c>
      <c r="I2468" s="265"/>
      <c r="J2468" s="266">
        <f>ROUND(I2468*H2468,2)</f>
        <v>0</v>
      </c>
      <c r="K2468" s="262" t="s">
        <v>173</v>
      </c>
      <c r="L2468" s="267"/>
      <c r="M2468" s="268" t="s">
        <v>19</v>
      </c>
      <c r="N2468" s="269" t="s">
        <v>44</v>
      </c>
      <c r="O2468" s="84"/>
      <c r="P2468" s="221">
        <f>O2468*H2468</f>
        <v>0</v>
      </c>
      <c r="Q2468" s="221">
        <v>0.55000000000000004</v>
      </c>
      <c r="R2468" s="221">
        <f>Q2468*H2468</f>
        <v>1.0747</v>
      </c>
      <c r="S2468" s="221">
        <v>0</v>
      </c>
      <c r="T2468" s="222">
        <f>S2468*H2468</f>
        <v>0</v>
      </c>
      <c r="AR2468" s="223" t="s">
        <v>364</v>
      </c>
      <c r="AT2468" s="223" t="s">
        <v>252</v>
      </c>
      <c r="AU2468" s="223" t="s">
        <v>83</v>
      </c>
      <c r="AY2468" s="18" t="s">
        <v>161</v>
      </c>
      <c r="BE2468" s="224">
        <f>IF(N2468="základní",J2468,0)</f>
        <v>0</v>
      </c>
      <c r="BF2468" s="224">
        <f>IF(N2468="snížená",J2468,0)</f>
        <v>0</v>
      </c>
      <c r="BG2468" s="224">
        <f>IF(N2468="zákl. přenesená",J2468,0)</f>
        <v>0</v>
      </c>
      <c r="BH2468" s="224">
        <f>IF(N2468="sníž. přenesená",J2468,0)</f>
        <v>0</v>
      </c>
      <c r="BI2468" s="224">
        <f>IF(N2468="nulová",J2468,0)</f>
        <v>0</v>
      </c>
      <c r="BJ2468" s="18" t="s">
        <v>81</v>
      </c>
      <c r="BK2468" s="224">
        <f>ROUND(I2468*H2468,2)</f>
        <v>0</v>
      </c>
      <c r="BL2468" s="18" t="s">
        <v>257</v>
      </c>
      <c r="BM2468" s="223" t="s">
        <v>2606</v>
      </c>
    </row>
    <row r="2469" s="1" customFormat="1">
      <c r="B2469" s="39"/>
      <c r="C2469" s="40"/>
      <c r="D2469" s="225" t="s">
        <v>169</v>
      </c>
      <c r="E2469" s="40"/>
      <c r="F2469" s="226" t="s">
        <v>2449</v>
      </c>
      <c r="G2469" s="40"/>
      <c r="H2469" s="40"/>
      <c r="I2469" s="136"/>
      <c r="J2469" s="40"/>
      <c r="K2469" s="40"/>
      <c r="L2469" s="44"/>
      <c r="M2469" s="227"/>
      <c r="N2469" s="84"/>
      <c r="O2469" s="84"/>
      <c r="P2469" s="84"/>
      <c r="Q2469" s="84"/>
      <c r="R2469" s="84"/>
      <c r="S2469" s="84"/>
      <c r="T2469" s="85"/>
      <c r="AT2469" s="18" t="s">
        <v>169</v>
      </c>
      <c r="AU2469" s="18" t="s">
        <v>83</v>
      </c>
    </row>
    <row r="2470" s="12" customFormat="1">
      <c r="B2470" s="228"/>
      <c r="C2470" s="229"/>
      <c r="D2470" s="225" t="s">
        <v>176</v>
      </c>
      <c r="E2470" s="230" t="s">
        <v>19</v>
      </c>
      <c r="F2470" s="231" t="s">
        <v>328</v>
      </c>
      <c r="G2470" s="229"/>
      <c r="H2470" s="230" t="s">
        <v>19</v>
      </c>
      <c r="I2470" s="232"/>
      <c r="J2470" s="229"/>
      <c r="K2470" s="229"/>
      <c r="L2470" s="233"/>
      <c r="M2470" s="234"/>
      <c r="N2470" s="235"/>
      <c r="O2470" s="235"/>
      <c r="P2470" s="235"/>
      <c r="Q2470" s="235"/>
      <c r="R2470" s="235"/>
      <c r="S2470" s="235"/>
      <c r="T2470" s="236"/>
      <c r="AT2470" s="237" t="s">
        <v>176</v>
      </c>
      <c r="AU2470" s="237" t="s">
        <v>83</v>
      </c>
      <c r="AV2470" s="12" t="s">
        <v>81</v>
      </c>
      <c r="AW2470" s="12" t="s">
        <v>34</v>
      </c>
      <c r="AX2470" s="12" t="s">
        <v>73</v>
      </c>
      <c r="AY2470" s="237" t="s">
        <v>161</v>
      </c>
    </row>
    <row r="2471" s="12" customFormat="1">
      <c r="B2471" s="228"/>
      <c r="C2471" s="229"/>
      <c r="D2471" s="225" t="s">
        <v>176</v>
      </c>
      <c r="E2471" s="230" t="s">
        <v>19</v>
      </c>
      <c r="F2471" s="231" t="s">
        <v>2589</v>
      </c>
      <c r="G2471" s="229"/>
      <c r="H2471" s="230" t="s">
        <v>19</v>
      </c>
      <c r="I2471" s="232"/>
      <c r="J2471" s="229"/>
      <c r="K2471" s="229"/>
      <c r="L2471" s="233"/>
      <c r="M2471" s="234"/>
      <c r="N2471" s="235"/>
      <c r="O2471" s="235"/>
      <c r="P2471" s="235"/>
      <c r="Q2471" s="235"/>
      <c r="R2471" s="235"/>
      <c r="S2471" s="235"/>
      <c r="T2471" s="236"/>
      <c r="AT2471" s="237" t="s">
        <v>176</v>
      </c>
      <c r="AU2471" s="237" t="s">
        <v>83</v>
      </c>
      <c r="AV2471" s="12" t="s">
        <v>81</v>
      </c>
      <c r="AW2471" s="12" t="s">
        <v>34</v>
      </c>
      <c r="AX2471" s="12" t="s">
        <v>73</v>
      </c>
      <c r="AY2471" s="237" t="s">
        <v>161</v>
      </c>
    </row>
    <row r="2472" s="13" customFormat="1">
      <c r="B2472" s="238"/>
      <c r="C2472" s="239"/>
      <c r="D2472" s="225" t="s">
        <v>176</v>
      </c>
      <c r="E2472" s="240" t="s">
        <v>19</v>
      </c>
      <c r="F2472" s="241" t="s">
        <v>2607</v>
      </c>
      <c r="G2472" s="239"/>
      <c r="H2472" s="242">
        <v>0.80600000000000005</v>
      </c>
      <c r="I2472" s="243"/>
      <c r="J2472" s="239"/>
      <c r="K2472" s="239"/>
      <c r="L2472" s="244"/>
      <c r="M2472" s="245"/>
      <c r="N2472" s="246"/>
      <c r="O2472" s="246"/>
      <c r="P2472" s="246"/>
      <c r="Q2472" s="246"/>
      <c r="R2472" s="246"/>
      <c r="S2472" s="246"/>
      <c r="T2472" s="247"/>
      <c r="AT2472" s="248" t="s">
        <v>176</v>
      </c>
      <c r="AU2472" s="248" t="s">
        <v>83</v>
      </c>
      <c r="AV2472" s="13" t="s">
        <v>83</v>
      </c>
      <c r="AW2472" s="13" t="s">
        <v>34</v>
      </c>
      <c r="AX2472" s="13" t="s">
        <v>73</v>
      </c>
      <c r="AY2472" s="248" t="s">
        <v>161</v>
      </c>
    </row>
    <row r="2473" s="13" customFormat="1">
      <c r="B2473" s="238"/>
      <c r="C2473" s="239"/>
      <c r="D2473" s="225" t="s">
        <v>176</v>
      </c>
      <c r="E2473" s="240" t="s">
        <v>19</v>
      </c>
      <c r="F2473" s="241" t="s">
        <v>2608</v>
      </c>
      <c r="G2473" s="239"/>
      <c r="H2473" s="242">
        <v>0.13</v>
      </c>
      <c r="I2473" s="243"/>
      <c r="J2473" s="239"/>
      <c r="K2473" s="239"/>
      <c r="L2473" s="244"/>
      <c r="M2473" s="245"/>
      <c r="N2473" s="246"/>
      <c r="O2473" s="246"/>
      <c r="P2473" s="246"/>
      <c r="Q2473" s="246"/>
      <c r="R2473" s="246"/>
      <c r="S2473" s="246"/>
      <c r="T2473" s="247"/>
      <c r="AT2473" s="248" t="s">
        <v>176</v>
      </c>
      <c r="AU2473" s="248" t="s">
        <v>83</v>
      </c>
      <c r="AV2473" s="13" t="s">
        <v>83</v>
      </c>
      <c r="AW2473" s="13" t="s">
        <v>34</v>
      </c>
      <c r="AX2473" s="13" t="s">
        <v>73</v>
      </c>
      <c r="AY2473" s="248" t="s">
        <v>161</v>
      </c>
    </row>
    <row r="2474" s="13" customFormat="1">
      <c r="B2474" s="238"/>
      <c r="C2474" s="239"/>
      <c r="D2474" s="225" t="s">
        <v>176</v>
      </c>
      <c r="E2474" s="240" t="s">
        <v>19</v>
      </c>
      <c r="F2474" s="241" t="s">
        <v>2609</v>
      </c>
      <c r="G2474" s="239"/>
      <c r="H2474" s="242">
        <v>0.83999999999999997</v>
      </c>
      <c r="I2474" s="243"/>
      <c r="J2474" s="239"/>
      <c r="K2474" s="239"/>
      <c r="L2474" s="244"/>
      <c r="M2474" s="245"/>
      <c r="N2474" s="246"/>
      <c r="O2474" s="246"/>
      <c r="P2474" s="246"/>
      <c r="Q2474" s="246"/>
      <c r="R2474" s="246"/>
      <c r="S2474" s="246"/>
      <c r="T2474" s="247"/>
      <c r="AT2474" s="248" t="s">
        <v>176</v>
      </c>
      <c r="AU2474" s="248" t="s">
        <v>83</v>
      </c>
      <c r="AV2474" s="13" t="s">
        <v>83</v>
      </c>
      <c r="AW2474" s="13" t="s">
        <v>34</v>
      </c>
      <c r="AX2474" s="13" t="s">
        <v>73</v>
      </c>
      <c r="AY2474" s="248" t="s">
        <v>161</v>
      </c>
    </row>
    <row r="2475" s="15" customFormat="1">
      <c r="B2475" s="271"/>
      <c r="C2475" s="272"/>
      <c r="D2475" s="225" t="s">
        <v>176</v>
      </c>
      <c r="E2475" s="273" t="s">
        <v>19</v>
      </c>
      <c r="F2475" s="274" t="s">
        <v>2411</v>
      </c>
      <c r="G2475" s="272"/>
      <c r="H2475" s="275">
        <v>1.776</v>
      </c>
      <c r="I2475" s="276"/>
      <c r="J2475" s="272"/>
      <c r="K2475" s="272"/>
      <c r="L2475" s="277"/>
      <c r="M2475" s="278"/>
      <c r="N2475" s="279"/>
      <c r="O2475" s="279"/>
      <c r="P2475" s="279"/>
      <c r="Q2475" s="279"/>
      <c r="R2475" s="279"/>
      <c r="S2475" s="279"/>
      <c r="T2475" s="280"/>
      <c r="AT2475" s="281" t="s">
        <v>176</v>
      </c>
      <c r="AU2475" s="281" t="s">
        <v>83</v>
      </c>
      <c r="AV2475" s="15" t="s">
        <v>179</v>
      </c>
      <c r="AW2475" s="15" t="s">
        <v>34</v>
      </c>
      <c r="AX2475" s="15" t="s">
        <v>73</v>
      </c>
      <c r="AY2475" s="281" t="s">
        <v>161</v>
      </c>
    </row>
    <row r="2476" s="13" customFormat="1">
      <c r="B2476" s="238"/>
      <c r="C2476" s="239"/>
      <c r="D2476" s="225" t="s">
        <v>176</v>
      </c>
      <c r="E2476" s="240" t="s">
        <v>19</v>
      </c>
      <c r="F2476" s="241" t="s">
        <v>2610</v>
      </c>
      <c r="G2476" s="239"/>
      <c r="H2476" s="242">
        <v>0.17799999999999999</v>
      </c>
      <c r="I2476" s="243"/>
      <c r="J2476" s="239"/>
      <c r="K2476" s="239"/>
      <c r="L2476" s="244"/>
      <c r="M2476" s="245"/>
      <c r="N2476" s="246"/>
      <c r="O2476" s="246"/>
      <c r="P2476" s="246"/>
      <c r="Q2476" s="246"/>
      <c r="R2476" s="246"/>
      <c r="S2476" s="246"/>
      <c r="T2476" s="247"/>
      <c r="AT2476" s="248" t="s">
        <v>176</v>
      </c>
      <c r="AU2476" s="248" t="s">
        <v>83</v>
      </c>
      <c r="AV2476" s="13" t="s">
        <v>83</v>
      </c>
      <c r="AW2476" s="13" t="s">
        <v>34</v>
      </c>
      <c r="AX2476" s="13" t="s">
        <v>73</v>
      </c>
      <c r="AY2476" s="248" t="s">
        <v>161</v>
      </c>
    </row>
    <row r="2477" s="14" customFormat="1">
      <c r="B2477" s="249"/>
      <c r="C2477" s="250"/>
      <c r="D2477" s="225" t="s">
        <v>176</v>
      </c>
      <c r="E2477" s="251" t="s">
        <v>19</v>
      </c>
      <c r="F2477" s="252" t="s">
        <v>201</v>
      </c>
      <c r="G2477" s="250"/>
      <c r="H2477" s="253">
        <v>1.954</v>
      </c>
      <c r="I2477" s="254"/>
      <c r="J2477" s="250"/>
      <c r="K2477" s="250"/>
      <c r="L2477" s="255"/>
      <c r="M2477" s="256"/>
      <c r="N2477" s="257"/>
      <c r="O2477" s="257"/>
      <c r="P2477" s="257"/>
      <c r="Q2477" s="257"/>
      <c r="R2477" s="257"/>
      <c r="S2477" s="257"/>
      <c r="T2477" s="258"/>
      <c r="AT2477" s="259" t="s">
        <v>176</v>
      </c>
      <c r="AU2477" s="259" t="s">
        <v>83</v>
      </c>
      <c r="AV2477" s="14" t="s">
        <v>167</v>
      </c>
      <c r="AW2477" s="14" t="s">
        <v>34</v>
      </c>
      <c r="AX2477" s="14" t="s">
        <v>81</v>
      </c>
      <c r="AY2477" s="259" t="s">
        <v>161</v>
      </c>
    </row>
    <row r="2478" s="1" customFormat="1" ht="16.5" customHeight="1">
      <c r="B2478" s="39"/>
      <c r="C2478" s="212" t="s">
        <v>2611</v>
      </c>
      <c r="D2478" s="212" t="s">
        <v>163</v>
      </c>
      <c r="E2478" s="213" t="s">
        <v>2612</v>
      </c>
      <c r="F2478" s="214" t="s">
        <v>2613</v>
      </c>
      <c r="G2478" s="215" t="s">
        <v>172</v>
      </c>
      <c r="H2478" s="216">
        <v>2.5619999999999998</v>
      </c>
      <c r="I2478" s="217"/>
      <c r="J2478" s="218">
        <f>ROUND(I2478*H2478,2)</f>
        <v>0</v>
      </c>
      <c r="K2478" s="214" t="s">
        <v>173</v>
      </c>
      <c r="L2478" s="44"/>
      <c r="M2478" s="219" t="s">
        <v>19</v>
      </c>
      <c r="N2478" s="220" t="s">
        <v>44</v>
      </c>
      <c r="O2478" s="84"/>
      <c r="P2478" s="221">
        <f>O2478*H2478</f>
        <v>0</v>
      </c>
      <c r="Q2478" s="221">
        <v>0.024469999999999999</v>
      </c>
      <c r="R2478" s="221">
        <f>Q2478*H2478</f>
        <v>0.062692139999999993</v>
      </c>
      <c r="S2478" s="221">
        <v>0</v>
      </c>
      <c r="T2478" s="222">
        <f>S2478*H2478</f>
        <v>0</v>
      </c>
      <c r="AR2478" s="223" t="s">
        <v>257</v>
      </c>
      <c r="AT2478" s="223" t="s">
        <v>163</v>
      </c>
      <c r="AU2478" s="223" t="s">
        <v>83</v>
      </c>
      <c r="AY2478" s="18" t="s">
        <v>161</v>
      </c>
      <c r="BE2478" s="224">
        <f>IF(N2478="základní",J2478,0)</f>
        <v>0</v>
      </c>
      <c r="BF2478" s="224">
        <f>IF(N2478="snížená",J2478,0)</f>
        <v>0</v>
      </c>
      <c r="BG2478" s="224">
        <f>IF(N2478="zákl. přenesená",J2478,0)</f>
        <v>0</v>
      </c>
      <c r="BH2478" s="224">
        <f>IF(N2478="sníž. přenesená",J2478,0)</f>
        <v>0</v>
      </c>
      <c r="BI2478" s="224">
        <f>IF(N2478="nulová",J2478,0)</f>
        <v>0</v>
      </c>
      <c r="BJ2478" s="18" t="s">
        <v>81</v>
      </c>
      <c r="BK2478" s="224">
        <f>ROUND(I2478*H2478,2)</f>
        <v>0</v>
      </c>
      <c r="BL2478" s="18" t="s">
        <v>257</v>
      </c>
      <c r="BM2478" s="223" t="s">
        <v>2614</v>
      </c>
    </row>
    <row r="2479" s="1" customFormat="1">
      <c r="B2479" s="39"/>
      <c r="C2479" s="40"/>
      <c r="D2479" s="225" t="s">
        <v>169</v>
      </c>
      <c r="E2479" s="40"/>
      <c r="F2479" s="226" t="s">
        <v>2615</v>
      </c>
      <c r="G2479" s="40"/>
      <c r="H2479" s="40"/>
      <c r="I2479" s="136"/>
      <c r="J2479" s="40"/>
      <c r="K2479" s="40"/>
      <c r="L2479" s="44"/>
      <c r="M2479" s="227"/>
      <c r="N2479" s="84"/>
      <c r="O2479" s="84"/>
      <c r="P2479" s="84"/>
      <c r="Q2479" s="84"/>
      <c r="R2479" s="84"/>
      <c r="S2479" s="84"/>
      <c r="T2479" s="85"/>
      <c r="AT2479" s="18" t="s">
        <v>169</v>
      </c>
      <c r="AU2479" s="18" t="s">
        <v>83</v>
      </c>
    </row>
    <row r="2480" s="13" customFormat="1">
      <c r="B2480" s="238"/>
      <c r="C2480" s="239"/>
      <c r="D2480" s="225" t="s">
        <v>176</v>
      </c>
      <c r="E2480" s="240" t="s">
        <v>19</v>
      </c>
      <c r="F2480" s="241" t="s">
        <v>2616</v>
      </c>
      <c r="G2480" s="239"/>
      <c r="H2480" s="242">
        <v>2.5619999999999998</v>
      </c>
      <c r="I2480" s="243"/>
      <c r="J2480" s="239"/>
      <c r="K2480" s="239"/>
      <c r="L2480" s="244"/>
      <c r="M2480" s="245"/>
      <c r="N2480" s="246"/>
      <c r="O2480" s="246"/>
      <c r="P2480" s="246"/>
      <c r="Q2480" s="246"/>
      <c r="R2480" s="246"/>
      <c r="S2480" s="246"/>
      <c r="T2480" s="247"/>
      <c r="AT2480" s="248" t="s">
        <v>176</v>
      </c>
      <c r="AU2480" s="248" t="s">
        <v>83</v>
      </c>
      <c r="AV2480" s="13" t="s">
        <v>83</v>
      </c>
      <c r="AW2480" s="13" t="s">
        <v>34</v>
      </c>
      <c r="AX2480" s="13" t="s">
        <v>81</v>
      </c>
      <c r="AY2480" s="248" t="s">
        <v>161</v>
      </c>
    </row>
    <row r="2481" s="1" customFormat="1" ht="16.5" customHeight="1">
      <c r="B2481" s="39"/>
      <c r="C2481" s="212" t="s">
        <v>2617</v>
      </c>
      <c r="D2481" s="212" t="s">
        <v>163</v>
      </c>
      <c r="E2481" s="213" t="s">
        <v>2618</v>
      </c>
      <c r="F2481" s="214" t="s">
        <v>2619</v>
      </c>
      <c r="G2481" s="215" t="s">
        <v>210</v>
      </c>
      <c r="H2481" s="216">
        <v>25</v>
      </c>
      <c r="I2481" s="217"/>
      <c r="J2481" s="218">
        <f>ROUND(I2481*H2481,2)</f>
        <v>0</v>
      </c>
      <c r="K2481" s="214" t="s">
        <v>19</v>
      </c>
      <c r="L2481" s="44"/>
      <c r="M2481" s="219" t="s">
        <v>19</v>
      </c>
      <c r="N2481" s="220" t="s">
        <v>44</v>
      </c>
      <c r="O2481" s="84"/>
      <c r="P2481" s="221">
        <f>O2481*H2481</f>
        <v>0</v>
      </c>
      <c r="Q2481" s="221">
        <v>0.01</v>
      </c>
      <c r="R2481" s="221">
        <f>Q2481*H2481</f>
        <v>0.25</v>
      </c>
      <c r="S2481" s="221">
        <v>0</v>
      </c>
      <c r="T2481" s="222">
        <f>S2481*H2481</f>
        <v>0</v>
      </c>
      <c r="AR2481" s="223" t="s">
        <v>257</v>
      </c>
      <c r="AT2481" s="223" t="s">
        <v>163</v>
      </c>
      <c r="AU2481" s="223" t="s">
        <v>83</v>
      </c>
      <c r="AY2481" s="18" t="s">
        <v>161</v>
      </c>
      <c r="BE2481" s="224">
        <f>IF(N2481="základní",J2481,0)</f>
        <v>0</v>
      </c>
      <c r="BF2481" s="224">
        <f>IF(N2481="snížená",J2481,0)</f>
        <v>0</v>
      </c>
      <c r="BG2481" s="224">
        <f>IF(N2481="zákl. přenesená",J2481,0)</f>
        <v>0</v>
      </c>
      <c r="BH2481" s="224">
        <f>IF(N2481="sníž. přenesená",J2481,0)</f>
        <v>0</v>
      </c>
      <c r="BI2481" s="224">
        <f>IF(N2481="nulová",J2481,0)</f>
        <v>0</v>
      </c>
      <c r="BJ2481" s="18" t="s">
        <v>81</v>
      </c>
      <c r="BK2481" s="224">
        <f>ROUND(I2481*H2481,2)</f>
        <v>0</v>
      </c>
      <c r="BL2481" s="18" t="s">
        <v>257</v>
      </c>
      <c r="BM2481" s="223" t="s">
        <v>2620</v>
      </c>
    </row>
    <row r="2482" s="1" customFormat="1">
      <c r="B2482" s="39"/>
      <c r="C2482" s="40"/>
      <c r="D2482" s="225" t="s">
        <v>169</v>
      </c>
      <c r="E2482" s="40"/>
      <c r="F2482" s="226" t="s">
        <v>2619</v>
      </c>
      <c r="G2482" s="40"/>
      <c r="H2482" s="40"/>
      <c r="I2482" s="136"/>
      <c r="J2482" s="40"/>
      <c r="K2482" s="40"/>
      <c r="L2482" s="44"/>
      <c r="M2482" s="227"/>
      <c r="N2482" s="84"/>
      <c r="O2482" s="84"/>
      <c r="P2482" s="84"/>
      <c r="Q2482" s="84"/>
      <c r="R2482" s="84"/>
      <c r="S2482" s="84"/>
      <c r="T2482" s="85"/>
      <c r="AT2482" s="18" t="s">
        <v>169</v>
      </c>
      <c r="AU2482" s="18" t="s">
        <v>83</v>
      </c>
    </row>
    <row r="2483" s="12" customFormat="1">
      <c r="B2483" s="228"/>
      <c r="C2483" s="229"/>
      <c r="D2483" s="225" t="s">
        <v>176</v>
      </c>
      <c r="E2483" s="230" t="s">
        <v>19</v>
      </c>
      <c r="F2483" s="231" t="s">
        <v>965</v>
      </c>
      <c r="G2483" s="229"/>
      <c r="H2483" s="230" t="s">
        <v>19</v>
      </c>
      <c r="I2483" s="232"/>
      <c r="J2483" s="229"/>
      <c r="K2483" s="229"/>
      <c r="L2483" s="233"/>
      <c r="M2483" s="234"/>
      <c r="N2483" s="235"/>
      <c r="O2483" s="235"/>
      <c r="P2483" s="235"/>
      <c r="Q2483" s="235"/>
      <c r="R2483" s="235"/>
      <c r="S2483" s="235"/>
      <c r="T2483" s="236"/>
      <c r="AT2483" s="237" t="s">
        <v>176</v>
      </c>
      <c r="AU2483" s="237" t="s">
        <v>83</v>
      </c>
      <c r="AV2483" s="12" t="s">
        <v>81</v>
      </c>
      <c r="AW2483" s="12" t="s">
        <v>34</v>
      </c>
      <c r="AX2483" s="12" t="s">
        <v>73</v>
      </c>
      <c r="AY2483" s="237" t="s">
        <v>161</v>
      </c>
    </row>
    <row r="2484" s="13" customFormat="1">
      <c r="B2484" s="238"/>
      <c r="C2484" s="239"/>
      <c r="D2484" s="225" t="s">
        <v>176</v>
      </c>
      <c r="E2484" s="240" t="s">
        <v>19</v>
      </c>
      <c r="F2484" s="241" t="s">
        <v>966</v>
      </c>
      <c r="G2484" s="239"/>
      <c r="H2484" s="242">
        <v>25</v>
      </c>
      <c r="I2484" s="243"/>
      <c r="J2484" s="239"/>
      <c r="K2484" s="239"/>
      <c r="L2484" s="244"/>
      <c r="M2484" s="245"/>
      <c r="N2484" s="246"/>
      <c r="O2484" s="246"/>
      <c r="P2484" s="246"/>
      <c r="Q2484" s="246"/>
      <c r="R2484" s="246"/>
      <c r="S2484" s="246"/>
      <c r="T2484" s="247"/>
      <c r="AT2484" s="248" t="s">
        <v>176</v>
      </c>
      <c r="AU2484" s="248" t="s">
        <v>83</v>
      </c>
      <c r="AV2484" s="13" t="s">
        <v>83</v>
      </c>
      <c r="AW2484" s="13" t="s">
        <v>34</v>
      </c>
      <c r="AX2484" s="13" t="s">
        <v>81</v>
      </c>
      <c r="AY2484" s="248" t="s">
        <v>161</v>
      </c>
    </row>
    <row r="2485" s="1" customFormat="1" ht="16.5" customHeight="1">
      <c r="B2485" s="39"/>
      <c r="C2485" s="212" t="s">
        <v>2621</v>
      </c>
      <c r="D2485" s="212" t="s">
        <v>163</v>
      </c>
      <c r="E2485" s="213" t="s">
        <v>1479</v>
      </c>
      <c r="F2485" s="214" t="s">
        <v>1480</v>
      </c>
      <c r="G2485" s="215" t="s">
        <v>210</v>
      </c>
      <c r="H2485" s="216">
        <v>1.98</v>
      </c>
      <c r="I2485" s="217"/>
      <c r="J2485" s="218">
        <f>ROUND(I2485*H2485,2)</f>
        <v>0</v>
      </c>
      <c r="K2485" s="214" t="s">
        <v>173</v>
      </c>
      <c r="L2485" s="44"/>
      <c r="M2485" s="219" t="s">
        <v>19</v>
      </c>
      <c r="N2485" s="220" t="s">
        <v>44</v>
      </c>
      <c r="O2485" s="84"/>
      <c r="P2485" s="221">
        <f>O2485*H2485</f>
        <v>0</v>
      </c>
      <c r="Q2485" s="221">
        <v>0.0094800000000000006</v>
      </c>
      <c r="R2485" s="221">
        <f>Q2485*H2485</f>
        <v>0.0187704</v>
      </c>
      <c r="S2485" s="221">
        <v>0</v>
      </c>
      <c r="T2485" s="222">
        <f>S2485*H2485</f>
        <v>0</v>
      </c>
      <c r="AR2485" s="223" t="s">
        <v>257</v>
      </c>
      <c r="AT2485" s="223" t="s">
        <v>163</v>
      </c>
      <c r="AU2485" s="223" t="s">
        <v>83</v>
      </c>
      <c r="AY2485" s="18" t="s">
        <v>161</v>
      </c>
      <c r="BE2485" s="224">
        <f>IF(N2485="základní",J2485,0)</f>
        <v>0</v>
      </c>
      <c r="BF2485" s="224">
        <f>IF(N2485="snížená",J2485,0)</f>
        <v>0</v>
      </c>
      <c r="BG2485" s="224">
        <f>IF(N2485="zákl. přenesená",J2485,0)</f>
        <v>0</v>
      </c>
      <c r="BH2485" s="224">
        <f>IF(N2485="sníž. přenesená",J2485,0)</f>
        <v>0</v>
      </c>
      <c r="BI2485" s="224">
        <f>IF(N2485="nulová",J2485,0)</f>
        <v>0</v>
      </c>
      <c r="BJ2485" s="18" t="s">
        <v>81</v>
      </c>
      <c r="BK2485" s="224">
        <f>ROUND(I2485*H2485,2)</f>
        <v>0</v>
      </c>
      <c r="BL2485" s="18" t="s">
        <v>257</v>
      </c>
      <c r="BM2485" s="223" t="s">
        <v>2622</v>
      </c>
    </row>
    <row r="2486" s="1" customFormat="1">
      <c r="B2486" s="39"/>
      <c r="C2486" s="40"/>
      <c r="D2486" s="225" t="s">
        <v>169</v>
      </c>
      <c r="E2486" s="40"/>
      <c r="F2486" s="226" t="s">
        <v>1482</v>
      </c>
      <c r="G2486" s="40"/>
      <c r="H2486" s="40"/>
      <c r="I2486" s="136"/>
      <c r="J2486" s="40"/>
      <c r="K2486" s="40"/>
      <c r="L2486" s="44"/>
      <c r="M2486" s="227"/>
      <c r="N2486" s="84"/>
      <c r="O2486" s="84"/>
      <c r="P2486" s="84"/>
      <c r="Q2486" s="84"/>
      <c r="R2486" s="84"/>
      <c r="S2486" s="84"/>
      <c r="T2486" s="85"/>
      <c r="AT2486" s="18" t="s">
        <v>169</v>
      </c>
      <c r="AU2486" s="18" t="s">
        <v>83</v>
      </c>
    </row>
    <row r="2487" s="12" customFormat="1">
      <c r="B2487" s="228"/>
      <c r="C2487" s="229"/>
      <c r="D2487" s="225" t="s">
        <v>176</v>
      </c>
      <c r="E2487" s="230" t="s">
        <v>19</v>
      </c>
      <c r="F2487" s="231" t="s">
        <v>995</v>
      </c>
      <c r="G2487" s="229"/>
      <c r="H2487" s="230" t="s">
        <v>19</v>
      </c>
      <c r="I2487" s="232"/>
      <c r="J2487" s="229"/>
      <c r="K2487" s="229"/>
      <c r="L2487" s="233"/>
      <c r="M2487" s="234"/>
      <c r="N2487" s="235"/>
      <c r="O2487" s="235"/>
      <c r="P2487" s="235"/>
      <c r="Q2487" s="235"/>
      <c r="R2487" s="235"/>
      <c r="S2487" s="235"/>
      <c r="T2487" s="236"/>
      <c r="AT2487" s="237" t="s">
        <v>176</v>
      </c>
      <c r="AU2487" s="237" t="s">
        <v>83</v>
      </c>
      <c r="AV2487" s="12" t="s">
        <v>81</v>
      </c>
      <c r="AW2487" s="12" t="s">
        <v>34</v>
      </c>
      <c r="AX2487" s="12" t="s">
        <v>73</v>
      </c>
      <c r="AY2487" s="237" t="s">
        <v>161</v>
      </c>
    </row>
    <row r="2488" s="13" customFormat="1">
      <c r="B2488" s="238"/>
      <c r="C2488" s="239"/>
      <c r="D2488" s="225" t="s">
        <v>176</v>
      </c>
      <c r="E2488" s="240" t="s">
        <v>19</v>
      </c>
      <c r="F2488" s="241" t="s">
        <v>996</v>
      </c>
      <c r="G2488" s="239"/>
      <c r="H2488" s="242">
        <v>1.98</v>
      </c>
      <c r="I2488" s="243"/>
      <c r="J2488" s="239"/>
      <c r="K2488" s="239"/>
      <c r="L2488" s="244"/>
      <c r="M2488" s="245"/>
      <c r="N2488" s="246"/>
      <c r="O2488" s="246"/>
      <c r="P2488" s="246"/>
      <c r="Q2488" s="246"/>
      <c r="R2488" s="246"/>
      <c r="S2488" s="246"/>
      <c r="T2488" s="247"/>
      <c r="AT2488" s="248" t="s">
        <v>176</v>
      </c>
      <c r="AU2488" s="248" t="s">
        <v>83</v>
      </c>
      <c r="AV2488" s="13" t="s">
        <v>83</v>
      </c>
      <c r="AW2488" s="13" t="s">
        <v>34</v>
      </c>
      <c r="AX2488" s="13" t="s">
        <v>81</v>
      </c>
      <c r="AY2488" s="248" t="s">
        <v>161</v>
      </c>
    </row>
    <row r="2489" s="1" customFormat="1" ht="16.5" customHeight="1">
      <c r="B2489" s="39"/>
      <c r="C2489" s="212" t="s">
        <v>2623</v>
      </c>
      <c r="D2489" s="212" t="s">
        <v>163</v>
      </c>
      <c r="E2489" s="213" t="s">
        <v>2624</v>
      </c>
      <c r="F2489" s="214" t="s">
        <v>2625</v>
      </c>
      <c r="G2489" s="215" t="s">
        <v>210</v>
      </c>
      <c r="H2489" s="216">
        <v>3.54</v>
      </c>
      <c r="I2489" s="217"/>
      <c r="J2489" s="218">
        <f>ROUND(I2489*H2489,2)</f>
        <v>0</v>
      </c>
      <c r="K2489" s="214" t="s">
        <v>19</v>
      </c>
      <c r="L2489" s="44"/>
      <c r="M2489" s="219" t="s">
        <v>19</v>
      </c>
      <c r="N2489" s="220" t="s">
        <v>44</v>
      </c>
      <c r="O2489" s="84"/>
      <c r="P2489" s="221">
        <f>O2489*H2489</f>
        <v>0</v>
      </c>
      <c r="Q2489" s="221">
        <v>0.01</v>
      </c>
      <c r="R2489" s="221">
        <f>Q2489*H2489</f>
        <v>0.035400000000000001</v>
      </c>
      <c r="S2489" s="221">
        <v>0</v>
      </c>
      <c r="T2489" s="222">
        <f>S2489*H2489</f>
        <v>0</v>
      </c>
      <c r="AR2489" s="223" t="s">
        <v>257</v>
      </c>
      <c r="AT2489" s="223" t="s">
        <v>163</v>
      </c>
      <c r="AU2489" s="223" t="s">
        <v>83</v>
      </c>
      <c r="AY2489" s="18" t="s">
        <v>161</v>
      </c>
      <c r="BE2489" s="224">
        <f>IF(N2489="základní",J2489,0)</f>
        <v>0</v>
      </c>
      <c r="BF2489" s="224">
        <f>IF(N2489="snížená",J2489,0)</f>
        <v>0</v>
      </c>
      <c r="BG2489" s="224">
        <f>IF(N2489="zákl. přenesená",J2489,0)</f>
        <v>0</v>
      </c>
      <c r="BH2489" s="224">
        <f>IF(N2489="sníž. přenesená",J2489,0)</f>
        <v>0</v>
      </c>
      <c r="BI2489" s="224">
        <f>IF(N2489="nulová",J2489,0)</f>
        <v>0</v>
      </c>
      <c r="BJ2489" s="18" t="s">
        <v>81</v>
      </c>
      <c r="BK2489" s="224">
        <f>ROUND(I2489*H2489,2)</f>
        <v>0</v>
      </c>
      <c r="BL2489" s="18" t="s">
        <v>257</v>
      </c>
      <c r="BM2489" s="223" t="s">
        <v>2626</v>
      </c>
    </row>
    <row r="2490" s="1" customFormat="1">
      <c r="B2490" s="39"/>
      <c r="C2490" s="40"/>
      <c r="D2490" s="225" t="s">
        <v>169</v>
      </c>
      <c r="E2490" s="40"/>
      <c r="F2490" s="226" t="s">
        <v>2625</v>
      </c>
      <c r="G2490" s="40"/>
      <c r="H2490" s="40"/>
      <c r="I2490" s="136"/>
      <c r="J2490" s="40"/>
      <c r="K2490" s="40"/>
      <c r="L2490" s="44"/>
      <c r="M2490" s="227"/>
      <c r="N2490" s="84"/>
      <c r="O2490" s="84"/>
      <c r="P2490" s="84"/>
      <c r="Q2490" s="84"/>
      <c r="R2490" s="84"/>
      <c r="S2490" s="84"/>
      <c r="T2490" s="85"/>
      <c r="AT2490" s="18" t="s">
        <v>169</v>
      </c>
      <c r="AU2490" s="18" t="s">
        <v>83</v>
      </c>
    </row>
    <row r="2491" s="12" customFormat="1">
      <c r="B2491" s="228"/>
      <c r="C2491" s="229"/>
      <c r="D2491" s="225" t="s">
        <v>176</v>
      </c>
      <c r="E2491" s="230" t="s">
        <v>19</v>
      </c>
      <c r="F2491" s="231" t="s">
        <v>995</v>
      </c>
      <c r="G2491" s="229"/>
      <c r="H2491" s="230" t="s">
        <v>19</v>
      </c>
      <c r="I2491" s="232"/>
      <c r="J2491" s="229"/>
      <c r="K2491" s="229"/>
      <c r="L2491" s="233"/>
      <c r="M2491" s="234"/>
      <c r="N2491" s="235"/>
      <c r="O2491" s="235"/>
      <c r="P2491" s="235"/>
      <c r="Q2491" s="235"/>
      <c r="R2491" s="235"/>
      <c r="S2491" s="235"/>
      <c r="T2491" s="236"/>
      <c r="AT2491" s="237" t="s">
        <v>176</v>
      </c>
      <c r="AU2491" s="237" t="s">
        <v>83</v>
      </c>
      <c r="AV2491" s="12" t="s">
        <v>81</v>
      </c>
      <c r="AW2491" s="12" t="s">
        <v>34</v>
      </c>
      <c r="AX2491" s="12" t="s">
        <v>73</v>
      </c>
      <c r="AY2491" s="237" t="s">
        <v>161</v>
      </c>
    </row>
    <row r="2492" s="13" customFormat="1">
      <c r="B2492" s="238"/>
      <c r="C2492" s="239"/>
      <c r="D2492" s="225" t="s">
        <v>176</v>
      </c>
      <c r="E2492" s="240" t="s">
        <v>19</v>
      </c>
      <c r="F2492" s="241" t="s">
        <v>996</v>
      </c>
      <c r="G2492" s="239"/>
      <c r="H2492" s="242">
        <v>1.98</v>
      </c>
      <c r="I2492" s="243"/>
      <c r="J2492" s="239"/>
      <c r="K2492" s="239"/>
      <c r="L2492" s="244"/>
      <c r="M2492" s="245"/>
      <c r="N2492" s="246"/>
      <c r="O2492" s="246"/>
      <c r="P2492" s="246"/>
      <c r="Q2492" s="246"/>
      <c r="R2492" s="246"/>
      <c r="S2492" s="246"/>
      <c r="T2492" s="247"/>
      <c r="AT2492" s="248" t="s">
        <v>176</v>
      </c>
      <c r="AU2492" s="248" t="s">
        <v>83</v>
      </c>
      <c r="AV2492" s="13" t="s">
        <v>83</v>
      </c>
      <c r="AW2492" s="13" t="s">
        <v>34</v>
      </c>
      <c r="AX2492" s="13" t="s">
        <v>73</v>
      </c>
      <c r="AY2492" s="248" t="s">
        <v>161</v>
      </c>
    </row>
    <row r="2493" s="12" customFormat="1">
      <c r="B2493" s="228"/>
      <c r="C2493" s="229"/>
      <c r="D2493" s="225" t="s">
        <v>176</v>
      </c>
      <c r="E2493" s="230" t="s">
        <v>19</v>
      </c>
      <c r="F2493" s="231" t="s">
        <v>1016</v>
      </c>
      <c r="G2493" s="229"/>
      <c r="H2493" s="230" t="s">
        <v>19</v>
      </c>
      <c r="I2493" s="232"/>
      <c r="J2493" s="229"/>
      <c r="K2493" s="229"/>
      <c r="L2493" s="233"/>
      <c r="M2493" s="234"/>
      <c r="N2493" s="235"/>
      <c r="O2493" s="235"/>
      <c r="P2493" s="235"/>
      <c r="Q2493" s="235"/>
      <c r="R2493" s="235"/>
      <c r="S2493" s="235"/>
      <c r="T2493" s="236"/>
      <c r="AT2493" s="237" t="s">
        <v>176</v>
      </c>
      <c r="AU2493" s="237" t="s">
        <v>83</v>
      </c>
      <c r="AV2493" s="12" t="s">
        <v>81</v>
      </c>
      <c r="AW2493" s="12" t="s">
        <v>34</v>
      </c>
      <c r="AX2493" s="12" t="s">
        <v>73</v>
      </c>
      <c r="AY2493" s="237" t="s">
        <v>161</v>
      </c>
    </row>
    <row r="2494" s="13" customFormat="1">
      <c r="B2494" s="238"/>
      <c r="C2494" s="239"/>
      <c r="D2494" s="225" t="s">
        <v>176</v>
      </c>
      <c r="E2494" s="240" t="s">
        <v>19</v>
      </c>
      <c r="F2494" s="241" t="s">
        <v>1017</v>
      </c>
      <c r="G2494" s="239"/>
      <c r="H2494" s="242">
        <v>1.5600000000000001</v>
      </c>
      <c r="I2494" s="243"/>
      <c r="J2494" s="239"/>
      <c r="K2494" s="239"/>
      <c r="L2494" s="244"/>
      <c r="M2494" s="245"/>
      <c r="N2494" s="246"/>
      <c r="O2494" s="246"/>
      <c r="P2494" s="246"/>
      <c r="Q2494" s="246"/>
      <c r="R2494" s="246"/>
      <c r="S2494" s="246"/>
      <c r="T2494" s="247"/>
      <c r="AT2494" s="248" t="s">
        <v>176</v>
      </c>
      <c r="AU2494" s="248" t="s">
        <v>83</v>
      </c>
      <c r="AV2494" s="13" t="s">
        <v>83</v>
      </c>
      <c r="AW2494" s="13" t="s">
        <v>34</v>
      </c>
      <c r="AX2494" s="13" t="s">
        <v>73</v>
      </c>
      <c r="AY2494" s="248" t="s">
        <v>161</v>
      </c>
    </row>
    <row r="2495" s="14" customFormat="1">
      <c r="B2495" s="249"/>
      <c r="C2495" s="250"/>
      <c r="D2495" s="225" t="s">
        <v>176</v>
      </c>
      <c r="E2495" s="251" t="s">
        <v>19</v>
      </c>
      <c r="F2495" s="252" t="s">
        <v>201</v>
      </c>
      <c r="G2495" s="250"/>
      <c r="H2495" s="253">
        <v>3.54</v>
      </c>
      <c r="I2495" s="254"/>
      <c r="J2495" s="250"/>
      <c r="K2495" s="250"/>
      <c r="L2495" s="255"/>
      <c r="M2495" s="256"/>
      <c r="N2495" s="257"/>
      <c r="O2495" s="257"/>
      <c r="P2495" s="257"/>
      <c r="Q2495" s="257"/>
      <c r="R2495" s="257"/>
      <c r="S2495" s="257"/>
      <c r="T2495" s="258"/>
      <c r="AT2495" s="259" t="s">
        <v>176</v>
      </c>
      <c r="AU2495" s="259" t="s">
        <v>83</v>
      </c>
      <c r="AV2495" s="14" t="s">
        <v>167</v>
      </c>
      <c r="AW2495" s="14" t="s">
        <v>34</v>
      </c>
      <c r="AX2495" s="14" t="s">
        <v>81</v>
      </c>
      <c r="AY2495" s="259" t="s">
        <v>161</v>
      </c>
    </row>
    <row r="2496" s="1" customFormat="1" ht="16.5" customHeight="1">
      <c r="B2496" s="39"/>
      <c r="C2496" s="212" t="s">
        <v>2627</v>
      </c>
      <c r="D2496" s="212" t="s">
        <v>163</v>
      </c>
      <c r="E2496" s="213" t="s">
        <v>2628</v>
      </c>
      <c r="F2496" s="214" t="s">
        <v>2629</v>
      </c>
      <c r="G2496" s="215" t="s">
        <v>238</v>
      </c>
      <c r="H2496" s="216">
        <v>32.520000000000003</v>
      </c>
      <c r="I2496" s="217"/>
      <c r="J2496" s="218">
        <f>ROUND(I2496*H2496,2)</f>
        <v>0</v>
      </c>
      <c r="K2496" s="214" t="s">
        <v>173</v>
      </c>
      <c r="L2496" s="44"/>
      <c r="M2496" s="219" t="s">
        <v>19</v>
      </c>
      <c r="N2496" s="220" t="s">
        <v>44</v>
      </c>
      <c r="O2496" s="84"/>
      <c r="P2496" s="221">
        <f>O2496*H2496</f>
        <v>0</v>
      </c>
      <c r="Q2496" s="221">
        <v>0</v>
      </c>
      <c r="R2496" s="221">
        <f>Q2496*H2496</f>
        <v>0</v>
      </c>
      <c r="S2496" s="221">
        <v>0</v>
      </c>
      <c r="T2496" s="222">
        <f>S2496*H2496</f>
        <v>0</v>
      </c>
      <c r="AR2496" s="223" t="s">
        <v>257</v>
      </c>
      <c r="AT2496" s="223" t="s">
        <v>163</v>
      </c>
      <c r="AU2496" s="223" t="s">
        <v>83</v>
      </c>
      <c r="AY2496" s="18" t="s">
        <v>161</v>
      </c>
      <c r="BE2496" s="224">
        <f>IF(N2496="základní",J2496,0)</f>
        <v>0</v>
      </c>
      <c r="BF2496" s="224">
        <f>IF(N2496="snížená",J2496,0)</f>
        <v>0</v>
      </c>
      <c r="BG2496" s="224">
        <f>IF(N2496="zákl. přenesená",J2496,0)</f>
        <v>0</v>
      </c>
      <c r="BH2496" s="224">
        <f>IF(N2496="sníž. přenesená",J2496,0)</f>
        <v>0</v>
      </c>
      <c r="BI2496" s="224">
        <f>IF(N2496="nulová",J2496,0)</f>
        <v>0</v>
      </c>
      <c r="BJ2496" s="18" t="s">
        <v>81</v>
      </c>
      <c r="BK2496" s="224">
        <f>ROUND(I2496*H2496,2)</f>
        <v>0</v>
      </c>
      <c r="BL2496" s="18" t="s">
        <v>257</v>
      </c>
      <c r="BM2496" s="223" t="s">
        <v>2630</v>
      </c>
    </row>
    <row r="2497" s="1" customFormat="1">
      <c r="B2497" s="39"/>
      <c r="C2497" s="40"/>
      <c r="D2497" s="225" t="s">
        <v>169</v>
      </c>
      <c r="E2497" s="40"/>
      <c r="F2497" s="226" t="s">
        <v>2631</v>
      </c>
      <c r="G2497" s="40"/>
      <c r="H2497" s="40"/>
      <c r="I2497" s="136"/>
      <c r="J2497" s="40"/>
      <c r="K2497" s="40"/>
      <c r="L2497" s="44"/>
      <c r="M2497" s="227"/>
      <c r="N2497" s="84"/>
      <c r="O2497" s="84"/>
      <c r="P2497" s="84"/>
      <c r="Q2497" s="84"/>
      <c r="R2497" s="84"/>
      <c r="S2497" s="84"/>
      <c r="T2497" s="85"/>
      <c r="AT2497" s="18" t="s">
        <v>169</v>
      </c>
      <c r="AU2497" s="18" t="s">
        <v>83</v>
      </c>
    </row>
    <row r="2498" s="1" customFormat="1" ht="16.5" customHeight="1">
      <c r="B2498" s="39"/>
      <c r="C2498" s="212" t="s">
        <v>2632</v>
      </c>
      <c r="D2498" s="212" t="s">
        <v>163</v>
      </c>
      <c r="E2498" s="213" t="s">
        <v>2633</v>
      </c>
      <c r="F2498" s="214" t="s">
        <v>2634</v>
      </c>
      <c r="G2498" s="215" t="s">
        <v>238</v>
      </c>
      <c r="H2498" s="216">
        <v>32.520000000000003</v>
      </c>
      <c r="I2498" s="217"/>
      <c r="J2498" s="218">
        <f>ROUND(I2498*H2498,2)</f>
        <v>0</v>
      </c>
      <c r="K2498" s="214" t="s">
        <v>173</v>
      </c>
      <c r="L2498" s="44"/>
      <c r="M2498" s="219" t="s">
        <v>19</v>
      </c>
      <c r="N2498" s="220" t="s">
        <v>44</v>
      </c>
      <c r="O2498" s="84"/>
      <c r="P2498" s="221">
        <f>O2498*H2498</f>
        <v>0</v>
      </c>
      <c r="Q2498" s="221">
        <v>0</v>
      </c>
      <c r="R2498" s="221">
        <f>Q2498*H2498</f>
        <v>0</v>
      </c>
      <c r="S2498" s="221">
        <v>0</v>
      </c>
      <c r="T2498" s="222">
        <f>S2498*H2498</f>
        <v>0</v>
      </c>
      <c r="AR2498" s="223" t="s">
        <v>257</v>
      </c>
      <c r="AT2498" s="223" t="s">
        <v>163</v>
      </c>
      <c r="AU2498" s="223" t="s">
        <v>83</v>
      </c>
      <c r="AY2498" s="18" t="s">
        <v>161</v>
      </c>
      <c r="BE2498" s="224">
        <f>IF(N2498="základní",J2498,0)</f>
        <v>0</v>
      </c>
      <c r="BF2498" s="224">
        <f>IF(N2498="snížená",J2498,0)</f>
        <v>0</v>
      </c>
      <c r="BG2498" s="224">
        <f>IF(N2498="zákl. přenesená",J2498,0)</f>
        <v>0</v>
      </c>
      <c r="BH2498" s="224">
        <f>IF(N2498="sníž. přenesená",J2498,0)</f>
        <v>0</v>
      </c>
      <c r="BI2498" s="224">
        <f>IF(N2498="nulová",J2498,0)</f>
        <v>0</v>
      </c>
      <c r="BJ2498" s="18" t="s">
        <v>81</v>
      </c>
      <c r="BK2498" s="224">
        <f>ROUND(I2498*H2498,2)</f>
        <v>0</v>
      </c>
      <c r="BL2498" s="18" t="s">
        <v>257</v>
      </c>
      <c r="BM2498" s="223" t="s">
        <v>2635</v>
      </c>
    </row>
    <row r="2499" s="1" customFormat="1">
      <c r="B2499" s="39"/>
      <c r="C2499" s="40"/>
      <c r="D2499" s="225" t="s">
        <v>169</v>
      </c>
      <c r="E2499" s="40"/>
      <c r="F2499" s="226" t="s">
        <v>2636</v>
      </c>
      <c r="G2499" s="40"/>
      <c r="H2499" s="40"/>
      <c r="I2499" s="136"/>
      <c r="J2499" s="40"/>
      <c r="K2499" s="40"/>
      <c r="L2499" s="44"/>
      <c r="M2499" s="227"/>
      <c r="N2499" s="84"/>
      <c r="O2499" s="84"/>
      <c r="P2499" s="84"/>
      <c r="Q2499" s="84"/>
      <c r="R2499" s="84"/>
      <c r="S2499" s="84"/>
      <c r="T2499" s="85"/>
      <c r="AT2499" s="18" t="s">
        <v>169</v>
      </c>
      <c r="AU2499" s="18" t="s">
        <v>83</v>
      </c>
    </row>
    <row r="2500" s="11" customFormat="1" ht="22.8" customHeight="1">
      <c r="B2500" s="196"/>
      <c r="C2500" s="197"/>
      <c r="D2500" s="198" t="s">
        <v>72</v>
      </c>
      <c r="E2500" s="210" t="s">
        <v>2637</v>
      </c>
      <c r="F2500" s="210" t="s">
        <v>2638</v>
      </c>
      <c r="G2500" s="197"/>
      <c r="H2500" s="197"/>
      <c r="I2500" s="200"/>
      <c r="J2500" s="211">
        <f>BK2500</f>
        <v>0</v>
      </c>
      <c r="K2500" s="197"/>
      <c r="L2500" s="202"/>
      <c r="M2500" s="203"/>
      <c r="N2500" s="204"/>
      <c r="O2500" s="204"/>
      <c r="P2500" s="205">
        <f>SUM(P2501:P2608)</f>
        <v>0</v>
      </c>
      <c r="Q2500" s="204"/>
      <c r="R2500" s="205">
        <f>SUM(R2501:R2608)</f>
        <v>16.903304519999999</v>
      </c>
      <c r="S2500" s="204"/>
      <c r="T2500" s="206">
        <f>SUM(T2501:T2608)</f>
        <v>0</v>
      </c>
      <c r="AR2500" s="207" t="s">
        <v>83</v>
      </c>
      <c r="AT2500" s="208" t="s">
        <v>72</v>
      </c>
      <c r="AU2500" s="208" t="s">
        <v>81</v>
      </c>
      <c r="AY2500" s="207" t="s">
        <v>161</v>
      </c>
      <c r="BK2500" s="209">
        <f>SUM(BK2501:BK2608)</f>
        <v>0</v>
      </c>
    </row>
    <row r="2501" s="1" customFormat="1" ht="16.5" customHeight="1">
      <c r="B2501" s="39"/>
      <c r="C2501" s="212" t="s">
        <v>2639</v>
      </c>
      <c r="D2501" s="212" t="s">
        <v>163</v>
      </c>
      <c r="E2501" s="213" t="s">
        <v>2640</v>
      </c>
      <c r="F2501" s="214" t="s">
        <v>2641</v>
      </c>
      <c r="G2501" s="215" t="s">
        <v>210</v>
      </c>
      <c r="H2501" s="216">
        <v>5.25</v>
      </c>
      <c r="I2501" s="217"/>
      <c r="J2501" s="218">
        <f>ROUND(I2501*H2501,2)</f>
        <v>0</v>
      </c>
      <c r="K2501" s="214" t="s">
        <v>173</v>
      </c>
      <c r="L2501" s="44"/>
      <c r="M2501" s="219" t="s">
        <v>19</v>
      </c>
      <c r="N2501" s="220" t="s">
        <v>44</v>
      </c>
      <c r="O2501" s="84"/>
      <c r="P2501" s="221">
        <f>O2501*H2501</f>
        <v>0</v>
      </c>
      <c r="Q2501" s="221">
        <v>0.025409999999999999</v>
      </c>
      <c r="R2501" s="221">
        <f>Q2501*H2501</f>
        <v>0.13340249999999998</v>
      </c>
      <c r="S2501" s="221">
        <v>0</v>
      </c>
      <c r="T2501" s="222">
        <f>S2501*H2501</f>
        <v>0</v>
      </c>
      <c r="AR2501" s="223" t="s">
        <v>257</v>
      </c>
      <c r="AT2501" s="223" t="s">
        <v>163</v>
      </c>
      <c r="AU2501" s="223" t="s">
        <v>83</v>
      </c>
      <c r="AY2501" s="18" t="s">
        <v>161</v>
      </c>
      <c r="BE2501" s="224">
        <f>IF(N2501="základní",J2501,0)</f>
        <v>0</v>
      </c>
      <c r="BF2501" s="224">
        <f>IF(N2501="snížená",J2501,0)</f>
        <v>0</v>
      </c>
      <c r="BG2501" s="224">
        <f>IF(N2501="zákl. přenesená",J2501,0)</f>
        <v>0</v>
      </c>
      <c r="BH2501" s="224">
        <f>IF(N2501="sníž. přenesená",J2501,0)</f>
        <v>0</v>
      </c>
      <c r="BI2501" s="224">
        <f>IF(N2501="nulová",J2501,0)</f>
        <v>0</v>
      </c>
      <c r="BJ2501" s="18" t="s">
        <v>81</v>
      </c>
      <c r="BK2501" s="224">
        <f>ROUND(I2501*H2501,2)</f>
        <v>0</v>
      </c>
      <c r="BL2501" s="18" t="s">
        <v>257</v>
      </c>
      <c r="BM2501" s="223" t="s">
        <v>2642</v>
      </c>
    </row>
    <row r="2502" s="1" customFormat="1">
      <c r="B2502" s="39"/>
      <c r="C2502" s="40"/>
      <c r="D2502" s="225" t="s">
        <v>169</v>
      </c>
      <c r="E2502" s="40"/>
      <c r="F2502" s="226" t="s">
        <v>2643</v>
      </c>
      <c r="G2502" s="40"/>
      <c r="H2502" s="40"/>
      <c r="I2502" s="136"/>
      <c r="J2502" s="40"/>
      <c r="K2502" s="40"/>
      <c r="L2502" s="44"/>
      <c r="M2502" s="227"/>
      <c r="N2502" s="84"/>
      <c r="O2502" s="84"/>
      <c r="P2502" s="84"/>
      <c r="Q2502" s="84"/>
      <c r="R2502" s="84"/>
      <c r="S2502" s="84"/>
      <c r="T2502" s="85"/>
      <c r="AT2502" s="18" t="s">
        <v>169</v>
      </c>
      <c r="AU2502" s="18" t="s">
        <v>83</v>
      </c>
    </row>
    <row r="2503" s="12" customFormat="1">
      <c r="B2503" s="228"/>
      <c r="C2503" s="229"/>
      <c r="D2503" s="225" t="s">
        <v>176</v>
      </c>
      <c r="E2503" s="230" t="s">
        <v>19</v>
      </c>
      <c r="F2503" s="231" t="s">
        <v>328</v>
      </c>
      <c r="G2503" s="229"/>
      <c r="H2503" s="230" t="s">
        <v>19</v>
      </c>
      <c r="I2503" s="232"/>
      <c r="J2503" s="229"/>
      <c r="K2503" s="229"/>
      <c r="L2503" s="233"/>
      <c r="M2503" s="234"/>
      <c r="N2503" s="235"/>
      <c r="O2503" s="235"/>
      <c r="P2503" s="235"/>
      <c r="Q2503" s="235"/>
      <c r="R2503" s="235"/>
      <c r="S2503" s="235"/>
      <c r="T2503" s="236"/>
      <c r="AT2503" s="237" t="s">
        <v>176</v>
      </c>
      <c r="AU2503" s="237" t="s">
        <v>83</v>
      </c>
      <c r="AV2503" s="12" t="s">
        <v>81</v>
      </c>
      <c r="AW2503" s="12" t="s">
        <v>34</v>
      </c>
      <c r="AX2503" s="12" t="s">
        <v>73</v>
      </c>
      <c r="AY2503" s="237" t="s">
        <v>161</v>
      </c>
    </row>
    <row r="2504" s="12" customFormat="1">
      <c r="B2504" s="228"/>
      <c r="C2504" s="229"/>
      <c r="D2504" s="225" t="s">
        <v>176</v>
      </c>
      <c r="E2504" s="230" t="s">
        <v>19</v>
      </c>
      <c r="F2504" s="231" t="s">
        <v>394</v>
      </c>
      <c r="G2504" s="229"/>
      <c r="H2504" s="230" t="s">
        <v>19</v>
      </c>
      <c r="I2504" s="232"/>
      <c r="J2504" s="229"/>
      <c r="K2504" s="229"/>
      <c r="L2504" s="233"/>
      <c r="M2504" s="234"/>
      <c r="N2504" s="235"/>
      <c r="O2504" s="235"/>
      <c r="P2504" s="235"/>
      <c r="Q2504" s="235"/>
      <c r="R2504" s="235"/>
      <c r="S2504" s="235"/>
      <c r="T2504" s="236"/>
      <c r="AT2504" s="237" t="s">
        <v>176</v>
      </c>
      <c r="AU2504" s="237" t="s">
        <v>83</v>
      </c>
      <c r="AV2504" s="12" t="s">
        <v>81</v>
      </c>
      <c r="AW2504" s="12" t="s">
        <v>34</v>
      </c>
      <c r="AX2504" s="12" t="s">
        <v>73</v>
      </c>
      <c r="AY2504" s="237" t="s">
        <v>161</v>
      </c>
    </row>
    <row r="2505" s="13" customFormat="1">
      <c r="B2505" s="238"/>
      <c r="C2505" s="239"/>
      <c r="D2505" s="225" t="s">
        <v>176</v>
      </c>
      <c r="E2505" s="240" t="s">
        <v>19</v>
      </c>
      <c r="F2505" s="241" t="s">
        <v>2644</v>
      </c>
      <c r="G2505" s="239"/>
      <c r="H2505" s="242">
        <v>5.25</v>
      </c>
      <c r="I2505" s="243"/>
      <c r="J2505" s="239"/>
      <c r="K2505" s="239"/>
      <c r="L2505" s="244"/>
      <c r="M2505" s="245"/>
      <c r="N2505" s="246"/>
      <c r="O2505" s="246"/>
      <c r="P2505" s="246"/>
      <c r="Q2505" s="246"/>
      <c r="R2505" s="246"/>
      <c r="S2505" s="246"/>
      <c r="T2505" s="247"/>
      <c r="AT2505" s="248" t="s">
        <v>176</v>
      </c>
      <c r="AU2505" s="248" t="s">
        <v>83</v>
      </c>
      <c r="AV2505" s="13" t="s">
        <v>83</v>
      </c>
      <c r="AW2505" s="13" t="s">
        <v>34</v>
      </c>
      <c r="AX2505" s="13" t="s">
        <v>81</v>
      </c>
      <c r="AY2505" s="248" t="s">
        <v>161</v>
      </c>
    </row>
    <row r="2506" s="1" customFormat="1" ht="16.5" customHeight="1">
      <c r="B2506" s="39"/>
      <c r="C2506" s="212" t="s">
        <v>2645</v>
      </c>
      <c r="D2506" s="212" t="s">
        <v>163</v>
      </c>
      <c r="E2506" s="213" t="s">
        <v>2646</v>
      </c>
      <c r="F2506" s="214" t="s">
        <v>2647</v>
      </c>
      <c r="G2506" s="215" t="s">
        <v>210</v>
      </c>
      <c r="H2506" s="216">
        <v>112.313</v>
      </c>
      <c r="I2506" s="217"/>
      <c r="J2506" s="218">
        <f>ROUND(I2506*H2506,2)</f>
        <v>0</v>
      </c>
      <c r="K2506" s="214" t="s">
        <v>173</v>
      </c>
      <c r="L2506" s="44"/>
      <c r="M2506" s="219" t="s">
        <v>19</v>
      </c>
      <c r="N2506" s="220" t="s">
        <v>44</v>
      </c>
      <c r="O2506" s="84"/>
      <c r="P2506" s="221">
        <f>O2506*H2506</f>
        <v>0</v>
      </c>
      <c r="Q2506" s="221">
        <v>0.045359999999999998</v>
      </c>
      <c r="R2506" s="221">
        <f>Q2506*H2506</f>
        <v>5.09451768</v>
      </c>
      <c r="S2506" s="221">
        <v>0</v>
      </c>
      <c r="T2506" s="222">
        <f>S2506*H2506</f>
        <v>0</v>
      </c>
      <c r="AR2506" s="223" t="s">
        <v>257</v>
      </c>
      <c r="AT2506" s="223" t="s">
        <v>163</v>
      </c>
      <c r="AU2506" s="223" t="s">
        <v>83</v>
      </c>
      <c r="AY2506" s="18" t="s">
        <v>161</v>
      </c>
      <c r="BE2506" s="224">
        <f>IF(N2506="základní",J2506,0)</f>
        <v>0</v>
      </c>
      <c r="BF2506" s="224">
        <f>IF(N2506="snížená",J2506,0)</f>
        <v>0</v>
      </c>
      <c r="BG2506" s="224">
        <f>IF(N2506="zákl. přenesená",J2506,0)</f>
        <v>0</v>
      </c>
      <c r="BH2506" s="224">
        <f>IF(N2506="sníž. přenesená",J2506,0)</f>
        <v>0</v>
      </c>
      <c r="BI2506" s="224">
        <f>IF(N2506="nulová",J2506,0)</f>
        <v>0</v>
      </c>
      <c r="BJ2506" s="18" t="s">
        <v>81</v>
      </c>
      <c r="BK2506" s="224">
        <f>ROUND(I2506*H2506,2)</f>
        <v>0</v>
      </c>
      <c r="BL2506" s="18" t="s">
        <v>257</v>
      </c>
      <c r="BM2506" s="223" t="s">
        <v>2648</v>
      </c>
    </row>
    <row r="2507" s="1" customFormat="1">
      <c r="B2507" s="39"/>
      <c r="C2507" s="40"/>
      <c r="D2507" s="225" t="s">
        <v>169</v>
      </c>
      <c r="E2507" s="40"/>
      <c r="F2507" s="226" t="s">
        <v>2649</v>
      </c>
      <c r="G2507" s="40"/>
      <c r="H2507" s="40"/>
      <c r="I2507" s="136"/>
      <c r="J2507" s="40"/>
      <c r="K2507" s="40"/>
      <c r="L2507" s="44"/>
      <c r="M2507" s="227"/>
      <c r="N2507" s="84"/>
      <c r="O2507" s="84"/>
      <c r="P2507" s="84"/>
      <c r="Q2507" s="84"/>
      <c r="R2507" s="84"/>
      <c r="S2507" s="84"/>
      <c r="T2507" s="85"/>
      <c r="AT2507" s="18" t="s">
        <v>169</v>
      </c>
      <c r="AU2507" s="18" t="s">
        <v>83</v>
      </c>
    </row>
    <row r="2508" s="12" customFormat="1">
      <c r="B2508" s="228"/>
      <c r="C2508" s="229"/>
      <c r="D2508" s="225" t="s">
        <v>176</v>
      </c>
      <c r="E2508" s="230" t="s">
        <v>19</v>
      </c>
      <c r="F2508" s="231" t="s">
        <v>177</v>
      </c>
      <c r="G2508" s="229"/>
      <c r="H2508" s="230" t="s">
        <v>19</v>
      </c>
      <c r="I2508" s="232"/>
      <c r="J2508" s="229"/>
      <c r="K2508" s="229"/>
      <c r="L2508" s="233"/>
      <c r="M2508" s="234"/>
      <c r="N2508" s="235"/>
      <c r="O2508" s="235"/>
      <c r="P2508" s="235"/>
      <c r="Q2508" s="235"/>
      <c r="R2508" s="235"/>
      <c r="S2508" s="235"/>
      <c r="T2508" s="236"/>
      <c r="AT2508" s="237" t="s">
        <v>176</v>
      </c>
      <c r="AU2508" s="237" t="s">
        <v>83</v>
      </c>
      <c r="AV2508" s="12" t="s">
        <v>81</v>
      </c>
      <c r="AW2508" s="12" t="s">
        <v>34</v>
      </c>
      <c r="AX2508" s="12" t="s">
        <v>73</v>
      </c>
      <c r="AY2508" s="237" t="s">
        <v>161</v>
      </c>
    </row>
    <row r="2509" s="12" customFormat="1">
      <c r="B2509" s="228"/>
      <c r="C2509" s="229"/>
      <c r="D2509" s="225" t="s">
        <v>176</v>
      </c>
      <c r="E2509" s="230" t="s">
        <v>19</v>
      </c>
      <c r="F2509" s="231" t="s">
        <v>394</v>
      </c>
      <c r="G2509" s="229"/>
      <c r="H2509" s="230" t="s">
        <v>19</v>
      </c>
      <c r="I2509" s="232"/>
      <c r="J2509" s="229"/>
      <c r="K2509" s="229"/>
      <c r="L2509" s="233"/>
      <c r="M2509" s="234"/>
      <c r="N2509" s="235"/>
      <c r="O2509" s="235"/>
      <c r="P2509" s="235"/>
      <c r="Q2509" s="235"/>
      <c r="R2509" s="235"/>
      <c r="S2509" s="235"/>
      <c r="T2509" s="236"/>
      <c r="AT2509" s="237" t="s">
        <v>176</v>
      </c>
      <c r="AU2509" s="237" t="s">
        <v>83</v>
      </c>
      <c r="AV2509" s="12" t="s">
        <v>81</v>
      </c>
      <c r="AW2509" s="12" t="s">
        <v>34</v>
      </c>
      <c r="AX2509" s="12" t="s">
        <v>73</v>
      </c>
      <c r="AY2509" s="237" t="s">
        <v>161</v>
      </c>
    </row>
    <row r="2510" s="13" customFormat="1">
      <c r="B2510" s="238"/>
      <c r="C2510" s="239"/>
      <c r="D2510" s="225" t="s">
        <v>176</v>
      </c>
      <c r="E2510" s="240" t="s">
        <v>19</v>
      </c>
      <c r="F2510" s="241" t="s">
        <v>2650</v>
      </c>
      <c r="G2510" s="239"/>
      <c r="H2510" s="242">
        <v>9.1500000000000004</v>
      </c>
      <c r="I2510" s="243"/>
      <c r="J2510" s="239"/>
      <c r="K2510" s="239"/>
      <c r="L2510" s="244"/>
      <c r="M2510" s="245"/>
      <c r="N2510" s="246"/>
      <c r="O2510" s="246"/>
      <c r="P2510" s="246"/>
      <c r="Q2510" s="246"/>
      <c r="R2510" s="246"/>
      <c r="S2510" s="246"/>
      <c r="T2510" s="247"/>
      <c r="AT2510" s="248" t="s">
        <v>176</v>
      </c>
      <c r="AU2510" s="248" t="s">
        <v>83</v>
      </c>
      <c r="AV2510" s="13" t="s">
        <v>83</v>
      </c>
      <c r="AW2510" s="13" t="s">
        <v>34</v>
      </c>
      <c r="AX2510" s="13" t="s">
        <v>73</v>
      </c>
      <c r="AY2510" s="248" t="s">
        <v>161</v>
      </c>
    </row>
    <row r="2511" s="12" customFormat="1">
      <c r="B2511" s="228"/>
      <c r="C2511" s="229"/>
      <c r="D2511" s="225" t="s">
        <v>176</v>
      </c>
      <c r="E2511" s="230" t="s">
        <v>19</v>
      </c>
      <c r="F2511" s="231" t="s">
        <v>398</v>
      </c>
      <c r="G2511" s="229"/>
      <c r="H2511" s="230" t="s">
        <v>19</v>
      </c>
      <c r="I2511" s="232"/>
      <c r="J2511" s="229"/>
      <c r="K2511" s="229"/>
      <c r="L2511" s="233"/>
      <c r="M2511" s="234"/>
      <c r="N2511" s="235"/>
      <c r="O2511" s="235"/>
      <c r="P2511" s="235"/>
      <c r="Q2511" s="235"/>
      <c r="R2511" s="235"/>
      <c r="S2511" s="235"/>
      <c r="T2511" s="236"/>
      <c r="AT2511" s="237" t="s">
        <v>176</v>
      </c>
      <c r="AU2511" s="237" t="s">
        <v>83</v>
      </c>
      <c r="AV2511" s="12" t="s">
        <v>81</v>
      </c>
      <c r="AW2511" s="12" t="s">
        <v>34</v>
      </c>
      <c r="AX2511" s="12" t="s">
        <v>73</v>
      </c>
      <c r="AY2511" s="237" t="s">
        <v>161</v>
      </c>
    </row>
    <row r="2512" s="13" customFormat="1">
      <c r="B2512" s="238"/>
      <c r="C2512" s="239"/>
      <c r="D2512" s="225" t="s">
        <v>176</v>
      </c>
      <c r="E2512" s="240" t="s">
        <v>19</v>
      </c>
      <c r="F2512" s="241" t="s">
        <v>2651</v>
      </c>
      <c r="G2512" s="239"/>
      <c r="H2512" s="242">
        <v>4.8360000000000003</v>
      </c>
      <c r="I2512" s="243"/>
      <c r="J2512" s="239"/>
      <c r="K2512" s="239"/>
      <c r="L2512" s="244"/>
      <c r="M2512" s="245"/>
      <c r="N2512" s="246"/>
      <c r="O2512" s="246"/>
      <c r="P2512" s="246"/>
      <c r="Q2512" s="246"/>
      <c r="R2512" s="246"/>
      <c r="S2512" s="246"/>
      <c r="T2512" s="247"/>
      <c r="AT2512" s="248" t="s">
        <v>176</v>
      </c>
      <c r="AU2512" s="248" t="s">
        <v>83</v>
      </c>
      <c r="AV2512" s="13" t="s">
        <v>83</v>
      </c>
      <c r="AW2512" s="13" t="s">
        <v>34</v>
      </c>
      <c r="AX2512" s="13" t="s">
        <v>73</v>
      </c>
      <c r="AY2512" s="248" t="s">
        <v>161</v>
      </c>
    </row>
    <row r="2513" s="12" customFormat="1">
      <c r="B2513" s="228"/>
      <c r="C2513" s="229"/>
      <c r="D2513" s="225" t="s">
        <v>176</v>
      </c>
      <c r="E2513" s="230" t="s">
        <v>19</v>
      </c>
      <c r="F2513" s="231" t="s">
        <v>410</v>
      </c>
      <c r="G2513" s="229"/>
      <c r="H2513" s="230" t="s">
        <v>19</v>
      </c>
      <c r="I2513" s="232"/>
      <c r="J2513" s="229"/>
      <c r="K2513" s="229"/>
      <c r="L2513" s="233"/>
      <c r="M2513" s="234"/>
      <c r="N2513" s="235"/>
      <c r="O2513" s="235"/>
      <c r="P2513" s="235"/>
      <c r="Q2513" s="235"/>
      <c r="R2513" s="235"/>
      <c r="S2513" s="235"/>
      <c r="T2513" s="236"/>
      <c r="AT2513" s="237" t="s">
        <v>176</v>
      </c>
      <c r="AU2513" s="237" t="s">
        <v>83</v>
      </c>
      <c r="AV2513" s="12" t="s">
        <v>81</v>
      </c>
      <c r="AW2513" s="12" t="s">
        <v>34</v>
      </c>
      <c r="AX2513" s="12" t="s">
        <v>73</v>
      </c>
      <c r="AY2513" s="237" t="s">
        <v>161</v>
      </c>
    </row>
    <row r="2514" s="13" customFormat="1">
      <c r="B2514" s="238"/>
      <c r="C2514" s="239"/>
      <c r="D2514" s="225" t="s">
        <v>176</v>
      </c>
      <c r="E2514" s="240" t="s">
        <v>19</v>
      </c>
      <c r="F2514" s="241" t="s">
        <v>2652</v>
      </c>
      <c r="G2514" s="239"/>
      <c r="H2514" s="242">
        <v>19.875</v>
      </c>
      <c r="I2514" s="243"/>
      <c r="J2514" s="239"/>
      <c r="K2514" s="239"/>
      <c r="L2514" s="244"/>
      <c r="M2514" s="245"/>
      <c r="N2514" s="246"/>
      <c r="O2514" s="246"/>
      <c r="P2514" s="246"/>
      <c r="Q2514" s="246"/>
      <c r="R2514" s="246"/>
      <c r="S2514" s="246"/>
      <c r="T2514" s="247"/>
      <c r="AT2514" s="248" t="s">
        <v>176</v>
      </c>
      <c r="AU2514" s="248" t="s">
        <v>83</v>
      </c>
      <c r="AV2514" s="13" t="s">
        <v>83</v>
      </c>
      <c r="AW2514" s="13" t="s">
        <v>34</v>
      </c>
      <c r="AX2514" s="13" t="s">
        <v>73</v>
      </c>
      <c r="AY2514" s="248" t="s">
        <v>161</v>
      </c>
    </row>
    <row r="2515" s="13" customFormat="1">
      <c r="B2515" s="238"/>
      <c r="C2515" s="239"/>
      <c r="D2515" s="225" t="s">
        <v>176</v>
      </c>
      <c r="E2515" s="240" t="s">
        <v>19</v>
      </c>
      <c r="F2515" s="241" t="s">
        <v>488</v>
      </c>
      <c r="G2515" s="239"/>
      <c r="H2515" s="242">
        <v>-1.5760000000000001</v>
      </c>
      <c r="I2515" s="243"/>
      <c r="J2515" s="239"/>
      <c r="K2515" s="239"/>
      <c r="L2515" s="244"/>
      <c r="M2515" s="245"/>
      <c r="N2515" s="246"/>
      <c r="O2515" s="246"/>
      <c r="P2515" s="246"/>
      <c r="Q2515" s="246"/>
      <c r="R2515" s="246"/>
      <c r="S2515" s="246"/>
      <c r="T2515" s="247"/>
      <c r="AT2515" s="248" t="s">
        <v>176</v>
      </c>
      <c r="AU2515" s="248" t="s">
        <v>83</v>
      </c>
      <c r="AV2515" s="13" t="s">
        <v>83</v>
      </c>
      <c r="AW2515" s="13" t="s">
        <v>34</v>
      </c>
      <c r="AX2515" s="13" t="s">
        <v>73</v>
      </c>
      <c r="AY2515" s="248" t="s">
        <v>161</v>
      </c>
    </row>
    <row r="2516" s="12" customFormat="1">
      <c r="B2516" s="228"/>
      <c r="C2516" s="229"/>
      <c r="D2516" s="225" t="s">
        <v>176</v>
      </c>
      <c r="E2516" s="230" t="s">
        <v>19</v>
      </c>
      <c r="F2516" s="231" t="s">
        <v>328</v>
      </c>
      <c r="G2516" s="229"/>
      <c r="H2516" s="230" t="s">
        <v>19</v>
      </c>
      <c r="I2516" s="232"/>
      <c r="J2516" s="229"/>
      <c r="K2516" s="229"/>
      <c r="L2516" s="233"/>
      <c r="M2516" s="234"/>
      <c r="N2516" s="235"/>
      <c r="O2516" s="235"/>
      <c r="P2516" s="235"/>
      <c r="Q2516" s="235"/>
      <c r="R2516" s="235"/>
      <c r="S2516" s="235"/>
      <c r="T2516" s="236"/>
      <c r="AT2516" s="237" t="s">
        <v>176</v>
      </c>
      <c r="AU2516" s="237" t="s">
        <v>83</v>
      </c>
      <c r="AV2516" s="12" t="s">
        <v>81</v>
      </c>
      <c r="AW2516" s="12" t="s">
        <v>34</v>
      </c>
      <c r="AX2516" s="12" t="s">
        <v>73</v>
      </c>
      <c r="AY2516" s="237" t="s">
        <v>161</v>
      </c>
    </row>
    <row r="2517" s="12" customFormat="1">
      <c r="B2517" s="228"/>
      <c r="C2517" s="229"/>
      <c r="D2517" s="225" t="s">
        <v>176</v>
      </c>
      <c r="E2517" s="230" t="s">
        <v>19</v>
      </c>
      <c r="F2517" s="231" t="s">
        <v>398</v>
      </c>
      <c r="G2517" s="229"/>
      <c r="H2517" s="230" t="s">
        <v>19</v>
      </c>
      <c r="I2517" s="232"/>
      <c r="J2517" s="229"/>
      <c r="K2517" s="229"/>
      <c r="L2517" s="233"/>
      <c r="M2517" s="234"/>
      <c r="N2517" s="235"/>
      <c r="O2517" s="235"/>
      <c r="P2517" s="235"/>
      <c r="Q2517" s="235"/>
      <c r="R2517" s="235"/>
      <c r="S2517" s="235"/>
      <c r="T2517" s="236"/>
      <c r="AT2517" s="237" t="s">
        <v>176</v>
      </c>
      <c r="AU2517" s="237" t="s">
        <v>83</v>
      </c>
      <c r="AV2517" s="12" t="s">
        <v>81</v>
      </c>
      <c r="AW2517" s="12" t="s">
        <v>34</v>
      </c>
      <c r="AX2517" s="12" t="s">
        <v>73</v>
      </c>
      <c r="AY2517" s="237" t="s">
        <v>161</v>
      </c>
    </row>
    <row r="2518" s="13" customFormat="1">
      <c r="B2518" s="238"/>
      <c r="C2518" s="239"/>
      <c r="D2518" s="225" t="s">
        <v>176</v>
      </c>
      <c r="E2518" s="240" t="s">
        <v>19</v>
      </c>
      <c r="F2518" s="241" t="s">
        <v>2653</v>
      </c>
      <c r="G2518" s="239"/>
      <c r="H2518" s="242">
        <v>87.120000000000005</v>
      </c>
      <c r="I2518" s="243"/>
      <c r="J2518" s="239"/>
      <c r="K2518" s="239"/>
      <c r="L2518" s="244"/>
      <c r="M2518" s="245"/>
      <c r="N2518" s="246"/>
      <c r="O2518" s="246"/>
      <c r="P2518" s="246"/>
      <c r="Q2518" s="246"/>
      <c r="R2518" s="246"/>
      <c r="S2518" s="246"/>
      <c r="T2518" s="247"/>
      <c r="AT2518" s="248" t="s">
        <v>176</v>
      </c>
      <c r="AU2518" s="248" t="s">
        <v>83</v>
      </c>
      <c r="AV2518" s="13" t="s">
        <v>83</v>
      </c>
      <c r="AW2518" s="13" t="s">
        <v>34</v>
      </c>
      <c r="AX2518" s="13" t="s">
        <v>73</v>
      </c>
      <c r="AY2518" s="248" t="s">
        <v>161</v>
      </c>
    </row>
    <row r="2519" s="13" customFormat="1">
      <c r="B2519" s="238"/>
      <c r="C2519" s="239"/>
      <c r="D2519" s="225" t="s">
        <v>176</v>
      </c>
      <c r="E2519" s="240" t="s">
        <v>19</v>
      </c>
      <c r="F2519" s="241" t="s">
        <v>2654</v>
      </c>
      <c r="G2519" s="239"/>
      <c r="H2519" s="242">
        <v>-7.0919999999999996</v>
      </c>
      <c r="I2519" s="243"/>
      <c r="J2519" s="239"/>
      <c r="K2519" s="239"/>
      <c r="L2519" s="244"/>
      <c r="M2519" s="245"/>
      <c r="N2519" s="246"/>
      <c r="O2519" s="246"/>
      <c r="P2519" s="246"/>
      <c r="Q2519" s="246"/>
      <c r="R2519" s="246"/>
      <c r="S2519" s="246"/>
      <c r="T2519" s="247"/>
      <c r="AT2519" s="248" t="s">
        <v>176</v>
      </c>
      <c r="AU2519" s="248" t="s">
        <v>83</v>
      </c>
      <c r="AV2519" s="13" t="s">
        <v>83</v>
      </c>
      <c r="AW2519" s="13" t="s">
        <v>34</v>
      </c>
      <c r="AX2519" s="13" t="s">
        <v>73</v>
      </c>
      <c r="AY2519" s="248" t="s">
        <v>161</v>
      </c>
    </row>
    <row r="2520" s="14" customFormat="1">
      <c r="B2520" s="249"/>
      <c r="C2520" s="250"/>
      <c r="D2520" s="225" t="s">
        <v>176</v>
      </c>
      <c r="E2520" s="251" t="s">
        <v>19</v>
      </c>
      <c r="F2520" s="252" t="s">
        <v>201</v>
      </c>
      <c r="G2520" s="250"/>
      <c r="H2520" s="253">
        <v>112.313</v>
      </c>
      <c r="I2520" s="254"/>
      <c r="J2520" s="250"/>
      <c r="K2520" s="250"/>
      <c r="L2520" s="255"/>
      <c r="M2520" s="256"/>
      <c r="N2520" s="257"/>
      <c r="O2520" s="257"/>
      <c r="P2520" s="257"/>
      <c r="Q2520" s="257"/>
      <c r="R2520" s="257"/>
      <c r="S2520" s="257"/>
      <c r="T2520" s="258"/>
      <c r="AT2520" s="259" t="s">
        <v>176</v>
      </c>
      <c r="AU2520" s="259" t="s">
        <v>83</v>
      </c>
      <c r="AV2520" s="14" t="s">
        <v>167</v>
      </c>
      <c r="AW2520" s="14" t="s">
        <v>34</v>
      </c>
      <c r="AX2520" s="14" t="s">
        <v>81</v>
      </c>
      <c r="AY2520" s="259" t="s">
        <v>161</v>
      </c>
    </row>
    <row r="2521" s="1" customFormat="1" ht="16.5" customHeight="1">
      <c r="B2521" s="39"/>
      <c r="C2521" s="212" t="s">
        <v>2655</v>
      </c>
      <c r="D2521" s="212" t="s">
        <v>163</v>
      </c>
      <c r="E2521" s="213" t="s">
        <v>2656</v>
      </c>
      <c r="F2521" s="214" t="s">
        <v>2657</v>
      </c>
      <c r="G2521" s="215" t="s">
        <v>210</v>
      </c>
      <c r="H2521" s="216">
        <v>106.396</v>
      </c>
      <c r="I2521" s="217"/>
      <c r="J2521" s="218">
        <f>ROUND(I2521*H2521,2)</f>
        <v>0</v>
      </c>
      <c r="K2521" s="214" t="s">
        <v>173</v>
      </c>
      <c r="L2521" s="44"/>
      <c r="M2521" s="219" t="s">
        <v>19</v>
      </c>
      <c r="N2521" s="220" t="s">
        <v>44</v>
      </c>
      <c r="O2521" s="84"/>
      <c r="P2521" s="221">
        <f>O2521*H2521</f>
        <v>0</v>
      </c>
      <c r="Q2521" s="221">
        <v>0.046379999999999998</v>
      </c>
      <c r="R2521" s="221">
        <f>Q2521*H2521</f>
        <v>4.9346464799999996</v>
      </c>
      <c r="S2521" s="221">
        <v>0</v>
      </c>
      <c r="T2521" s="222">
        <f>S2521*H2521</f>
        <v>0</v>
      </c>
      <c r="AR2521" s="223" t="s">
        <v>257</v>
      </c>
      <c r="AT2521" s="223" t="s">
        <v>163</v>
      </c>
      <c r="AU2521" s="223" t="s">
        <v>83</v>
      </c>
      <c r="AY2521" s="18" t="s">
        <v>161</v>
      </c>
      <c r="BE2521" s="224">
        <f>IF(N2521="základní",J2521,0)</f>
        <v>0</v>
      </c>
      <c r="BF2521" s="224">
        <f>IF(N2521="snížená",J2521,0)</f>
        <v>0</v>
      </c>
      <c r="BG2521" s="224">
        <f>IF(N2521="zákl. přenesená",J2521,0)</f>
        <v>0</v>
      </c>
      <c r="BH2521" s="224">
        <f>IF(N2521="sníž. přenesená",J2521,0)</f>
        <v>0</v>
      </c>
      <c r="BI2521" s="224">
        <f>IF(N2521="nulová",J2521,0)</f>
        <v>0</v>
      </c>
      <c r="BJ2521" s="18" t="s">
        <v>81</v>
      </c>
      <c r="BK2521" s="224">
        <f>ROUND(I2521*H2521,2)</f>
        <v>0</v>
      </c>
      <c r="BL2521" s="18" t="s">
        <v>257</v>
      </c>
      <c r="BM2521" s="223" t="s">
        <v>2658</v>
      </c>
    </row>
    <row r="2522" s="1" customFormat="1">
      <c r="B2522" s="39"/>
      <c r="C2522" s="40"/>
      <c r="D2522" s="225" t="s">
        <v>169</v>
      </c>
      <c r="E2522" s="40"/>
      <c r="F2522" s="226" t="s">
        <v>2659</v>
      </c>
      <c r="G2522" s="40"/>
      <c r="H2522" s="40"/>
      <c r="I2522" s="136"/>
      <c r="J2522" s="40"/>
      <c r="K2522" s="40"/>
      <c r="L2522" s="44"/>
      <c r="M2522" s="227"/>
      <c r="N2522" s="84"/>
      <c r="O2522" s="84"/>
      <c r="P2522" s="84"/>
      <c r="Q2522" s="84"/>
      <c r="R2522" s="84"/>
      <c r="S2522" s="84"/>
      <c r="T2522" s="85"/>
      <c r="AT2522" s="18" t="s">
        <v>169</v>
      </c>
      <c r="AU2522" s="18" t="s">
        <v>83</v>
      </c>
    </row>
    <row r="2523" s="12" customFormat="1">
      <c r="B2523" s="228"/>
      <c r="C2523" s="229"/>
      <c r="D2523" s="225" t="s">
        <v>176</v>
      </c>
      <c r="E2523" s="230" t="s">
        <v>19</v>
      </c>
      <c r="F2523" s="231" t="s">
        <v>177</v>
      </c>
      <c r="G2523" s="229"/>
      <c r="H2523" s="230" t="s">
        <v>19</v>
      </c>
      <c r="I2523" s="232"/>
      <c r="J2523" s="229"/>
      <c r="K2523" s="229"/>
      <c r="L2523" s="233"/>
      <c r="M2523" s="234"/>
      <c r="N2523" s="235"/>
      <c r="O2523" s="235"/>
      <c r="P2523" s="235"/>
      <c r="Q2523" s="235"/>
      <c r="R2523" s="235"/>
      <c r="S2523" s="235"/>
      <c r="T2523" s="236"/>
      <c r="AT2523" s="237" t="s">
        <v>176</v>
      </c>
      <c r="AU2523" s="237" t="s">
        <v>83</v>
      </c>
      <c r="AV2523" s="12" t="s">
        <v>81</v>
      </c>
      <c r="AW2523" s="12" t="s">
        <v>34</v>
      </c>
      <c r="AX2523" s="12" t="s">
        <v>73</v>
      </c>
      <c r="AY2523" s="237" t="s">
        <v>161</v>
      </c>
    </row>
    <row r="2524" s="12" customFormat="1">
      <c r="B2524" s="228"/>
      <c r="C2524" s="229"/>
      <c r="D2524" s="225" t="s">
        <v>176</v>
      </c>
      <c r="E2524" s="230" t="s">
        <v>19</v>
      </c>
      <c r="F2524" s="231" t="s">
        <v>398</v>
      </c>
      <c r="G2524" s="229"/>
      <c r="H2524" s="230" t="s">
        <v>19</v>
      </c>
      <c r="I2524" s="232"/>
      <c r="J2524" s="229"/>
      <c r="K2524" s="229"/>
      <c r="L2524" s="233"/>
      <c r="M2524" s="234"/>
      <c r="N2524" s="235"/>
      <c r="O2524" s="235"/>
      <c r="P2524" s="235"/>
      <c r="Q2524" s="235"/>
      <c r="R2524" s="235"/>
      <c r="S2524" s="235"/>
      <c r="T2524" s="236"/>
      <c r="AT2524" s="237" t="s">
        <v>176</v>
      </c>
      <c r="AU2524" s="237" t="s">
        <v>83</v>
      </c>
      <c r="AV2524" s="12" t="s">
        <v>81</v>
      </c>
      <c r="AW2524" s="12" t="s">
        <v>34</v>
      </c>
      <c r="AX2524" s="12" t="s">
        <v>73</v>
      </c>
      <c r="AY2524" s="237" t="s">
        <v>161</v>
      </c>
    </row>
    <row r="2525" s="13" customFormat="1">
      <c r="B2525" s="238"/>
      <c r="C2525" s="239"/>
      <c r="D2525" s="225" t="s">
        <v>176</v>
      </c>
      <c r="E2525" s="240" t="s">
        <v>19</v>
      </c>
      <c r="F2525" s="241" t="s">
        <v>2660</v>
      </c>
      <c r="G2525" s="239"/>
      <c r="H2525" s="242">
        <v>23.494</v>
      </c>
      <c r="I2525" s="243"/>
      <c r="J2525" s="239"/>
      <c r="K2525" s="239"/>
      <c r="L2525" s="244"/>
      <c r="M2525" s="245"/>
      <c r="N2525" s="246"/>
      <c r="O2525" s="246"/>
      <c r="P2525" s="246"/>
      <c r="Q2525" s="246"/>
      <c r="R2525" s="246"/>
      <c r="S2525" s="246"/>
      <c r="T2525" s="247"/>
      <c r="AT2525" s="248" t="s">
        <v>176</v>
      </c>
      <c r="AU2525" s="248" t="s">
        <v>83</v>
      </c>
      <c r="AV2525" s="13" t="s">
        <v>83</v>
      </c>
      <c r="AW2525" s="13" t="s">
        <v>34</v>
      </c>
      <c r="AX2525" s="13" t="s">
        <v>73</v>
      </c>
      <c r="AY2525" s="248" t="s">
        <v>161</v>
      </c>
    </row>
    <row r="2526" s="13" customFormat="1">
      <c r="B2526" s="238"/>
      <c r="C2526" s="239"/>
      <c r="D2526" s="225" t="s">
        <v>176</v>
      </c>
      <c r="E2526" s="240" t="s">
        <v>19</v>
      </c>
      <c r="F2526" s="241" t="s">
        <v>496</v>
      </c>
      <c r="G2526" s="239"/>
      <c r="H2526" s="242">
        <v>-3.1520000000000001</v>
      </c>
      <c r="I2526" s="243"/>
      <c r="J2526" s="239"/>
      <c r="K2526" s="239"/>
      <c r="L2526" s="244"/>
      <c r="M2526" s="245"/>
      <c r="N2526" s="246"/>
      <c r="O2526" s="246"/>
      <c r="P2526" s="246"/>
      <c r="Q2526" s="246"/>
      <c r="R2526" s="246"/>
      <c r="S2526" s="246"/>
      <c r="T2526" s="247"/>
      <c r="AT2526" s="248" t="s">
        <v>176</v>
      </c>
      <c r="AU2526" s="248" t="s">
        <v>83</v>
      </c>
      <c r="AV2526" s="13" t="s">
        <v>83</v>
      </c>
      <c r="AW2526" s="13" t="s">
        <v>34</v>
      </c>
      <c r="AX2526" s="13" t="s">
        <v>73</v>
      </c>
      <c r="AY2526" s="248" t="s">
        <v>161</v>
      </c>
    </row>
    <row r="2527" s="12" customFormat="1">
      <c r="B2527" s="228"/>
      <c r="C2527" s="229"/>
      <c r="D2527" s="225" t="s">
        <v>176</v>
      </c>
      <c r="E2527" s="230" t="s">
        <v>19</v>
      </c>
      <c r="F2527" s="231" t="s">
        <v>328</v>
      </c>
      <c r="G2527" s="229"/>
      <c r="H2527" s="230" t="s">
        <v>19</v>
      </c>
      <c r="I2527" s="232"/>
      <c r="J2527" s="229"/>
      <c r="K2527" s="229"/>
      <c r="L2527" s="233"/>
      <c r="M2527" s="234"/>
      <c r="N2527" s="235"/>
      <c r="O2527" s="235"/>
      <c r="P2527" s="235"/>
      <c r="Q2527" s="235"/>
      <c r="R2527" s="235"/>
      <c r="S2527" s="235"/>
      <c r="T2527" s="236"/>
      <c r="AT2527" s="237" t="s">
        <v>176</v>
      </c>
      <c r="AU2527" s="237" t="s">
        <v>83</v>
      </c>
      <c r="AV2527" s="12" t="s">
        <v>81</v>
      </c>
      <c r="AW2527" s="12" t="s">
        <v>34</v>
      </c>
      <c r="AX2527" s="12" t="s">
        <v>73</v>
      </c>
      <c r="AY2527" s="237" t="s">
        <v>161</v>
      </c>
    </row>
    <row r="2528" s="12" customFormat="1">
      <c r="B2528" s="228"/>
      <c r="C2528" s="229"/>
      <c r="D2528" s="225" t="s">
        <v>176</v>
      </c>
      <c r="E2528" s="230" t="s">
        <v>19</v>
      </c>
      <c r="F2528" s="231" t="s">
        <v>394</v>
      </c>
      <c r="G2528" s="229"/>
      <c r="H2528" s="230" t="s">
        <v>19</v>
      </c>
      <c r="I2528" s="232"/>
      <c r="J2528" s="229"/>
      <c r="K2528" s="229"/>
      <c r="L2528" s="233"/>
      <c r="M2528" s="234"/>
      <c r="N2528" s="235"/>
      <c r="O2528" s="235"/>
      <c r="P2528" s="235"/>
      <c r="Q2528" s="235"/>
      <c r="R2528" s="235"/>
      <c r="S2528" s="235"/>
      <c r="T2528" s="236"/>
      <c r="AT2528" s="237" t="s">
        <v>176</v>
      </c>
      <c r="AU2528" s="237" t="s">
        <v>83</v>
      </c>
      <c r="AV2528" s="12" t="s">
        <v>81</v>
      </c>
      <c r="AW2528" s="12" t="s">
        <v>34</v>
      </c>
      <c r="AX2528" s="12" t="s">
        <v>73</v>
      </c>
      <c r="AY2528" s="237" t="s">
        <v>161</v>
      </c>
    </row>
    <row r="2529" s="13" customFormat="1">
      <c r="B2529" s="238"/>
      <c r="C2529" s="239"/>
      <c r="D2529" s="225" t="s">
        <v>176</v>
      </c>
      <c r="E2529" s="240" t="s">
        <v>19</v>
      </c>
      <c r="F2529" s="241" t="s">
        <v>2661</v>
      </c>
      <c r="G2529" s="239"/>
      <c r="H2529" s="242">
        <v>15.050000000000001</v>
      </c>
      <c r="I2529" s="243"/>
      <c r="J2529" s="239"/>
      <c r="K2529" s="239"/>
      <c r="L2529" s="244"/>
      <c r="M2529" s="245"/>
      <c r="N2529" s="246"/>
      <c r="O2529" s="246"/>
      <c r="P2529" s="246"/>
      <c r="Q2529" s="246"/>
      <c r="R2529" s="246"/>
      <c r="S2529" s="246"/>
      <c r="T2529" s="247"/>
      <c r="AT2529" s="248" t="s">
        <v>176</v>
      </c>
      <c r="AU2529" s="248" t="s">
        <v>83</v>
      </c>
      <c r="AV2529" s="13" t="s">
        <v>83</v>
      </c>
      <c r="AW2529" s="13" t="s">
        <v>34</v>
      </c>
      <c r="AX2529" s="13" t="s">
        <v>73</v>
      </c>
      <c r="AY2529" s="248" t="s">
        <v>161</v>
      </c>
    </row>
    <row r="2530" s="12" customFormat="1">
      <c r="B2530" s="228"/>
      <c r="C2530" s="229"/>
      <c r="D2530" s="225" t="s">
        <v>176</v>
      </c>
      <c r="E2530" s="230" t="s">
        <v>19</v>
      </c>
      <c r="F2530" s="231" t="s">
        <v>398</v>
      </c>
      <c r="G2530" s="229"/>
      <c r="H2530" s="230" t="s">
        <v>19</v>
      </c>
      <c r="I2530" s="232"/>
      <c r="J2530" s="229"/>
      <c r="K2530" s="229"/>
      <c r="L2530" s="233"/>
      <c r="M2530" s="234"/>
      <c r="N2530" s="235"/>
      <c r="O2530" s="235"/>
      <c r="P2530" s="235"/>
      <c r="Q2530" s="235"/>
      <c r="R2530" s="235"/>
      <c r="S2530" s="235"/>
      <c r="T2530" s="236"/>
      <c r="AT2530" s="237" t="s">
        <v>176</v>
      </c>
      <c r="AU2530" s="237" t="s">
        <v>83</v>
      </c>
      <c r="AV2530" s="12" t="s">
        <v>81</v>
      </c>
      <c r="AW2530" s="12" t="s">
        <v>34</v>
      </c>
      <c r="AX2530" s="12" t="s">
        <v>73</v>
      </c>
      <c r="AY2530" s="237" t="s">
        <v>161</v>
      </c>
    </row>
    <row r="2531" s="13" customFormat="1">
      <c r="B2531" s="238"/>
      <c r="C2531" s="239"/>
      <c r="D2531" s="225" t="s">
        <v>176</v>
      </c>
      <c r="E2531" s="240" t="s">
        <v>19</v>
      </c>
      <c r="F2531" s="241" t="s">
        <v>2662</v>
      </c>
      <c r="G2531" s="239"/>
      <c r="H2531" s="242">
        <v>80.459999999999994</v>
      </c>
      <c r="I2531" s="243"/>
      <c r="J2531" s="239"/>
      <c r="K2531" s="239"/>
      <c r="L2531" s="244"/>
      <c r="M2531" s="245"/>
      <c r="N2531" s="246"/>
      <c r="O2531" s="246"/>
      <c r="P2531" s="246"/>
      <c r="Q2531" s="246"/>
      <c r="R2531" s="246"/>
      <c r="S2531" s="246"/>
      <c r="T2531" s="247"/>
      <c r="AT2531" s="248" t="s">
        <v>176</v>
      </c>
      <c r="AU2531" s="248" t="s">
        <v>83</v>
      </c>
      <c r="AV2531" s="13" t="s">
        <v>83</v>
      </c>
      <c r="AW2531" s="13" t="s">
        <v>34</v>
      </c>
      <c r="AX2531" s="13" t="s">
        <v>73</v>
      </c>
      <c r="AY2531" s="248" t="s">
        <v>161</v>
      </c>
    </row>
    <row r="2532" s="13" customFormat="1">
      <c r="B2532" s="238"/>
      <c r="C2532" s="239"/>
      <c r="D2532" s="225" t="s">
        <v>176</v>
      </c>
      <c r="E2532" s="240" t="s">
        <v>19</v>
      </c>
      <c r="F2532" s="241" t="s">
        <v>2663</v>
      </c>
      <c r="G2532" s="239"/>
      <c r="H2532" s="242">
        <v>-9.4559999999999995</v>
      </c>
      <c r="I2532" s="243"/>
      <c r="J2532" s="239"/>
      <c r="K2532" s="239"/>
      <c r="L2532" s="244"/>
      <c r="M2532" s="245"/>
      <c r="N2532" s="246"/>
      <c r="O2532" s="246"/>
      <c r="P2532" s="246"/>
      <c r="Q2532" s="246"/>
      <c r="R2532" s="246"/>
      <c r="S2532" s="246"/>
      <c r="T2532" s="247"/>
      <c r="AT2532" s="248" t="s">
        <v>176</v>
      </c>
      <c r="AU2532" s="248" t="s">
        <v>83</v>
      </c>
      <c r="AV2532" s="13" t="s">
        <v>83</v>
      </c>
      <c r="AW2532" s="13" t="s">
        <v>34</v>
      </c>
      <c r="AX2532" s="13" t="s">
        <v>73</v>
      </c>
      <c r="AY2532" s="248" t="s">
        <v>161</v>
      </c>
    </row>
    <row r="2533" s="14" customFormat="1">
      <c r="B2533" s="249"/>
      <c r="C2533" s="250"/>
      <c r="D2533" s="225" t="s">
        <v>176</v>
      </c>
      <c r="E2533" s="251" t="s">
        <v>19</v>
      </c>
      <c r="F2533" s="252" t="s">
        <v>201</v>
      </c>
      <c r="G2533" s="250"/>
      <c r="H2533" s="253">
        <v>106.396</v>
      </c>
      <c r="I2533" s="254"/>
      <c r="J2533" s="250"/>
      <c r="K2533" s="250"/>
      <c r="L2533" s="255"/>
      <c r="M2533" s="256"/>
      <c r="N2533" s="257"/>
      <c r="O2533" s="257"/>
      <c r="P2533" s="257"/>
      <c r="Q2533" s="257"/>
      <c r="R2533" s="257"/>
      <c r="S2533" s="257"/>
      <c r="T2533" s="258"/>
      <c r="AT2533" s="259" t="s">
        <v>176</v>
      </c>
      <c r="AU2533" s="259" t="s">
        <v>83</v>
      </c>
      <c r="AV2533" s="14" t="s">
        <v>167</v>
      </c>
      <c r="AW2533" s="14" t="s">
        <v>34</v>
      </c>
      <c r="AX2533" s="14" t="s">
        <v>81</v>
      </c>
      <c r="AY2533" s="259" t="s">
        <v>161</v>
      </c>
    </row>
    <row r="2534" s="1" customFormat="1" ht="16.5" customHeight="1">
      <c r="B2534" s="39"/>
      <c r="C2534" s="212" t="s">
        <v>2664</v>
      </c>
      <c r="D2534" s="212" t="s">
        <v>163</v>
      </c>
      <c r="E2534" s="213" t="s">
        <v>2665</v>
      </c>
      <c r="F2534" s="214" t="s">
        <v>2666</v>
      </c>
      <c r="G2534" s="215" t="s">
        <v>210</v>
      </c>
      <c r="H2534" s="216">
        <v>13.541</v>
      </c>
      <c r="I2534" s="217"/>
      <c r="J2534" s="218">
        <f>ROUND(I2534*H2534,2)</f>
        <v>0</v>
      </c>
      <c r="K2534" s="214" t="s">
        <v>173</v>
      </c>
      <c r="L2534" s="44"/>
      <c r="M2534" s="219" t="s">
        <v>19</v>
      </c>
      <c r="N2534" s="220" t="s">
        <v>44</v>
      </c>
      <c r="O2534" s="84"/>
      <c r="P2534" s="221">
        <f>O2534*H2534</f>
        <v>0</v>
      </c>
      <c r="Q2534" s="221">
        <v>0.047460000000000002</v>
      </c>
      <c r="R2534" s="221">
        <f>Q2534*H2534</f>
        <v>0.64265586000000008</v>
      </c>
      <c r="S2534" s="221">
        <v>0</v>
      </c>
      <c r="T2534" s="222">
        <f>S2534*H2534</f>
        <v>0</v>
      </c>
      <c r="AR2534" s="223" t="s">
        <v>257</v>
      </c>
      <c r="AT2534" s="223" t="s">
        <v>163</v>
      </c>
      <c r="AU2534" s="223" t="s">
        <v>83</v>
      </c>
      <c r="AY2534" s="18" t="s">
        <v>161</v>
      </c>
      <c r="BE2534" s="224">
        <f>IF(N2534="základní",J2534,0)</f>
        <v>0</v>
      </c>
      <c r="BF2534" s="224">
        <f>IF(N2534="snížená",J2534,0)</f>
        <v>0</v>
      </c>
      <c r="BG2534" s="224">
        <f>IF(N2534="zákl. přenesená",J2534,0)</f>
        <v>0</v>
      </c>
      <c r="BH2534" s="224">
        <f>IF(N2534="sníž. přenesená",J2534,0)</f>
        <v>0</v>
      </c>
      <c r="BI2534" s="224">
        <f>IF(N2534="nulová",J2534,0)</f>
        <v>0</v>
      </c>
      <c r="BJ2534" s="18" t="s">
        <v>81</v>
      </c>
      <c r="BK2534" s="224">
        <f>ROUND(I2534*H2534,2)</f>
        <v>0</v>
      </c>
      <c r="BL2534" s="18" t="s">
        <v>257</v>
      </c>
      <c r="BM2534" s="223" t="s">
        <v>2667</v>
      </c>
    </row>
    <row r="2535" s="1" customFormat="1">
      <c r="B2535" s="39"/>
      <c r="C2535" s="40"/>
      <c r="D2535" s="225" t="s">
        <v>169</v>
      </c>
      <c r="E2535" s="40"/>
      <c r="F2535" s="226" t="s">
        <v>2668</v>
      </c>
      <c r="G2535" s="40"/>
      <c r="H2535" s="40"/>
      <c r="I2535" s="136"/>
      <c r="J2535" s="40"/>
      <c r="K2535" s="40"/>
      <c r="L2535" s="44"/>
      <c r="M2535" s="227"/>
      <c r="N2535" s="84"/>
      <c r="O2535" s="84"/>
      <c r="P2535" s="84"/>
      <c r="Q2535" s="84"/>
      <c r="R2535" s="84"/>
      <c r="S2535" s="84"/>
      <c r="T2535" s="85"/>
      <c r="AT2535" s="18" t="s">
        <v>169</v>
      </c>
      <c r="AU2535" s="18" t="s">
        <v>83</v>
      </c>
    </row>
    <row r="2536" s="12" customFormat="1">
      <c r="B2536" s="228"/>
      <c r="C2536" s="229"/>
      <c r="D2536" s="225" t="s">
        <v>176</v>
      </c>
      <c r="E2536" s="230" t="s">
        <v>19</v>
      </c>
      <c r="F2536" s="231" t="s">
        <v>328</v>
      </c>
      <c r="G2536" s="229"/>
      <c r="H2536" s="230" t="s">
        <v>19</v>
      </c>
      <c r="I2536" s="232"/>
      <c r="J2536" s="229"/>
      <c r="K2536" s="229"/>
      <c r="L2536" s="233"/>
      <c r="M2536" s="234"/>
      <c r="N2536" s="235"/>
      <c r="O2536" s="235"/>
      <c r="P2536" s="235"/>
      <c r="Q2536" s="235"/>
      <c r="R2536" s="235"/>
      <c r="S2536" s="235"/>
      <c r="T2536" s="236"/>
      <c r="AT2536" s="237" t="s">
        <v>176</v>
      </c>
      <c r="AU2536" s="237" t="s">
        <v>83</v>
      </c>
      <c r="AV2536" s="12" t="s">
        <v>81</v>
      </c>
      <c r="AW2536" s="12" t="s">
        <v>34</v>
      </c>
      <c r="AX2536" s="12" t="s">
        <v>73</v>
      </c>
      <c r="AY2536" s="237" t="s">
        <v>161</v>
      </c>
    </row>
    <row r="2537" s="12" customFormat="1">
      <c r="B2537" s="228"/>
      <c r="C2537" s="229"/>
      <c r="D2537" s="225" t="s">
        <v>176</v>
      </c>
      <c r="E2537" s="230" t="s">
        <v>19</v>
      </c>
      <c r="F2537" s="231" t="s">
        <v>394</v>
      </c>
      <c r="G2537" s="229"/>
      <c r="H2537" s="230" t="s">
        <v>19</v>
      </c>
      <c r="I2537" s="232"/>
      <c r="J2537" s="229"/>
      <c r="K2537" s="229"/>
      <c r="L2537" s="233"/>
      <c r="M2537" s="234"/>
      <c r="N2537" s="235"/>
      <c r="O2537" s="235"/>
      <c r="P2537" s="235"/>
      <c r="Q2537" s="235"/>
      <c r="R2537" s="235"/>
      <c r="S2537" s="235"/>
      <c r="T2537" s="236"/>
      <c r="AT2537" s="237" t="s">
        <v>176</v>
      </c>
      <c r="AU2537" s="237" t="s">
        <v>83</v>
      </c>
      <c r="AV2537" s="12" t="s">
        <v>81</v>
      </c>
      <c r="AW2537" s="12" t="s">
        <v>34</v>
      </c>
      <c r="AX2537" s="12" t="s">
        <v>73</v>
      </c>
      <c r="AY2537" s="237" t="s">
        <v>161</v>
      </c>
    </row>
    <row r="2538" s="13" customFormat="1">
      <c r="B2538" s="238"/>
      <c r="C2538" s="239"/>
      <c r="D2538" s="225" t="s">
        <v>176</v>
      </c>
      <c r="E2538" s="240" t="s">
        <v>19</v>
      </c>
      <c r="F2538" s="241" t="s">
        <v>2669</v>
      </c>
      <c r="G2538" s="239"/>
      <c r="H2538" s="242">
        <v>7</v>
      </c>
      <c r="I2538" s="243"/>
      <c r="J2538" s="239"/>
      <c r="K2538" s="239"/>
      <c r="L2538" s="244"/>
      <c r="M2538" s="245"/>
      <c r="N2538" s="246"/>
      <c r="O2538" s="246"/>
      <c r="P2538" s="246"/>
      <c r="Q2538" s="246"/>
      <c r="R2538" s="246"/>
      <c r="S2538" s="246"/>
      <c r="T2538" s="247"/>
      <c r="AT2538" s="248" t="s">
        <v>176</v>
      </c>
      <c r="AU2538" s="248" t="s">
        <v>83</v>
      </c>
      <c r="AV2538" s="13" t="s">
        <v>83</v>
      </c>
      <c r="AW2538" s="13" t="s">
        <v>34</v>
      </c>
      <c r="AX2538" s="13" t="s">
        <v>73</v>
      </c>
      <c r="AY2538" s="248" t="s">
        <v>161</v>
      </c>
    </row>
    <row r="2539" s="12" customFormat="1">
      <c r="B2539" s="228"/>
      <c r="C2539" s="229"/>
      <c r="D2539" s="225" t="s">
        <v>176</v>
      </c>
      <c r="E2539" s="230" t="s">
        <v>19</v>
      </c>
      <c r="F2539" s="231" t="s">
        <v>398</v>
      </c>
      <c r="G2539" s="229"/>
      <c r="H2539" s="230" t="s">
        <v>19</v>
      </c>
      <c r="I2539" s="232"/>
      <c r="J2539" s="229"/>
      <c r="K2539" s="229"/>
      <c r="L2539" s="233"/>
      <c r="M2539" s="234"/>
      <c r="N2539" s="235"/>
      <c r="O2539" s="235"/>
      <c r="P2539" s="235"/>
      <c r="Q2539" s="235"/>
      <c r="R2539" s="235"/>
      <c r="S2539" s="235"/>
      <c r="T2539" s="236"/>
      <c r="AT2539" s="237" t="s">
        <v>176</v>
      </c>
      <c r="AU2539" s="237" t="s">
        <v>83</v>
      </c>
      <c r="AV2539" s="12" t="s">
        <v>81</v>
      </c>
      <c r="AW2539" s="12" t="s">
        <v>34</v>
      </c>
      <c r="AX2539" s="12" t="s">
        <v>73</v>
      </c>
      <c r="AY2539" s="237" t="s">
        <v>161</v>
      </c>
    </row>
    <row r="2540" s="13" customFormat="1">
      <c r="B2540" s="238"/>
      <c r="C2540" s="239"/>
      <c r="D2540" s="225" t="s">
        <v>176</v>
      </c>
      <c r="E2540" s="240" t="s">
        <v>19</v>
      </c>
      <c r="F2540" s="241" t="s">
        <v>2670</v>
      </c>
      <c r="G2540" s="239"/>
      <c r="H2540" s="242">
        <v>7.9199999999999999</v>
      </c>
      <c r="I2540" s="243"/>
      <c r="J2540" s="239"/>
      <c r="K2540" s="239"/>
      <c r="L2540" s="244"/>
      <c r="M2540" s="245"/>
      <c r="N2540" s="246"/>
      <c r="O2540" s="246"/>
      <c r="P2540" s="246"/>
      <c r="Q2540" s="246"/>
      <c r="R2540" s="246"/>
      <c r="S2540" s="246"/>
      <c r="T2540" s="247"/>
      <c r="AT2540" s="248" t="s">
        <v>176</v>
      </c>
      <c r="AU2540" s="248" t="s">
        <v>83</v>
      </c>
      <c r="AV2540" s="13" t="s">
        <v>83</v>
      </c>
      <c r="AW2540" s="13" t="s">
        <v>34</v>
      </c>
      <c r="AX2540" s="13" t="s">
        <v>73</v>
      </c>
      <c r="AY2540" s="248" t="s">
        <v>161</v>
      </c>
    </row>
    <row r="2541" s="13" customFormat="1">
      <c r="B2541" s="238"/>
      <c r="C2541" s="239"/>
      <c r="D2541" s="225" t="s">
        <v>176</v>
      </c>
      <c r="E2541" s="240" t="s">
        <v>19</v>
      </c>
      <c r="F2541" s="241" t="s">
        <v>409</v>
      </c>
      <c r="G2541" s="239"/>
      <c r="H2541" s="242">
        <v>-1.379</v>
      </c>
      <c r="I2541" s="243"/>
      <c r="J2541" s="239"/>
      <c r="K2541" s="239"/>
      <c r="L2541" s="244"/>
      <c r="M2541" s="245"/>
      <c r="N2541" s="246"/>
      <c r="O2541" s="246"/>
      <c r="P2541" s="246"/>
      <c r="Q2541" s="246"/>
      <c r="R2541" s="246"/>
      <c r="S2541" s="246"/>
      <c r="T2541" s="247"/>
      <c r="AT2541" s="248" t="s">
        <v>176</v>
      </c>
      <c r="AU2541" s="248" t="s">
        <v>83</v>
      </c>
      <c r="AV2541" s="13" t="s">
        <v>83</v>
      </c>
      <c r="AW2541" s="13" t="s">
        <v>34</v>
      </c>
      <c r="AX2541" s="13" t="s">
        <v>73</v>
      </c>
      <c r="AY2541" s="248" t="s">
        <v>161</v>
      </c>
    </row>
    <row r="2542" s="14" customFormat="1">
      <c r="B2542" s="249"/>
      <c r="C2542" s="250"/>
      <c r="D2542" s="225" t="s">
        <v>176</v>
      </c>
      <c r="E2542" s="251" t="s">
        <v>19</v>
      </c>
      <c r="F2542" s="252" t="s">
        <v>201</v>
      </c>
      <c r="G2542" s="250"/>
      <c r="H2542" s="253">
        <v>13.541</v>
      </c>
      <c r="I2542" s="254"/>
      <c r="J2542" s="250"/>
      <c r="K2542" s="250"/>
      <c r="L2542" s="255"/>
      <c r="M2542" s="256"/>
      <c r="N2542" s="257"/>
      <c r="O2542" s="257"/>
      <c r="P2542" s="257"/>
      <c r="Q2542" s="257"/>
      <c r="R2542" s="257"/>
      <c r="S2542" s="257"/>
      <c r="T2542" s="258"/>
      <c r="AT2542" s="259" t="s">
        <v>176</v>
      </c>
      <c r="AU2542" s="259" t="s">
        <v>83</v>
      </c>
      <c r="AV2542" s="14" t="s">
        <v>167</v>
      </c>
      <c r="AW2542" s="14" t="s">
        <v>34</v>
      </c>
      <c r="AX2542" s="14" t="s">
        <v>81</v>
      </c>
      <c r="AY2542" s="259" t="s">
        <v>161</v>
      </c>
    </row>
    <row r="2543" s="1" customFormat="1" ht="24" customHeight="1">
      <c r="B2543" s="39"/>
      <c r="C2543" s="212" t="s">
        <v>2671</v>
      </c>
      <c r="D2543" s="212" t="s">
        <v>163</v>
      </c>
      <c r="E2543" s="213" t="s">
        <v>2672</v>
      </c>
      <c r="F2543" s="214" t="s">
        <v>2673</v>
      </c>
      <c r="G2543" s="215" t="s">
        <v>210</v>
      </c>
      <c r="H2543" s="216">
        <v>15.01</v>
      </c>
      <c r="I2543" s="217"/>
      <c r="J2543" s="218">
        <f>ROUND(I2543*H2543,2)</f>
        <v>0</v>
      </c>
      <c r="K2543" s="214" t="s">
        <v>19</v>
      </c>
      <c r="L2543" s="44"/>
      <c r="M2543" s="219" t="s">
        <v>19</v>
      </c>
      <c r="N2543" s="220" t="s">
        <v>44</v>
      </c>
      <c r="O2543" s="84"/>
      <c r="P2543" s="221">
        <f>O2543*H2543</f>
        <v>0</v>
      </c>
      <c r="Q2543" s="221">
        <v>0.033399999999999999</v>
      </c>
      <c r="R2543" s="221">
        <f>Q2543*H2543</f>
        <v>0.50133399999999995</v>
      </c>
      <c r="S2543" s="221">
        <v>0</v>
      </c>
      <c r="T2543" s="222">
        <f>S2543*H2543</f>
        <v>0</v>
      </c>
      <c r="AR2543" s="223" t="s">
        <v>257</v>
      </c>
      <c r="AT2543" s="223" t="s">
        <v>163</v>
      </c>
      <c r="AU2543" s="223" t="s">
        <v>83</v>
      </c>
      <c r="AY2543" s="18" t="s">
        <v>161</v>
      </c>
      <c r="BE2543" s="224">
        <f>IF(N2543="základní",J2543,0)</f>
        <v>0</v>
      </c>
      <c r="BF2543" s="224">
        <f>IF(N2543="snížená",J2543,0)</f>
        <v>0</v>
      </c>
      <c r="BG2543" s="224">
        <f>IF(N2543="zákl. přenesená",J2543,0)</f>
        <v>0</v>
      </c>
      <c r="BH2543" s="224">
        <f>IF(N2543="sníž. přenesená",J2543,0)</f>
        <v>0</v>
      </c>
      <c r="BI2543" s="224">
        <f>IF(N2543="nulová",J2543,0)</f>
        <v>0</v>
      </c>
      <c r="BJ2543" s="18" t="s">
        <v>81</v>
      </c>
      <c r="BK2543" s="224">
        <f>ROUND(I2543*H2543,2)</f>
        <v>0</v>
      </c>
      <c r="BL2543" s="18" t="s">
        <v>257</v>
      </c>
      <c r="BM2543" s="223" t="s">
        <v>2674</v>
      </c>
    </row>
    <row r="2544" s="1" customFormat="1">
      <c r="B2544" s="39"/>
      <c r="C2544" s="40"/>
      <c r="D2544" s="225" t="s">
        <v>169</v>
      </c>
      <c r="E2544" s="40"/>
      <c r="F2544" s="226" t="s">
        <v>2673</v>
      </c>
      <c r="G2544" s="40"/>
      <c r="H2544" s="40"/>
      <c r="I2544" s="136"/>
      <c r="J2544" s="40"/>
      <c r="K2544" s="40"/>
      <c r="L2544" s="44"/>
      <c r="M2544" s="227"/>
      <c r="N2544" s="84"/>
      <c r="O2544" s="84"/>
      <c r="P2544" s="84"/>
      <c r="Q2544" s="84"/>
      <c r="R2544" s="84"/>
      <c r="S2544" s="84"/>
      <c r="T2544" s="85"/>
      <c r="AT2544" s="18" t="s">
        <v>169</v>
      </c>
      <c r="AU2544" s="18" t="s">
        <v>83</v>
      </c>
    </row>
    <row r="2545" s="12" customFormat="1">
      <c r="B2545" s="228"/>
      <c r="C2545" s="229"/>
      <c r="D2545" s="225" t="s">
        <v>176</v>
      </c>
      <c r="E2545" s="230" t="s">
        <v>19</v>
      </c>
      <c r="F2545" s="231" t="s">
        <v>177</v>
      </c>
      <c r="G2545" s="229"/>
      <c r="H2545" s="230" t="s">
        <v>19</v>
      </c>
      <c r="I2545" s="232"/>
      <c r="J2545" s="229"/>
      <c r="K2545" s="229"/>
      <c r="L2545" s="233"/>
      <c r="M2545" s="234"/>
      <c r="N2545" s="235"/>
      <c r="O2545" s="235"/>
      <c r="P2545" s="235"/>
      <c r="Q2545" s="235"/>
      <c r="R2545" s="235"/>
      <c r="S2545" s="235"/>
      <c r="T2545" s="236"/>
      <c r="AT2545" s="237" t="s">
        <v>176</v>
      </c>
      <c r="AU2545" s="237" t="s">
        <v>83</v>
      </c>
      <c r="AV2545" s="12" t="s">
        <v>81</v>
      </c>
      <c r="AW2545" s="12" t="s">
        <v>34</v>
      </c>
      <c r="AX2545" s="12" t="s">
        <v>73</v>
      </c>
      <c r="AY2545" s="237" t="s">
        <v>161</v>
      </c>
    </row>
    <row r="2546" s="12" customFormat="1">
      <c r="B2546" s="228"/>
      <c r="C2546" s="229"/>
      <c r="D2546" s="225" t="s">
        <v>176</v>
      </c>
      <c r="E2546" s="230" t="s">
        <v>19</v>
      </c>
      <c r="F2546" s="231" t="s">
        <v>410</v>
      </c>
      <c r="G2546" s="229"/>
      <c r="H2546" s="230" t="s">
        <v>19</v>
      </c>
      <c r="I2546" s="232"/>
      <c r="J2546" s="229"/>
      <c r="K2546" s="229"/>
      <c r="L2546" s="233"/>
      <c r="M2546" s="234"/>
      <c r="N2546" s="235"/>
      <c r="O2546" s="235"/>
      <c r="P2546" s="235"/>
      <c r="Q2546" s="235"/>
      <c r="R2546" s="235"/>
      <c r="S2546" s="235"/>
      <c r="T2546" s="236"/>
      <c r="AT2546" s="237" t="s">
        <v>176</v>
      </c>
      <c r="AU2546" s="237" t="s">
        <v>83</v>
      </c>
      <c r="AV2546" s="12" t="s">
        <v>81</v>
      </c>
      <c r="AW2546" s="12" t="s">
        <v>34</v>
      </c>
      <c r="AX2546" s="12" t="s">
        <v>73</v>
      </c>
      <c r="AY2546" s="237" t="s">
        <v>161</v>
      </c>
    </row>
    <row r="2547" s="12" customFormat="1">
      <c r="B2547" s="228"/>
      <c r="C2547" s="229"/>
      <c r="D2547" s="225" t="s">
        <v>176</v>
      </c>
      <c r="E2547" s="230" t="s">
        <v>19</v>
      </c>
      <c r="F2547" s="231" t="s">
        <v>2675</v>
      </c>
      <c r="G2547" s="229"/>
      <c r="H2547" s="230" t="s">
        <v>19</v>
      </c>
      <c r="I2547" s="232"/>
      <c r="J2547" s="229"/>
      <c r="K2547" s="229"/>
      <c r="L2547" s="233"/>
      <c r="M2547" s="234"/>
      <c r="N2547" s="235"/>
      <c r="O2547" s="235"/>
      <c r="P2547" s="235"/>
      <c r="Q2547" s="235"/>
      <c r="R2547" s="235"/>
      <c r="S2547" s="235"/>
      <c r="T2547" s="236"/>
      <c r="AT2547" s="237" t="s">
        <v>176</v>
      </c>
      <c r="AU2547" s="237" t="s">
        <v>83</v>
      </c>
      <c r="AV2547" s="12" t="s">
        <v>81</v>
      </c>
      <c r="AW2547" s="12" t="s">
        <v>34</v>
      </c>
      <c r="AX2547" s="12" t="s">
        <v>73</v>
      </c>
      <c r="AY2547" s="237" t="s">
        <v>161</v>
      </c>
    </row>
    <row r="2548" s="13" customFormat="1">
      <c r="B2548" s="238"/>
      <c r="C2548" s="239"/>
      <c r="D2548" s="225" t="s">
        <v>176</v>
      </c>
      <c r="E2548" s="240" t="s">
        <v>19</v>
      </c>
      <c r="F2548" s="241" t="s">
        <v>2676</v>
      </c>
      <c r="G2548" s="239"/>
      <c r="H2548" s="242">
        <v>22.399999999999999</v>
      </c>
      <c r="I2548" s="243"/>
      <c r="J2548" s="239"/>
      <c r="K2548" s="239"/>
      <c r="L2548" s="244"/>
      <c r="M2548" s="245"/>
      <c r="N2548" s="246"/>
      <c r="O2548" s="246"/>
      <c r="P2548" s="246"/>
      <c r="Q2548" s="246"/>
      <c r="R2548" s="246"/>
      <c r="S2548" s="246"/>
      <c r="T2548" s="247"/>
      <c r="AT2548" s="248" t="s">
        <v>176</v>
      </c>
      <c r="AU2548" s="248" t="s">
        <v>83</v>
      </c>
      <c r="AV2548" s="13" t="s">
        <v>83</v>
      </c>
      <c r="AW2548" s="13" t="s">
        <v>34</v>
      </c>
      <c r="AX2548" s="13" t="s">
        <v>73</v>
      </c>
      <c r="AY2548" s="248" t="s">
        <v>161</v>
      </c>
    </row>
    <row r="2549" s="13" customFormat="1">
      <c r="B2549" s="238"/>
      <c r="C2549" s="239"/>
      <c r="D2549" s="225" t="s">
        <v>176</v>
      </c>
      <c r="E2549" s="240" t="s">
        <v>19</v>
      </c>
      <c r="F2549" s="241" t="s">
        <v>2677</v>
      </c>
      <c r="G2549" s="239"/>
      <c r="H2549" s="242">
        <v>-7.79</v>
      </c>
      <c r="I2549" s="243"/>
      <c r="J2549" s="239"/>
      <c r="K2549" s="239"/>
      <c r="L2549" s="244"/>
      <c r="M2549" s="245"/>
      <c r="N2549" s="246"/>
      <c r="O2549" s="246"/>
      <c r="P2549" s="246"/>
      <c r="Q2549" s="246"/>
      <c r="R2549" s="246"/>
      <c r="S2549" s="246"/>
      <c r="T2549" s="247"/>
      <c r="AT2549" s="248" t="s">
        <v>176</v>
      </c>
      <c r="AU2549" s="248" t="s">
        <v>83</v>
      </c>
      <c r="AV2549" s="13" t="s">
        <v>83</v>
      </c>
      <c r="AW2549" s="13" t="s">
        <v>34</v>
      </c>
      <c r="AX2549" s="13" t="s">
        <v>73</v>
      </c>
      <c r="AY2549" s="248" t="s">
        <v>161</v>
      </c>
    </row>
    <row r="2550" s="13" customFormat="1">
      <c r="B2550" s="238"/>
      <c r="C2550" s="239"/>
      <c r="D2550" s="225" t="s">
        <v>176</v>
      </c>
      <c r="E2550" s="240" t="s">
        <v>19</v>
      </c>
      <c r="F2550" s="241" t="s">
        <v>2678</v>
      </c>
      <c r="G2550" s="239"/>
      <c r="H2550" s="242">
        <v>-1.2</v>
      </c>
      <c r="I2550" s="243"/>
      <c r="J2550" s="239"/>
      <c r="K2550" s="239"/>
      <c r="L2550" s="244"/>
      <c r="M2550" s="245"/>
      <c r="N2550" s="246"/>
      <c r="O2550" s="246"/>
      <c r="P2550" s="246"/>
      <c r="Q2550" s="246"/>
      <c r="R2550" s="246"/>
      <c r="S2550" s="246"/>
      <c r="T2550" s="247"/>
      <c r="AT2550" s="248" t="s">
        <v>176</v>
      </c>
      <c r="AU2550" s="248" t="s">
        <v>83</v>
      </c>
      <c r="AV2550" s="13" t="s">
        <v>83</v>
      </c>
      <c r="AW2550" s="13" t="s">
        <v>34</v>
      </c>
      <c r="AX2550" s="13" t="s">
        <v>73</v>
      </c>
      <c r="AY2550" s="248" t="s">
        <v>161</v>
      </c>
    </row>
    <row r="2551" s="13" customFormat="1">
      <c r="B2551" s="238"/>
      <c r="C2551" s="239"/>
      <c r="D2551" s="225" t="s">
        <v>176</v>
      </c>
      <c r="E2551" s="240" t="s">
        <v>19</v>
      </c>
      <c r="F2551" s="241" t="s">
        <v>2679</v>
      </c>
      <c r="G2551" s="239"/>
      <c r="H2551" s="242">
        <v>1.6000000000000001</v>
      </c>
      <c r="I2551" s="243"/>
      <c r="J2551" s="239"/>
      <c r="K2551" s="239"/>
      <c r="L2551" s="244"/>
      <c r="M2551" s="245"/>
      <c r="N2551" s="246"/>
      <c r="O2551" s="246"/>
      <c r="P2551" s="246"/>
      <c r="Q2551" s="246"/>
      <c r="R2551" s="246"/>
      <c r="S2551" s="246"/>
      <c r="T2551" s="247"/>
      <c r="AT2551" s="248" t="s">
        <v>176</v>
      </c>
      <c r="AU2551" s="248" t="s">
        <v>83</v>
      </c>
      <c r="AV2551" s="13" t="s">
        <v>83</v>
      </c>
      <c r="AW2551" s="13" t="s">
        <v>34</v>
      </c>
      <c r="AX2551" s="13" t="s">
        <v>73</v>
      </c>
      <c r="AY2551" s="248" t="s">
        <v>161</v>
      </c>
    </row>
    <row r="2552" s="14" customFormat="1">
      <c r="B2552" s="249"/>
      <c r="C2552" s="250"/>
      <c r="D2552" s="225" t="s">
        <v>176</v>
      </c>
      <c r="E2552" s="251" t="s">
        <v>19</v>
      </c>
      <c r="F2552" s="252" t="s">
        <v>201</v>
      </c>
      <c r="G2552" s="250"/>
      <c r="H2552" s="253">
        <v>15.01</v>
      </c>
      <c r="I2552" s="254"/>
      <c r="J2552" s="250"/>
      <c r="K2552" s="250"/>
      <c r="L2552" s="255"/>
      <c r="M2552" s="256"/>
      <c r="N2552" s="257"/>
      <c r="O2552" s="257"/>
      <c r="P2552" s="257"/>
      <c r="Q2552" s="257"/>
      <c r="R2552" s="257"/>
      <c r="S2552" s="257"/>
      <c r="T2552" s="258"/>
      <c r="AT2552" s="259" t="s">
        <v>176</v>
      </c>
      <c r="AU2552" s="259" t="s">
        <v>83</v>
      </c>
      <c r="AV2552" s="14" t="s">
        <v>167</v>
      </c>
      <c r="AW2552" s="14" t="s">
        <v>34</v>
      </c>
      <c r="AX2552" s="14" t="s">
        <v>81</v>
      </c>
      <c r="AY2552" s="259" t="s">
        <v>161</v>
      </c>
    </row>
    <row r="2553" s="1" customFormat="1" ht="16.5" customHeight="1">
      <c r="B2553" s="39"/>
      <c r="C2553" s="212" t="s">
        <v>2680</v>
      </c>
      <c r="D2553" s="212" t="s">
        <v>163</v>
      </c>
      <c r="E2553" s="213" t="s">
        <v>2681</v>
      </c>
      <c r="F2553" s="214" t="s">
        <v>2682</v>
      </c>
      <c r="G2553" s="215" t="s">
        <v>210</v>
      </c>
      <c r="H2553" s="216">
        <v>252.50999999999999</v>
      </c>
      <c r="I2553" s="217"/>
      <c r="J2553" s="218">
        <f>ROUND(I2553*H2553,2)</f>
        <v>0</v>
      </c>
      <c r="K2553" s="214" t="s">
        <v>173</v>
      </c>
      <c r="L2553" s="44"/>
      <c r="M2553" s="219" t="s">
        <v>19</v>
      </c>
      <c r="N2553" s="220" t="s">
        <v>44</v>
      </c>
      <c r="O2553" s="84"/>
      <c r="P2553" s="221">
        <f>O2553*H2553</f>
        <v>0</v>
      </c>
      <c r="Q2553" s="221">
        <v>0.00020000000000000001</v>
      </c>
      <c r="R2553" s="221">
        <f>Q2553*H2553</f>
        <v>0.050501999999999998</v>
      </c>
      <c r="S2553" s="221">
        <v>0</v>
      </c>
      <c r="T2553" s="222">
        <f>S2553*H2553</f>
        <v>0</v>
      </c>
      <c r="AR2553" s="223" t="s">
        <v>257</v>
      </c>
      <c r="AT2553" s="223" t="s">
        <v>163</v>
      </c>
      <c r="AU2553" s="223" t="s">
        <v>83</v>
      </c>
      <c r="AY2553" s="18" t="s">
        <v>161</v>
      </c>
      <c r="BE2553" s="224">
        <f>IF(N2553="základní",J2553,0)</f>
        <v>0</v>
      </c>
      <c r="BF2553" s="224">
        <f>IF(N2553="snížená",J2553,0)</f>
        <v>0</v>
      </c>
      <c r="BG2553" s="224">
        <f>IF(N2553="zákl. přenesená",J2553,0)</f>
        <v>0</v>
      </c>
      <c r="BH2553" s="224">
        <f>IF(N2553="sníž. přenesená",J2553,0)</f>
        <v>0</v>
      </c>
      <c r="BI2553" s="224">
        <f>IF(N2553="nulová",J2553,0)</f>
        <v>0</v>
      </c>
      <c r="BJ2553" s="18" t="s">
        <v>81</v>
      </c>
      <c r="BK2553" s="224">
        <f>ROUND(I2553*H2553,2)</f>
        <v>0</v>
      </c>
      <c r="BL2553" s="18" t="s">
        <v>257</v>
      </c>
      <c r="BM2553" s="223" t="s">
        <v>2683</v>
      </c>
    </row>
    <row r="2554" s="1" customFormat="1">
      <c r="B2554" s="39"/>
      <c r="C2554" s="40"/>
      <c r="D2554" s="225" t="s">
        <v>169</v>
      </c>
      <c r="E2554" s="40"/>
      <c r="F2554" s="226" t="s">
        <v>2684</v>
      </c>
      <c r="G2554" s="40"/>
      <c r="H2554" s="40"/>
      <c r="I2554" s="136"/>
      <c r="J2554" s="40"/>
      <c r="K2554" s="40"/>
      <c r="L2554" s="44"/>
      <c r="M2554" s="227"/>
      <c r="N2554" s="84"/>
      <c r="O2554" s="84"/>
      <c r="P2554" s="84"/>
      <c r="Q2554" s="84"/>
      <c r="R2554" s="84"/>
      <c r="S2554" s="84"/>
      <c r="T2554" s="85"/>
      <c r="AT2554" s="18" t="s">
        <v>169</v>
      </c>
      <c r="AU2554" s="18" t="s">
        <v>83</v>
      </c>
    </row>
    <row r="2555" s="13" customFormat="1">
      <c r="B2555" s="238"/>
      <c r="C2555" s="239"/>
      <c r="D2555" s="225" t="s">
        <v>176</v>
      </c>
      <c r="E2555" s="240" t="s">
        <v>19</v>
      </c>
      <c r="F2555" s="241" t="s">
        <v>2685</v>
      </c>
      <c r="G2555" s="239"/>
      <c r="H2555" s="242">
        <v>252.50999999999999</v>
      </c>
      <c r="I2555" s="243"/>
      <c r="J2555" s="239"/>
      <c r="K2555" s="239"/>
      <c r="L2555" s="244"/>
      <c r="M2555" s="245"/>
      <c r="N2555" s="246"/>
      <c r="O2555" s="246"/>
      <c r="P2555" s="246"/>
      <c r="Q2555" s="246"/>
      <c r="R2555" s="246"/>
      <c r="S2555" s="246"/>
      <c r="T2555" s="247"/>
      <c r="AT2555" s="248" t="s">
        <v>176</v>
      </c>
      <c r="AU2555" s="248" t="s">
        <v>83</v>
      </c>
      <c r="AV2555" s="13" t="s">
        <v>83</v>
      </c>
      <c r="AW2555" s="13" t="s">
        <v>34</v>
      </c>
      <c r="AX2555" s="13" t="s">
        <v>81</v>
      </c>
      <c r="AY2555" s="248" t="s">
        <v>161</v>
      </c>
    </row>
    <row r="2556" s="1" customFormat="1" ht="16.5" customHeight="1">
      <c r="B2556" s="39"/>
      <c r="C2556" s="212" t="s">
        <v>2686</v>
      </c>
      <c r="D2556" s="212" t="s">
        <v>163</v>
      </c>
      <c r="E2556" s="213" t="s">
        <v>2687</v>
      </c>
      <c r="F2556" s="214" t="s">
        <v>2688</v>
      </c>
      <c r="G2556" s="215" t="s">
        <v>210</v>
      </c>
      <c r="H2556" s="216">
        <v>47.5</v>
      </c>
      <c r="I2556" s="217"/>
      <c r="J2556" s="218">
        <f>ROUND(I2556*H2556,2)</f>
        <v>0</v>
      </c>
      <c r="K2556" s="214" t="s">
        <v>173</v>
      </c>
      <c r="L2556" s="44"/>
      <c r="M2556" s="219" t="s">
        <v>19</v>
      </c>
      <c r="N2556" s="220" t="s">
        <v>44</v>
      </c>
      <c r="O2556" s="84"/>
      <c r="P2556" s="221">
        <f>O2556*H2556</f>
        <v>0</v>
      </c>
      <c r="Q2556" s="221">
        <v>0.01261</v>
      </c>
      <c r="R2556" s="221">
        <f>Q2556*H2556</f>
        <v>0.59897500000000004</v>
      </c>
      <c r="S2556" s="221">
        <v>0</v>
      </c>
      <c r="T2556" s="222">
        <f>S2556*H2556</f>
        <v>0</v>
      </c>
      <c r="AR2556" s="223" t="s">
        <v>257</v>
      </c>
      <c r="AT2556" s="223" t="s">
        <v>163</v>
      </c>
      <c r="AU2556" s="223" t="s">
        <v>83</v>
      </c>
      <c r="AY2556" s="18" t="s">
        <v>161</v>
      </c>
      <c r="BE2556" s="224">
        <f>IF(N2556="základní",J2556,0)</f>
        <v>0</v>
      </c>
      <c r="BF2556" s="224">
        <f>IF(N2556="snížená",J2556,0)</f>
        <v>0</v>
      </c>
      <c r="BG2556" s="224">
        <f>IF(N2556="zákl. přenesená",J2556,0)</f>
        <v>0</v>
      </c>
      <c r="BH2556" s="224">
        <f>IF(N2556="sníž. přenesená",J2556,0)</f>
        <v>0</v>
      </c>
      <c r="BI2556" s="224">
        <f>IF(N2556="nulová",J2556,0)</f>
        <v>0</v>
      </c>
      <c r="BJ2556" s="18" t="s">
        <v>81</v>
      </c>
      <c r="BK2556" s="224">
        <f>ROUND(I2556*H2556,2)</f>
        <v>0</v>
      </c>
      <c r="BL2556" s="18" t="s">
        <v>257</v>
      </c>
      <c r="BM2556" s="223" t="s">
        <v>2689</v>
      </c>
    </row>
    <row r="2557" s="1" customFormat="1">
      <c r="B2557" s="39"/>
      <c r="C2557" s="40"/>
      <c r="D2557" s="225" t="s">
        <v>169</v>
      </c>
      <c r="E2557" s="40"/>
      <c r="F2557" s="226" t="s">
        <v>2690</v>
      </c>
      <c r="G2557" s="40"/>
      <c r="H2557" s="40"/>
      <c r="I2557" s="136"/>
      <c r="J2557" s="40"/>
      <c r="K2557" s="40"/>
      <c r="L2557" s="44"/>
      <c r="M2557" s="227"/>
      <c r="N2557" s="84"/>
      <c r="O2557" s="84"/>
      <c r="P2557" s="84"/>
      <c r="Q2557" s="84"/>
      <c r="R2557" s="84"/>
      <c r="S2557" s="84"/>
      <c r="T2557" s="85"/>
      <c r="AT2557" s="18" t="s">
        <v>169</v>
      </c>
      <c r="AU2557" s="18" t="s">
        <v>83</v>
      </c>
    </row>
    <row r="2558" s="12" customFormat="1">
      <c r="B2558" s="228"/>
      <c r="C2558" s="229"/>
      <c r="D2558" s="225" t="s">
        <v>176</v>
      </c>
      <c r="E2558" s="230" t="s">
        <v>19</v>
      </c>
      <c r="F2558" s="231" t="s">
        <v>177</v>
      </c>
      <c r="G2558" s="229"/>
      <c r="H2558" s="230" t="s">
        <v>19</v>
      </c>
      <c r="I2558" s="232"/>
      <c r="J2558" s="229"/>
      <c r="K2558" s="229"/>
      <c r="L2558" s="233"/>
      <c r="M2558" s="234"/>
      <c r="N2558" s="235"/>
      <c r="O2558" s="235"/>
      <c r="P2558" s="235"/>
      <c r="Q2558" s="235"/>
      <c r="R2558" s="235"/>
      <c r="S2558" s="235"/>
      <c r="T2558" s="236"/>
      <c r="AT2558" s="237" t="s">
        <v>176</v>
      </c>
      <c r="AU2558" s="237" t="s">
        <v>83</v>
      </c>
      <c r="AV2558" s="12" t="s">
        <v>81</v>
      </c>
      <c r="AW2558" s="12" t="s">
        <v>34</v>
      </c>
      <c r="AX2558" s="12" t="s">
        <v>73</v>
      </c>
      <c r="AY2558" s="237" t="s">
        <v>161</v>
      </c>
    </row>
    <row r="2559" s="12" customFormat="1">
      <c r="B2559" s="228"/>
      <c r="C2559" s="229"/>
      <c r="D2559" s="225" t="s">
        <v>176</v>
      </c>
      <c r="E2559" s="230" t="s">
        <v>19</v>
      </c>
      <c r="F2559" s="231" t="s">
        <v>398</v>
      </c>
      <c r="G2559" s="229"/>
      <c r="H2559" s="230" t="s">
        <v>19</v>
      </c>
      <c r="I2559" s="232"/>
      <c r="J2559" s="229"/>
      <c r="K2559" s="229"/>
      <c r="L2559" s="233"/>
      <c r="M2559" s="234"/>
      <c r="N2559" s="235"/>
      <c r="O2559" s="235"/>
      <c r="P2559" s="235"/>
      <c r="Q2559" s="235"/>
      <c r="R2559" s="235"/>
      <c r="S2559" s="235"/>
      <c r="T2559" s="236"/>
      <c r="AT2559" s="237" t="s">
        <v>176</v>
      </c>
      <c r="AU2559" s="237" t="s">
        <v>83</v>
      </c>
      <c r="AV2559" s="12" t="s">
        <v>81</v>
      </c>
      <c r="AW2559" s="12" t="s">
        <v>34</v>
      </c>
      <c r="AX2559" s="12" t="s">
        <v>73</v>
      </c>
      <c r="AY2559" s="237" t="s">
        <v>161</v>
      </c>
    </row>
    <row r="2560" s="13" customFormat="1">
      <c r="B2560" s="238"/>
      <c r="C2560" s="239"/>
      <c r="D2560" s="225" t="s">
        <v>176</v>
      </c>
      <c r="E2560" s="240" t="s">
        <v>19</v>
      </c>
      <c r="F2560" s="241" t="s">
        <v>2691</v>
      </c>
      <c r="G2560" s="239"/>
      <c r="H2560" s="242">
        <v>47.5</v>
      </c>
      <c r="I2560" s="243"/>
      <c r="J2560" s="239"/>
      <c r="K2560" s="239"/>
      <c r="L2560" s="244"/>
      <c r="M2560" s="245"/>
      <c r="N2560" s="246"/>
      <c r="O2560" s="246"/>
      <c r="P2560" s="246"/>
      <c r="Q2560" s="246"/>
      <c r="R2560" s="246"/>
      <c r="S2560" s="246"/>
      <c r="T2560" s="247"/>
      <c r="AT2560" s="248" t="s">
        <v>176</v>
      </c>
      <c r="AU2560" s="248" t="s">
        <v>83</v>
      </c>
      <c r="AV2560" s="13" t="s">
        <v>83</v>
      </c>
      <c r="AW2560" s="13" t="s">
        <v>34</v>
      </c>
      <c r="AX2560" s="13" t="s">
        <v>81</v>
      </c>
      <c r="AY2560" s="248" t="s">
        <v>161</v>
      </c>
    </row>
    <row r="2561" s="1" customFormat="1" ht="16.5" customHeight="1">
      <c r="B2561" s="39"/>
      <c r="C2561" s="212" t="s">
        <v>2692</v>
      </c>
      <c r="D2561" s="212" t="s">
        <v>163</v>
      </c>
      <c r="E2561" s="213" t="s">
        <v>2693</v>
      </c>
      <c r="F2561" s="214" t="s">
        <v>2694</v>
      </c>
      <c r="G2561" s="215" t="s">
        <v>210</v>
      </c>
      <c r="H2561" s="216">
        <v>52</v>
      </c>
      <c r="I2561" s="217"/>
      <c r="J2561" s="218">
        <f>ROUND(I2561*H2561,2)</f>
        <v>0</v>
      </c>
      <c r="K2561" s="214" t="s">
        <v>173</v>
      </c>
      <c r="L2561" s="44"/>
      <c r="M2561" s="219" t="s">
        <v>19</v>
      </c>
      <c r="N2561" s="220" t="s">
        <v>44</v>
      </c>
      <c r="O2561" s="84"/>
      <c r="P2561" s="221">
        <f>O2561*H2561</f>
        <v>0</v>
      </c>
      <c r="Q2561" s="221">
        <v>0.012919999999999999</v>
      </c>
      <c r="R2561" s="221">
        <f>Q2561*H2561</f>
        <v>0.67183999999999999</v>
      </c>
      <c r="S2561" s="221">
        <v>0</v>
      </c>
      <c r="T2561" s="222">
        <f>S2561*H2561</f>
        <v>0</v>
      </c>
      <c r="AR2561" s="223" t="s">
        <v>257</v>
      </c>
      <c r="AT2561" s="223" t="s">
        <v>163</v>
      </c>
      <c r="AU2561" s="223" t="s">
        <v>83</v>
      </c>
      <c r="AY2561" s="18" t="s">
        <v>161</v>
      </c>
      <c r="BE2561" s="224">
        <f>IF(N2561="základní",J2561,0)</f>
        <v>0</v>
      </c>
      <c r="BF2561" s="224">
        <f>IF(N2561="snížená",J2561,0)</f>
        <v>0</v>
      </c>
      <c r="BG2561" s="224">
        <f>IF(N2561="zákl. přenesená",J2561,0)</f>
        <v>0</v>
      </c>
      <c r="BH2561" s="224">
        <f>IF(N2561="sníž. přenesená",J2561,0)</f>
        <v>0</v>
      </c>
      <c r="BI2561" s="224">
        <f>IF(N2561="nulová",J2561,0)</f>
        <v>0</v>
      </c>
      <c r="BJ2561" s="18" t="s">
        <v>81</v>
      </c>
      <c r="BK2561" s="224">
        <f>ROUND(I2561*H2561,2)</f>
        <v>0</v>
      </c>
      <c r="BL2561" s="18" t="s">
        <v>257</v>
      </c>
      <c r="BM2561" s="223" t="s">
        <v>2695</v>
      </c>
    </row>
    <row r="2562" s="1" customFormat="1">
      <c r="B2562" s="39"/>
      <c r="C2562" s="40"/>
      <c r="D2562" s="225" t="s">
        <v>169</v>
      </c>
      <c r="E2562" s="40"/>
      <c r="F2562" s="226" t="s">
        <v>2696</v>
      </c>
      <c r="G2562" s="40"/>
      <c r="H2562" s="40"/>
      <c r="I2562" s="136"/>
      <c r="J2562" s="40"/>
      <c r="K2562" s="40"/>
      <c r="L2562" s="44"/>
      <c r="M2562" s="227"/>
      <c r="N2562" s="84"/>
      <c r="O2562" s="84"/>
      <c r="P2562" s="84"/>
      <c r="Q2562" s="84"/>
      <c r="R2562" s="84"/>
      <c r="S2562" s="84"/>
      <c r="T2562" s="85"/>
      <c r="AT2562" s="18" t="s">
        <v>169</v>
      </c>
      <c r="AU2562" s="18" t="s">
        <v>83</v>
      </c>
    </row>
    <row r="2563" s="12" customFormat="1">
      <c r="B2563" s="228"/>
      <c r="C2563" s="229"/>
      <c r="D2563" s="225" t="s">
        <v>176</v>
      </c>
      <c r="E2563" s="230" t="s">
        <v>19</v>
      </c>
      <c r="F2563" s="231" t="s">
        <v>177</v>
      </c>
      <c r="G2563" s="229"/>
      <c r="H2563" s="230" t="s">
        <v>19</v>
      </c>
      <c r="I2563" s="232"/>
      <c r="J2563" s="229"/>
      <c r="K2563" s="229"/>
      <c r="L2563" s="233"/>
      <c r="M2563" s="234"/>
      <c r="N2563" s="235"/>
      <c r="O2563" s="235"/>
      <c r="P2563" s="235"/>
      <c r="Q2563" s="235"/>
      <c r="R2563" s="235"/>
      <c r="S2563" s="235"/>
      <c r="T2563" s="236"/>
      <c r="AT2563" s="237" t="s">
        <v>176</v>
      </c>
      <c r="AU2563" s="237" t="s">
        <v>83</v>
      </c>
      <c r="AV2563" s="12" t="s">
        <v>81</v>
      </c>
      <c r="AW2563" s="12" t="s">
        <v>34</v>
      </c>
      <c r="AX2563" s="12" t="s">
        <v>73</v>
      </c>
      <c r="AY2563" s="237" t="s">
        <v>161</v>
      </c>
    </row>
    <row r="2564" s="12" customFormat="1">
      <c r="B2564" s="228"/>
      <c r="C2564" s="229"/>
      <c r="D2564" s="225" t="s">
        <v>176</v>
      </c>
      <c r="E2564" s="230" t="s">
        <v>19</v>
      </c>
      <c r="F2564" s="231" t="s">
        <v>394</v>
      </c>
      <c r="G2564" s="229"/>
      <c r="H2564" s="230" t="s">
        <v>19</v>
      </c>
      <c r="I2564" s="232"/>
      <c r="J2564" s="229"/>
      <c r="K2564" s="229"/>
      <c r="L2564" s="233"/>
      <c r="M2564" s="234"/>
      <c r="N2564" s="235"/>
      <c r="O2564" s="235"/>
      <c r="P2564" s="235"/>
      <c r="Q2564" s="235"/>
      <c r="R2564" s="235"/>
      <c r="S2564" s="235"/>
      <c r="T2564" s="236"/>
      <c r="AT2564" s="237" t="s">
        <v>176</v>
      </c>
      <c r="AU2564" s="237" t="s">
        <v>83</v>
      </c>
      <c r="AV2564" s="12" t="s">
        <v>81</v>
      </c>
      <c r="AW2564" s="12" t="s">
        <v>34</v>
      </c>
      <c r="AX2564" s="12" t="s">
        <v>73</v>
      </c>
      <c r="AY2564" s="237" t="s">
        <v>161</v>
      </c>
    </row>
    <row r="2565" s="13" customFormat="1">
      <c r="B2565" s="238"/>
      <c r="C2565" s="239"/>
      <c r="D2565" s="225" t="s">
        <v>176</v>
      </c>
      <c r="E2565" s="240" t="s">
        <v>19</v>
      </c>
      <c r="F2565" s="241" t="s">
        <v>2697</v>
      </c>
      <c r="G2565" s="239"/>
      <c r="H2565" s="242">
        <v>29</v>
      </c>
      <c r="I2565" s="243"/>
      <c r="J2565" s="239"/>
      <c r="K2565" s="239"/>
      <c r="L2565" s="244"/>
      <c r="M2565" s="245"/>
      <c r="N2565" s="246"/>
      <c r="O2565" s="246"/>
      <c r="P2565" s="246"/>
      <c r="Q2565" s="246"/>
      <c r="R2565" s="246"/>
      <c r="S2565" s="246"/>
      <c r="T2565" s="247"/>
      <c r="AT2565" s="248" t="s">
        <v>176</v>
      </c>
      <c r="AU2565" s="248" t="s">
        <v>83</v>
      </c>
      <c r="AV2565" s="13" t="s">
        <v>83</v>
      </c>
      <c r="AW2565" s="13" t="s">
        <v>34</v>
      </c>
      <c r="AX2565" s="13" t="s">
        <v>73</v>
      </c>
      <c r="AY2565" s="248" t="s">
        <v>161</v>
      </c>
    </row>
    <row r="2566" s="12" customFormat="1">
      <c r="B2566" s="228"/>
      <c r="C2566" s="229"/>
      <c r="D2566" s="225" t="s">
        <v>176</v>
      </c>
      <c r="E2566" s="230" t="s">
        <v>19</v>
      </c>
      <c r="F2566" s="231" t="s">
        <v>398</v>
      </c>
      <c r="G2566" s="229"/>
      <c r="H2566" s="230" t="s">
        <v>19</v>
      </c>
      <c r="I2566" s="232"/>
      <c r="J2566" s="229"/>
      <c r="K2566" s="229"/>
      <c r="L2566" s="233"/>
      <c r="M2566" s="234"/>
      <c r="N2566" s="235"/>
      <c r="O2566" s="235"/>
      <c r="P2566" s="235"/>
      <c r="Q2566" s="235"/>
      <c r="R2566" s="235"/>
      <c r="S2566" s="235"/>
      <c r="T2566" s="236"/>
      <c r="AT2566" s="237" t="s">
        <v>176</v>
      </c>
      <c r="AU2566" s="237" t="s">
        <v>83</v>
      </c>
      <c r="AV2566" s="12" t="s">
        <v>81</v>
      </c>
      <c r="AW2566" s="12" t="s">
        <v>34</v>
      </c>
      <c r="AX2566" s="12" t="s">
        <v>73</v>
      </c>
      <c r="AY2566" s="237" t="s">
        <v>161</v>
      </c>
    </row>
    <row r="2567" s="13" customFormat="1">
      <c r="B2567" s="238"/>
      <c r="C2567" s="239"/>
      <c r="D2567" s="225" t="s">
        <v>176</v>
      </c>
      <c r="E2567" s="240" t="s">
        <v>19</v>
      </c>
      <c r="F2567" s="241" t="s">
        <v>2698</v>
      </c>
      <c r="G2567" s="239"/>
      <c r="H2567" s="242">
        <v>7</v>
      </c>
      <c r="I2567" s="243"/>
      <c r="J2567" s="239"/>
      <c r="K2567" s="239"/>
      <c r="L2567" s="244"/>
      <c r="M2567" s="245"/>
      <c r="N2567" s="246"/>
      <c r="O2567" s="246"/>
      <c r="P2567" s="246"/>
      <c r="Q2567" s="246"/>
      <c r="R2567" s="246"/>
      <c r="S2567" s="246"/>
      <c r="T2567" s="247"/>
      <c r="AT2567" s="248" t="s">
        <v>176</v>
      </c>
      <c r="AU2567" s="248" t="s">
        <v>83</v>
      </c>
      <c r="AV2567" s="13" t="s">
        <v>83</v>
      </c>
      <c r="AW2567" s="13" t="s">
        <v>34</v>
      </c>
      <c r="AX2567" s="13" t="s">
        <v>73</v>
      </c>
      <c r="AY2567" s="248" t="s">
        <v>161</v>
      </c>
    </row>
    <row r="2568" s="12" customFormat="1">
      <c r="B2568" s="228"/>
      <c r="C2568" s="229"/>
      <c r="D2568" s="225" t="s">
        <v>176</v>
      </c>
      <c r="E2568" s="230" t="s">
        <v>19</v>
      </c>
      <c r="F2568" s="231" t="s">
        <v>328</v>
      </c>
      <c r="G2568" s="229"/>
      <c r="H2568" s="230" t="s">
        <v>19</v>
      </c>
      <c r="I2568" s="232"/>
      <c r="J2568" s="229"/>
      <c r="K2568" s="229"/>
      <c r="L2568" s="233"/>
      <c r="M2568" s="234"/>
      <c r="N2568" s="235"/>
      <c r="O2568" s="235"/>
      <c r="P2568" s="235"/>
      <c r="Q2568" s="235"/>
      <c r="R2568" s="235"/>
      <c r="S2568" s="235"/>
      <c r="T2568" s="236"/>
      <c r="AT2568" s="237" t="s">
        <v>176</v>
      </c>
      <c r="AU2568" s="237" t="s">
        <v>83</v>
      </c>
      <c r="AV2568" s="12" t="s">
        <v>81</v>
      </c>
      <c r="AW2568" s="12" t="s">
        <v>34</v>
      </c>
      <c r="AX2568" s="12" t="s">
        <v>73</v>
      </c>
      <c r="AY2568" s="237" t="s">
        <v>161</v>
      </c>
    </row>
    <row r="2569" s="12" customFormat="1">
      <c r="B2569" s="228"/>
      <c r="C2569" s="229"/>
      <c r="D2569" s="225" t="s">
        <v>176</v>
      </c>
      <c r="E2569" s="230" t="s">
        <v>19</v>
      </c>
      <c r="F2569" s="231" t="s">
        <v>394</v>
      </c>
      <c r="G2569" s="229"/>
      <c r="H2569" s="230" t="s">
        <v>19</v>
      </c>
      <c r="I2569" s="232"/>
      <c r="J2569" s="229"/>
      <c r="K2569" s="229"/>
      <c r="L2569" s="233"/>
      <c r="M2569" s="234"/>
      <c r="N2569" s="235"/>
      <c r="O2569" s="235"/>
      <c r="P2569" s="235"/>
      <c r="Q2569" s="235"/>
      <c r="R2569" s="235"/>
      <c r="S2569" s="235"/>
      <c r="T2569" s="236"/>
      <c r="AT2569" s="237" t="s">
        <v>176</v>
      </c>
      <c r="AU2569" s="237" t="s">
        <v>83</v>
      </c>
      <c r="AV2569" s="12" t="s">
        <v>81</v>
      </c>
      <c r="AW2569" s="12" t="s">
        <v>34</v>
      </c>
      <c r="AX2569" s="12" t="s">
        <v>73</v>
      </c>
      <c r="AY2569" s="237" t="s">
        <v>161</v>
      </c>
    </row>
    <row r="2570" s="13" customFormat="1">
      <c r="B2570" s="238"/>
      <c r="C2570" s="239"/>
      <c r="D2570" s="225" t="s">
        <v>176</v>
      </c>
      <c r="E2570" s="240" t="s">
        <v>19</v>
      </c>
      <c r="F2570" s="241" t="s">
        <v>1179</v>
      </c>
      <c r="G2570" s="239"/>
      <c r="H2570" s="242">
        <v>16</v>
      </c>
      <c r="I2570" s="243"/>
      <c r="J2570" s="239"/>
      <c r="K2570" s="239"/>
      <c r="L2570" s="244"/>
      <c r="M2570" s="245"/>
      <c r="N2570" s="246"/>
      <c r="O2570" s="246"/>
      <c r="P2570" s="246"/>
      <c r="Q2570" s="246"/>
      <c r="R2570" s="246"/>
      <c r="S2570" s="246"/>
      <c r="T2570" s="247"/>
      <c r="AT2570" s="248" t="s">
        <v>176</v>
      </c>
      <c r="AU2570" s="248" t="s">
        <v>83</v>
      </c>
      <c r="AV2570" s="13" t="s">
        <v>83</v>
      </c>
      <c r="AW2570" s="13" t="s">
        <v>34</v>
      </c>
      <c r="AX2570" s="13" t="s">
        <v>73</v>
      </c>
      <c r="AY2570" s="248" t="s">
        <v>161</v>
      </c>
    </row>
    <row r="2571" s="14" customFormat="1">
      <c r="B2571" s="249"/>
      <c r="C2571" s="250"/>
      <c r="D2571" s="225" t="s">
        <v>176</v>
      </c>
      <c r="E2571" s="251" t="s">
        <v>19</v>
      </c>
      <c r="F2571" s="252" t="s">
        <v>201</v>
      </c>
      <c r="G2571" s="250"/>
      <c r="H2571" s="253">
        <v>52</v>
      </c>
      <c r="I2571" s="254"/>
      <c r="J2571" s="250"/>
      <c r="K2571" s="250"/>
      <c r="L2571" s="255"/>
      <c r="M2571" s="256"/>
      <c r="N2571" s="257"/>
      <c r="O2571" s="257"/>
      <c r="P2571" s="257"/>
      <c r="Q2571" s="257"/>
      <c r="R2571" s="257"/>
      <c r="S2571" s="257"/>
      <c r="T2571" s="258"/>
      <c r="AT2571" s="259" t="s">
        <v>176</v>
      </c>
      <c r="AU2571" s="259" t="s">
        <v>83</v>
      </c>
      <c r="AV2571" s="14" t="s">
        <v>167</v>
      </c>
      <c r="AW2571" s="14" t="s">
        <v>34</v>
      </c>
      <c r="AX2571" s="14" t="s">
        <v>81</v>
      </c>
      <c r="AY2571" s="259" t="s">
        <v>161</v>
      </c>
    </row>
    <row r="2572" s="1" customFormat="1" ht="16.5" customHeight="1">
      <c r="B2572" s="39"/>
      <c r="C2572" s="212" t="s">
        <v>2699</v>
      </c>
      <c r="D2572" s="212" t="s">
        <v>163</v>
      </c>
      <c r="E2572" s="213" t="s">
        <v>2700</v>
      </c>
      <c r="F2572" s="214" t="s">
        <v>2701</v>
      </c>
      <c r="G2572" s="215" t="s">
        <v>210</v>
      </c>
      <c r="H2572" s="216">
        <v>128.5</v>
      </c>
      <c r="I2572" s="217"/>
      <c r="J2572" s="218">
        <f>ROUND(I2572*H2572,2)</f>
        <v>0</v>
      </c>
      <c r="K2572" s="214" t="s">
        <v>173</v>
      </c>
      <c r="L2572" s="44"/>
      <c r="M2572" s="219" t="s">
        <v>19</v>
      </c>
      <c r="N2572" s="220" t="s">
        <v>44</v>
      </c>
      <c r="O2572" s="84"/>
      <c r="P2572" s="221">
        <f>O2572*H2572</f>
        <v>0</v>
      </c>
      <c r="Q2572" s="221">
        <v>0.01417</v>
      </c>
      <c r="R2572" s="221">
        <f>Q2572*H2572</f>
        <v>1.8208450000000001</v>
      </c>
      <c r="S2572" s="221">
        <v>0</v>
      </c>
      <c r="T2572" s="222">
        <f>S2572*H2572</f>
        <v>0</v>
      </c>
      <c r="AR2572" s="223" t="s">
        <v>257</v>
      </c>
      <c r="AT2572" s="223" t="s">
        <v>163</v>
      </c>
      <c r="AU2572" s="223" t="s">
        <v>83</v>
      </c>
      <c r="AY2572" s="18" t="s">
        <v>161</v>
      </c>
      <c r="BE2572" s="224">
        <f>IF(N2572="základní",J2572,0)</f>
        <v>0</v>
      </c>
      <c r="BF2572" s="224">
        <f>IF(N2572="snížená",J2572,0)</f>
        <v>0</v>
      </c>
      <c r="BG2572" s="224">
        <f>IF(N2572="zákl. přenesená",J2572,0)</f>
        <v>0</v>
      </c>
      <c r="BH2572" s="224">
        <f>IF(N2572="sníž. přenesená",J2572,0)</f>
        <v>0</v>
      </c>
      <c r="BI2572" s="224">
        <f>IF(N2572="nulová",J2572,0)</f>
        <v>0</v>
      </c>
      <c r="BJ2572" s="18" t="s">
        <v>81</v>
      </c>
      <c r="BK2572" s="224">
        <f>ROUND(I2572*H2572,2)</f>
        <v>0</v>
      </c>
      <c r="BL2572" s="18" t="s">
        <v>257</v>
      </c>
      <c r="BM2572" s="223" t="s">
        <v>2702</v>
      </c>
    </row>
    <row r="2573" s="1" customFormat="1">
      <c r="B2573" s="39"/>
      <c r="C2573" s="40"/>
      <c r="D2573" s="225" t="s">
        <v>169</v>
      </c>
      <c r="E2573" s="40"/>
      <c r="F2573" s="226" t="s">
        <v>2703</v>
      </c>
      <c r="G2573" s="40"/>
      <c r="H2573" s="40"/>
      <c r="I2573" s="136"/>
      <c r="J2573" s="40"/>
      <c r="K2573" s="40"/>
      <c r="L2573" s="44"/>
      <c r="M2573" s="227"/>
      <c r="N2573" s="84"/>
      <c r="O2573" s="84"/>
      <c r="P2573" s="84"/>
      <c r="Q2573" s="84"/>
      <c r="R2573" s="84"/>
      <c r="S2573" s="84"/>
      <c r="T2573" s="85"/>
      <c r="AT2573" s="18" t="s">
        <v>169</v>
      </c>
      <c r="AU2573" s="18" t="s">
        <v>83</v>
      </c>
    </row>
    <row r="2574" s="12" customFormat="1">
      <c r="B2574" s="228"/>
      <c r="C2574" s="229"/>
      <c r="D2574" s="225" t="s">
        <v>176</v>
      </c>
      <c r="E2574" s="230" t="s">
        <v>19</v>
      </c>
      <c r="F2574" s="231" t="s">
        <v>177</v>
      </c>
      <c r="G2574" s="229"/>
      <c r="H2574" s="230" t="s">
        <v>19</v>
      </c>
      <c r="I2574" s="232"/>
      <c r="J2574" s="229"/>
      <c r="K2574" s="229"/>
      <c r="L2574" s="233"/>
      <c r="M2574" s="234"/>
      <c r="N2574" s="235"/>
      <c r="O2574" s="235"/>
      <c r="P2574" s="235"/>
      <c r="Q2574" s="235"/>
      <c r="R2574" s="235"/>
      <c r="S2574" s="235"/>
      <c r="T2574" s="236"/>
      <c r="AT2574" s="237" t="s">
        <v>176</v>
      </c>
      <c r="AU2574" s="237" t="s">
        <v>83</v>
      </c>
      <c r="AV2574" s="12" t="s">
        <v>81</v>
      </c>
      <c r="AW2574" s="12" t="s">
        <v>34</v>
      </c>
      <c r="AX2574" s="12" t="s">
        <v>73</v>
      </c>
      <c r="AY2574" s="237" t="s">
        <v>161</v>
      </c>
    </row>
    <row r="2575" s="12" customFormat="1">
      <c r="B2575" s="228"/>
      <c r="C2575" s="229"/>
      <c r="D2575" s="225" t="s">
        <v>176</v>
      </c>
      <c r="E2575" s="230" t="s">
        <v>19</v>
      </c>
      <c r="F2575" s="231" t="s">
        <v>410</v>
      </c>
      <c r="G2575" s="229"/>
      <c r="H2575" s="230" t="s">
        <v>19</v>
      </c>
      <c r="I2575" s="232"/>
      <c r="J2575" s="229"/>
      <c r="K2575" s="229"/>
      <c r="L2575" s="233"/>
      <c r="M2575" s="234"/>
      <c r="N2575" s="235"/>
      <c r="O2575" s="235"/>
      <c r="P2575" s="235"/>
      <c r="Q2575" s="235"/>
      <c r="R2575" s="235"/>
      <c r="S2575" s="235"/>
      <c r="T2575" s="236"/>
      <c r="AT2575" s="237" t="s">
        <v>176</v>
      </c>
      <c r="AU2575" s="237" t="s">
        <v>83</v>
      </c>
      <c r="AV2575" s="12" t="s">
        <v>81</v>
      </c>
      <c r="AW2575" s="12" t="s">
        <v>34</v>
      </c>
      <c r="AX2575" s="12" t="s">
        <v>73</v>
      </c>
      <c r="AY2575" s="237" t="s">
        <v>161</v>
      </c>
    </row>
    <row r="2576" s="13" customFormat="1">
      <c r="B2576" s="238"/>
      <c r="C2576" s="239"/>
      <c r="D2576" s="225" t="s">
        <v>176</v>
      </c>
      <c r="E2576" s="240" t="s">
        <v>19</v>
      </c>
      <c r="F2576" s="241" t="s">
        <v>2704</v>
      </c>
      <c r="G2576" s="239"/>
      <c r="H2576" s="242">
        <v>115</v>
      </c>
      <c r="I2576" s="243"/>
      <c r="J2576" s="239"/>
      <c r="K2576" s="239"/>
      <c r="L2576" s="244"/>
      <c r="M2576" s="245"/>
      <c r="N2576" s="246"/>
      <c r="O2576" s="246"/>
      <c r="P2576" s="246"/>
      <c r="Q2576" s="246"/>
      <c r="R2576" s="246"/>
      <c r="S2576" s="246"/>
      <c r="T2576" s="247"/>
      <c r="AT2576" s="248" t="s">
        <v>176</v>
      </c>
      <c r="AU2576" s="248" t="s">
        <v>83</v>
      </c>
      <c r="AV2576" s="13" t="s">
        <v>83</v>
      </c>
      <c r="AW2576" s="13" t="s">
        <v>34</v>
      </c>
      <c r="AX2576" s="13" t="s">
        <v>73</v>
      </c>
      <c r="AY2576" s="248" t="s">
        <v>161</v>
      </c>
    </row>
    <row r="2577" s="12" customFormat="1">
      <c r="B2577" s="228"/>
      <c r="C2577" s="229"/>
      <c r="D2577" s="225" t="s">
        <v>176</v>
      </c>
      <c r="E2577" s="230" t="s">
        <v>19</v>
      </c>
      <c r="F2577" s="231" t="s">
        <v>328</v>
      </c>
      <c r="G2577" s="229"/>
      <c r="H2577" s="230" t="s">
        <v>19</v>
      </c>
      <c r="I2577" s="232"/>
      <c r="J2577" s="229"/>
      <c r="K2577" s="229"/>
      <c r="L2577" s="233"/>
      <c r="M2577" s="234"/>
      <c r="N2577" s="235"/>
      <c r="O2577" s="235"/>
      <c r="P2577" s="235"/>
      <c r="Q2577" s="235"/>
      <c r="R2577" s="235"/>
      <c r="S2577" s="235"/>
      <c r="T2577" s="236"/>
      <c r="AT2577" s="237" t="s">
        <v>176</v>
      </c>
      <c r="AU2577" s="237" t="s">
        <v>83</v>
      </c>
      <c r="AV2577" s="12" t="s">
        <v>81</v>
      </c>
      <c r="AW2577" s="12" t="s">
        <v>34</v>
      </c>
      <c r="AX2577" s="12" t="s">
        <v>73</v>
      </c>
      <c r="AY2577" s="237" t="s">
        <v>161</v>
      </c>
    </row>
    <row r="2578" s="13" customFormat="1">
      <c r="B2578" s="238"/>
      <c r="C2578" s="239"/>
      <c r="D2578" s="225" t="s">
        <v>176</v>
      </c>
      <c r="E2578" s="240" t="s">
        <v>19</v>
      </c>
      <c r="F2578" s="241" t="s">
        <v>2705</v>
      </c>
      <c r="G2578" s="239"/>
      <c r="H2578" s="242">
        <v>13.5</v>
      </c>
      <c r="I2578" s="243"/>
      <c r="J2578" s="239"/>
      <c r="K2578" s="239"/>
      <c r="L2578" s="244"/>
      <c r="M2578" s="245"/>
      <c r="N2578" s="246"/>
      <c r="O2578" s="246"/>
      <c r="P2578" s="246"/>
      <c r="Q2578" s="246"/>
      <c r="R2578" s="246"/>
      <c r="S2578" s="246"/>
      <c r="T2578" s="247"/>
      <c r="AT2578" s="248" t="s">
        <v>176</v>
      </c>
      <c r="AU2578" s="248" t="s">
        <v>83</v>
      </c>
      <c r="AV2578" s="13" t="s">
        <v>83</v>
      </c>
      <c r="AW2578" s="13" t="s">
        <v>34</v>
      </c>
      <c r="AX2578" s="13" t="s">
        <v>73</v>
      </c>
      <c r="AY2578" s="248" t="s">
        <v>161</v>
      </c>
    </row>
    <row r="2579" s="14" customFormat="1">
      <c r="B2579" s="249"/>
      <c r="C2579" s="250"/>
      <c r="D2579" s="225" t="s">
        <v>176</v>
      </c>
      <c r="E2579" s="251" t="s">
        <v>19</v>
      </c>
      <c r="F2579" s="252" t="s">
        <v>201</v>
      </c>
      <c r="G2579" s="250"/>
      <c r="H2579" s="253">
        <v>128.5</v>
      </c>
      <c r="I2579" s="254"/>
      <c r="J2579" s="250"/>
      <c r="K2579" s="250"/>
      <c r="L2579" s="255"/>
      <c r="M2579" s="256"/>
      <c r="N2579" s="257"/>
      <c r="O2579" s="257"/>
      <c r="P2579" s="257"/>
      <c r="Q2579" s="257"/>
      <c r="R2579" s="257"/>
      <c r="S2579" s="257"/>
      <c r="T2579" s="258"/>
      <c r="AT2579" s="259" t="s">
        <v>176</v>
      </c>
      <c r="AU2579" s="259" t="s">
        <v>83</v>
      </c>
      <c r="AV2579" s="14" t="s">
        <v>167</v>
      </c>
      <c r="AW2579" s="14" t="s">
        <v>34</v>
      </c>
      <c r="AX2579" s="14" t="s">
        <v>81</v>
      </c>
      <c r="AY2579" s="259" t="s">
        <v>161</v>
      </c>
    </row>
    <row r="2580" s="1" customFormat="1" ht="16.5" customHeight="1">
      <c r="B2580" s="39"/>
      <c r="C2580" s="212" t="s">
        <v>2706</v>
      </c>
      <c r="D2580" s="212" t="s">
        <v>163</v>
      </c>
      <c r="E2580" s="213" t="s">
        <v>2707</v>
      </c>
      <c r="F2580" s="214" t="s">
        <v>2708</v>
      </c>
      <c r="G2580" s="215" t="s">
        <v>210</v>
      </c>
      <c r="H2580" s="216">
        <v>136</v>
      </c>
      <c r="I2580" s="217"/>
      <c r="J2580" s="218">
        <f>ROUND(I2580*H2580,2)</f>
        <v>0</v>
      </c>
      <c r="K2580" s="214" t="s">
        <v>173</v>
      </c>
      <c r="L2580" s="44"/>
      <c r="M2580" s="219" t="s">
        <v>19</v>
      </c>
      <c r="N2580" s="220" t="s">
        <v>44</v>
      </c>
      <c r="O2580" s="84"/>
      <c r="P2580" s="221">
        <f>O2580*H2580</f>
        <v>0</v>
      </c>
      <c r="Q2580" s="221">
        <v>0.014149999999999999</v>
      </c>
      <c r="R2580" s="221">
        <f>Q2580*H2580</f>
        <v>1.9243999999999999</v>
      </c>
      <c r="S2580" s="221">
        <v>0</v>
      </c>
      <c r="T2580" s="222">
        <f>S2580*H2580</f>
        <v>0</v>
      </c>
      <c r="AR2580" s="223" t="s">
        <v>257</v>
      </c>
      <c r="AT2580" s="223" t="s">
        <v>163</v>
      </c>
      <c r="AU2580" s="223" t="s">
        <v>83</v>
      </c>
      <c r="AY2580" s="18" t="s">
        <v>161</v>
      </c>
      <c r="BE2580" s="224">
        <f>IF(N2580="základní",J2580,0)</f>
        <v>0</v>
      </c>
      <c r="BF2580" s="224">
        <f>IF(N2580="snížená",J2580,0)</f>
        <v>0</v>
      </c>
      <c r="BG2580" s="224">
        <f>IF(N2580="zákl. přenesená",J2580,0)</f>
        <v>0</v>
      </c>
      <c r="BH2580" s="224">
        <f>IF(N2580="sníž. přenesená",J2580,0)</f>
        <v>0</v>
      </c>
      <c r="BI2580" s="224">
        <f>IF(N2580="nulová",J2580,0)</f>
        <v>0</v>
      </c>
      <c r="BJ2580" s="18" t="s">
        <v>81</v>
      </c>
      <c r="BK2580" s="224">
        <f>ROUND(I2580*H2580,2)</f>
        <v>0</v>
      </c>
      <c r="BL2580" s="18" t="s">
        <v>257</v>
      </c>
      <c r="BM2580" s="223" t="s">
        <v>2709</v>
      </c>
    </row>
    <row r="2581" s="1" customFormat="1">
      <c r="B2581" s="39"/>
      <c r="C2581" s="40"/>
      <c r="D2581" s="225" t="s">
        <v>169</v>
      </c>
      <c r="E2581" s="40"/>
      <c r="F2581" s="226" t="s">
        <v>2710</v>
      </c>
      <c r="G2581" s="40"/>
      <c r="H2581" s="40"/>
      <c r="I2581" s="136"/>
      <c r="J2581" s="40"/>
      <c r="K2581" s="40"/>
      <c r="L2581" s="44"/>
      <c r="M2581" s="227"/>
      <c r="N2581" s="84"/>
      <c r="O2581" s="84"/>
      <c r="P2581" s="84"/>
      <c r="Q2581" s="84"/>
      <c r="R2581" s="84"/>
      <c r="S2581" s="84"/>
      <c r="T2581" s="85"/>
      <c r="AT2581" s="18" t="s">
        <v>169</v>
      </c>
      <c r="AU2581" s="18" t="s">
        <v>83</v>
      </c>
    </row>
    <row r="2582" s="12" customFormat="1">
      <c r="B2582" s="228"/>
      <c r="C2582" s="229"/>
      <c r="D2582" s="225" t="s">
        <v>176</v>
      </c>
      <c r="E2582" s="230" t="s">
        <v>19</v>
      </c>
      <c r="F2582" s="231" t="s">
        <v>328</v>
      </c>
      <c r="G2582" s="229"/>
      <c r="H2582" s="230" t="s">
        <v>19</v>
      </c>
      <c r="I2582" s="232"/>
      <c r="J2582" s="229"/>
      <c r="K2582" s="229"/>
      <c r="L2582" s="233"/>
      <c r="M2582" s="234"/>
      <c r="N2582" s="235"/>
      <c r="O2582" s="235"/>
      <c r="P2582" s="235"/>
      <c r="Q2582" s="235"/>
      <c r="R2582" s="235"/>
      <c r="S2582" s="235"/>
      <c r="T2582" s="236"/>
      <c r="AT2582" s="237" t="s">
        <v>176</v>
      </c>
      <c r="AU2582" s="237" t="s">
        <v>83</v>
      </c>
      <c r="AV2582" s="12" t="s">
        <v>81</v>
      </c>
      <c r="AW2582" s="12" t="s">
        <v>34</v>
      </c>
      <c r="AX2582" s="12" t="s">
        <v>73</v>
      </c>
      <c r="AY2582" s="237" t="s">
        <v>161</v>
      </c>
    </row>
    <row r="2583" s="12" customFormat="1">
      <c r="B2583" s="228"/>
      <c r="C2583" s="229"/>
      <c r="D2583" s="225" t="s">
        <v>176</v>
      </c>
      <c r="E2583" s="230" t="s">
        <v>19</v>
      </c>
      <c r="F2583" s="231" t="s">
        <v>398</v>
      </c>
      <c r="G2583" s="229"/>
      <c r="H2583" s="230" t="s">
        <v>19</v>
      </c>
      <c r="I2583" s="232"/>
      <c r="J2583" s="229"/>
      <c r="K2583" s="229"/>
      <c r="L2583" s="233"/>
      <c r="M2583" s="234"/>
      <c r="N2583" s="235"/>
      <c r="O2583" s="235"/>
      <c r="P2583" s="235"/>
      <c r="Q2583" s="235"/>
      <c r="R2583" s="235"/>
      <c r="S2583" s="235"/>
      <c r="T2583" s="236"/>
      <c r="AT2583" s="237" t="s">
        <v>176</v>
      </c>
      <c r="AU2583" s="237" t="s">
        <v>83</v>
      </c>
      <c r="AV2583" s="12" t="s">
        <v>81</v>
      </c>
      <c r="AW2583" s="12" t="s">
        <v>34</v>
      </c>
      <c r="AX2583" s="12" t="s">
        <v>73</v>
      </c>
      <c r="AY2583" s="237" t="s">
        <v>161</v>
      </c>
    </row>
    <row r="2584" s="13" customFormat="1">
      <c r="B2584" s="238"/>
      <c r="C2584" s="239"/>
      <c r="D2584" s="225" t="s">
        <v>176</v>
      </c>
      <c r="E2584" s="240" t="s">
        <v>19</v>
      </c>
      <c r="F2584" s="241" t="s">
        <v>2711</v>
      </c>
      <c r="G2584" s="239"/>
      <c r="H2584" s="242">
        <v>136</v>
      </c>
      <c r="I2584" s="243"/>
      <c r="J2584" s="239"/>
      <c r="K2584" s="239"/>
      <c r="L2584" s="244"/>
      <c r="M2584" s="245"/>
      <c r="N2584" s="246"/>
      <c r="O2584" s="246"/>
      <c r="P2584" s="246"/>
      <c r="Q2584" s="246"/>
      <c r="R2584" s="246"/>
      <c r="S2584" s="246"/>
      <c r="T2584" s="247"/>
      <c r="AT2584" s="248" t="s">
        <v>176</v>
      </c>
      <c r="AU2584" s="248" t="s">
        <v>83</v>
      </c>
      <c r="AV2584" s="13" t="s">
        <v>83</v>
      </c>
      <c r="AW2584" s="13" t="s">
        <v>34</v>
      </c>
      <c r="AX2584" s="13" t="s">
        <v>73</v>
      </c>
      <c r="AY2584" s="248" t="s">
        <v>161</v>
      </c>
    </row>
    <row r="2585" s="14" customFormat="1">
      <c r="B2585" s="249"/>
      <c r="C2585" s="250"/>
      <c r="D2585" s="225" t="s">
        <v>176</v>
      </c>
      <c r="E2585" s="251" t="s">
        <v>19</v>
      </c>
      <c r="F2585" s="252" t="s">
        <v>201</v>
      </c>
      <c r="G2585" s="250"/>
      <c r="H2585" s="253">
        <v>136</v>
      </c>
      <c r="I2585" s="254"/>
      <c r="J2585" s="250"/>
      <c r="K2585" s="250"/>
      <c r="L2585" s="255"/>
      <c r="M2585" s="256"/>
      <c r="N2585" s="257"/>
      <c r="O2585" s="257"/>
      <c r="P2585" s="257"/>
      <c r="Q2585" s="257"/>
      <c r="R2585" s="257"/>
      <c r="S2585" s="257"/>
      <c r="T2585" s="258"/>
      <c r="AT2585" s="259" t="s">
        <v>176</v>
      </c>
      <c r="AU2585" s="259" t="s">
        <v>83</v>
      </c>
      <c r="AV2585" s="14" t="s">
        <v>167</v>
      </c>
      <c r="AW2585" s="14" t="s">
        <v>34</v>
      </c>
      <c r="AX2585" s="14" t="s">
        <v>81</v>
      </c>
      <c r="AY2585" s="259" t="s">
        <v>161</v>
      </c>
    </row>
    <row r="2586" s="1" customFormat="1" ht="16.5" customHeight="1">
      <c r="B2586" s="39"/>
      <c r="C2586" s="212" t="s">
        <v>2712</v>
      </c>
      <c r="D2586" s="212" t="s">
        <v>163</v>
      </c>
      <c r="E2586" s="213" t="s">
        <v>2713</v>
      </c>
      <c r="F2586" s="214" t="s">
        <v>2714</v>
      </c>
      <c r="G2586" s="215" t="s">
        <v>210</v>
      </c>
      <c r="H2586" s="216">
        <v>364</v>
      </c>
      <c r="I2586" s="217"/>
      <c r="J2586" s="218">
        <f>ROUND(I2586*H2586,2)</f>
        <v>0</v>
      </c>
      <c r="K2586" s="214" t="s">
        <v>173</v>
      </c>
      <c r="L2586" s="44"/>
      <c r="M2586" s="219" t="s">
        <v>19</v>
      </c>
      <c r="N2586" s="220" t="s">
        <v>44</v>
      </c>
      <c r="O2586" s="84"/>
      <c r="P2586" s="221">
        <f>O2586*H2586</f>
        <v>0</v>
      </c>
      <c r="Q2586" s="221">
        <v>0.00010000000000000001</v>
      </c>
      <c r="R2586" s="221">
        <f>Q2586*H2586</f>
        <v>0.036400000000000002</v>
      </c>
      <c r="S2586" s="221">
        <v>0</v>
      </c>
      <c r="T2586" s="222">
        <f>S2586*H2586</f>
        <v>0</v>
      </c>
      <c r="AR2586" s="223" t="s">
        <v>257</v>
      </c>
      <c r="AT2586" s="223" t="s">
        <v>163</v>
      </c>
      <c r="AU2586" s="223" t="s">
        <v>83</v>
      </c>
      <c r="AY2586" s="18" t="s">
        <v>161</v>
      </c>
      <c r="BE2586" s="224">
        <f>IF(N2586="základní",J2586,0)</f>
        <v>0</v>
      </c>
      <c r="BF2586" s="224">
        <f>IF(N2586="snížená",J2586,0)</f>
        <v>0</v>
      </c>
      <c r="BG2586" s="224">
        <f>IF(N2586="zákl. přenesená",J2586,0)</f>
        <v>0</v>
      </c>
      <c r="BH2586" s="224">
        <f>IF(N2586="sníž. přenesená",J2586,0)</f>
        <v>0</v>
      </c>
      <c r="BI2586" s="224">
        <f>IF(N2586="nulová",J2586,0)</f>
        <v>0</v>
      </c>
      <c r="BJ2586" s="18" t="s">
        <v>81</v>
      </c>
      <c r="BK2586" s="224">
        <f>ROUND(I2586*H2586,2)</f>
        <v>0</v>
      </c>
      <c r="BL2586" s="18" t="s">
        <v>257</v>
      </c>
      <c r="BM2586" s="223" t="s">
        <v>2715</v>
      </c>
    </row>
    <row r="2587" s="1" customFormat="1">
      <c r="B2587" s="39"/>
      <c r="C2587" s="40"/>
      <c r="D2587" s="225" t="s">
        <v>169</v>
      </c>
      <c r="E2587" s="40"/>
      <c r="F2587" s="226" t="s">
        <v>2716</v>
      </c>
      <c r="G2587" s="40"/>
      <c r="H2587" s="40"/>
      <c r="I2587" s="136"/>
      <c r="J2587" s="40"/>
      <c r="K2587" s="40"/>
      <c r="L2587" s="44"/>
      <c r="M2587" s="227"/>
      <c r="N2587" s="84"/>
      <c r="O2587" s="84"/>
      <c r="P2587" s="84"/>
      <c r="Q2587" s="84"/>
      <c r="R2587" s="84"/>
      <c r="S2587" s="84"/>
      <c r="T2587" s="85"/>
      <c r="AT2587" s="18" t="s">
        <v>169</v>
      </c>
      <c r="AU2587" s="18" t="s">
        <v>83</v>
      </c>
    </row>
    <row r="2588" s="13" customFormat="1">
      <c r="B2588" s="238"/>
      <c r="C2588" s="239"/>
      <c r="D2588" s="225" t="s">
        <v>176</v>
      </c>
      <c r="E2588" s="240" t="s">
        <v>19</v>
      </c>
      <c r="F2588" s="241" t="s">
        <v>2717</v>
      </c>
      <c r="G2588" s="239"/>
      <c r="H2588" s="242">
        <v>364</v>
      </c>
      <c r="I2588" s="243"/>
      <c r="J2588" s="239"/>
      <c r="K2588" s="239"/>
      <c r="L2588" s="244"/>
      <c r="M2588" s="245"/>
      <c r="N2588" s="246"/>
      <c r="O2588" s="246"/>
      <c r="P2588" s="246"/>
      <c r="Q2588" s="246"/>
      <c r="R2588" s="246"/>
      <c r="S2588" s="246"/>
      <c r="T2588" s="247"/>
      <c r="AT2588" s="248" t="s">
        <v>176</v>
      </c>
      <c r="AU2588" s="248" t="s">
        <v>83</v>
      </c>
      <c r="AV2588" s="13" t="s">
        <v>83</v>
      </c>
      <c r="AW2588" s="13" t="s">
        <v>34</v>
      </c>
      <c r="AX2588" s="13" t="s">
        <v>81</v>
      </c>
      <c r="AY2588" s="248" t="s">
        <v>161</v>
      </c>
    </row>
    <row r="2589" s="1" customFormat="1" ht="24" customHeight="1">
      <c r="B2589" s="39"/>
      <c r="C2589" s="212" t="s">
        <v>2718</v>
      </c>
      <c r="D2589" s="212" t="s">
        <v>163</v>
      </c>
      <c r="E2589" s="213" t="s">
        <v>2719</v>
      </c>
      <c r="F2589" s="214" t="s">
        <v>2720</v>
      </c>
      <c r="G2589" s="215" t="s">
        <v>210</v>
      </c>
      <c r="H2589" s="216">
        <v>8.1999999999999993</v>
      </c>
      <c r="I2589" s="217"/>
      <c r="J2589" s="218">
        <f>ROUND(I2589*H2589,2)</f>
        <v>0</v>
      </c>
      <c r="K2589" s="214" t="s">
        <v>19</v>
      </c>
      <c r="L2589" s="44"/>
      <c r="M2589" s="219" t="s">
        <v>19</v>
      </c>
      <c r="N2589" s="220" t="s">
        <v>44</v>
      </c>
      <c r="O2589" s="84"/>
      <c r="P2589" s="221">
        <f>O2589*H2589</f>
        <v>0</v>
      </c>
      <c r="Q2589" s="221">
        <v>0.01873</v>
      </c>
      <c r="R2589" s="221">
        <f>Q2589*H2589</f>
        <v>0.153586</v>
      </c>
      <c r="S2589" s="221">
        <v>0</v>
      </c>
      <c r="T2589" s="222">
        <f>S2589*H2589</f>
        <v>0</v>
      </c>
      <c r="AR2589" s="223" t="s">
        <v>257</v>
      </c>
      <c r="AT2589" s="223" t="s">
        <v>163</v>
      </c>
      <c r="AU2589" s="223" t="s">
        <v>83</v>
      </c>
      <c r="AY2589" s="18" t="s">
        <v>161</v>
      </c>
      <c r="BE2589" s="224">
        <f>IF(N2589="základní",J2589,0)</f>
        <v>0</v>
      </c>
      <c r="BF2589" s="224">
        <f>IF(N2589="snížená",J2589,0)</f>
        <v>0</v>
      </c>
      <c r="BG2589" s="224">
        <f>IF(N2589="zákl. přenesená",J2589,0)</f>
        <v>0</v>
      </c>
      <c r="BH2589" s="224">
        <f>IF(N2589="sníž. přenesená",J2589,0)</f>
        <v>0</v>
      </c>
      <c r="BI2589" s="224">
        <f>IF(N2589="nulová",J2589,0)</f>
        <v>0</v>
      </c>
      <c r="BJ2589" s="18" t="s">
        <v>81</v>
      </c>
      <c r="BK2589" s="224">
        <f>ROUND(I2589*H2589,2)</f>
        <v>0</v>
      </c>
      <c r="BL2589" s="18" t="s">
        <v>257</v>
      </c>
      <c r="BM2589" s="223" t="s">
        <v>2721</v>
      </c>
    </row>
    <row r="2590" s="1" customFormat="1">
      <c r="B2590" s="39"/>
      <c r="C2590" s="40"/>
      <c r="D2590" s="225" t="s">
        <v>169</v>
      </c>
      <c r="E2590" s="40"/>
      <c r="F2590" s="226" t="s">
        <v>2720</v>
      </c>
      <c r="G2590" s="40"/>
      <c r="H2590" s="40"/>
      <c r="I2590" s="136"/>
      <c r="J2590" s="40"/>
      <c r="K2590" s="40"/>
      <c r="L2590" s="44"/>
      <c r="M2590" s="227"/>
      <c r="N2590" s="84"/>
      <c r="O2590" s="84"/>
      <c r="P2590" s="84"/>
      <c r="Q2590" s="84"/>
      <c r="R2590" s="84"/>
      <c r="S2590" s="84"/>
      <c r="T2590" s="85"/>
      <c r="AT2590" s="18" t="s">
        <v>169</v>
      </c>
      <c r="AU2590" s="18" t="s">
        <v>83</v>
      </c>
    </row>
    <row r="2591" s="12" customFormat="1">
      <c r="B2591" s="228"/>
      <c r="C2591" s="229"/>
      <c r="D2591" s="225" t="s">
        <v>176</v>
      </c>
      <c r="E2591" s="230" t="s">
        <v>19</v>
      </c>
      <c r="F2591" s="231" t="s">
        <v>177</v>
      </c>
      <c r="G2591" s="229"/>
      <c r="H2591" s="230" t="s">
        <v>19</v>
      </c>
      <c r="I2591" s="232"/>
      <c r="J2591" s="229"/>
      <c r="K2591" s="229"/>
      <c r="L2591" s="233"/>
      <c r="M2591" s="234"/>
      <c r="N2591" s="235"/>
      <c r="O2591" s="235"/>
      <c r="P2591" s="235"/>
      <c r="Q2591" s="235"/>
      <c r="R2591" s="235"/>
      <c r="S2591" s="235"/>
      <c r="T2591" s="236"/>
      <c r="AT2591" s="237" t="s">
        <v>176</v>
      </c>
      <c r="AU2591" s="237" t="s">
        <v>83</v>
      </c>
      <c r="AV2591" s="12" t="s">
        <v>81</v>
      </c>
      <c r="AW2591" s="12" t="s">
        <v>34</v>
      </c>
      <c r="AX2591" s="12" t="s">
        <v>73</v>
      </c>
      <c r="AY2591" s="237" t="s">
        <v>161</v>
      </c>
    </row>
    <row r="2592" s="12" customFormat="1">
      <c r="B2592" s="228"/>
      <c r="C2592" s="229"/>
      <c r="D2592" s="225" t="s">
        <v>176</v>
      </c>
      <c r="E2592" s="230" t="s">
        <v>19</v>
      </c>
      <c r="F2592" s="231" t="s">
        <v>394</v>
      </c>
      <c r="G2592" s="229"/>
      <c r="H2592" s="230" t="s">
        <v>19</v>
      </c>
      <c r="I2592" s="232"/>
      <c r="J2592" s="229"/>
      <c r="K2592" s="229"/>
      <c r="L2592" s="233"/>
      <c r="M2592" s="234"/>
      <c r="N2592" s="235"/>
      <c r="O2592" s="235"/>
      <c r="P2592" s="235"/>
      <c r="Q2592" s="235"/>
      <c r="R2592" s="235"/>
      <c r="S2592" s="235"/>
      <c r="T2592" s="236"/>
      <c r="AT2592" s="237" t="s">
        <v>176</v>
      </c>
      <c r="AU2592" s="237" t="s">
        <v>83</v>
      </c>
      <c r="AV2592" s="12" t="s">
        <v>81</v>
      </c>
      <c r="AW2592" s="12" t="s">
        <v>34</v>
      </c>
      <c r="AX2592" s="12" t="s">
        <v>73</v>
      </c>
      <c r="AY2592" s="237" t="s">
        <v>161</v>
      </c>
    </row>
    <row r="2593" s="13" customFormat="1">
      <c r="B2593" s="238"/>
      <c r="C2593" s="239"/>
      <c r="D2593" s="225" t="s">
        <v>176</v>
      </c>
      <c r="E2593" s="240" t="s">
        <v>19</v>
      </c>
      <c r="F2593" s="241" t="s">
        <v>868</v>
      </c>
      <c r="G2593" s="239"/>
      <c r="H2593" s="242">
        <v>8.1999999999999993</v>
      </c>
      <c r="I2593" s="243"/>
      <c r="J2593" s="239"/>
      <c r="K2593" s="239"/>
      <c r="L2593" s="244"/>
      <c r="M2593" s="245"/>
      <c r="N2593" s="246"/>
      <c r="O2593" s="246"/>
      <c r="P2593" s="246"/>
      <c r="Q2593" s="246"/>
      <c r="R2593" s="246"/>
      <c r="S2593" s="246"/>
      <c r="T2593" s="247"/>
      <c r="AT2593" s="248" t="s">
        <v>176</v>
      </c>
      <c r="AU2593" s="248" t="s">
        <v>83</v>
      </c>
      <c r="AV2593" s="13" t="s">
        <v>83</v>
      </c>
      <c r="AW2593" s="13" t="s">
        <v>34</v>
      </c>
      <c r="AX2593" s="13" t="s">
        <v>81</v>
      </c>
      <c r="AY2593" s="248" t="s">
        <v>161</v>
      </c>
    </row>
    <row r="2594" s="1" customFormat="1" ht="16.5" customHeight="1">
      <c r="B2594" s="39"/>
      <c r="C2594" s="212" t="s">
        <v>2722</v>
      </c>
      <c r="D2594" s="212" t="s">
        <v>163</v>
      </c>
      <c r="E2594" s="213" t="s">
        <v>2723</v>
      </c>
      <c r="F2594" s="214" t="s">
        <v>2724</v>
      </c>
      <c r="G2594" s="215" t="s">
        <v>210</v>
      </c>
      <c r="H2594" s="216">
        <v>11</v>
      </c>
      <c r="I2594" s="217"/>
      <c r="J2594" s="218">
        <f>ROUND(I2594*H2594,2)</f>
        <v>0</v>
      </c>
      <c r="K2594" s="214" t="s">
        <v>173</v>
      </c>
      <c r="L2594" s="44"/>
      <c r="M2594" s="219" t="s">
        <v>19</v>
      </c>
      <c r="N2594" s="220" t="s">
        <v>44</v>
      </c>
      <c r="O2594" s="84"/>
      <c r="P2594" s="221">
        <f>O2594*H2594</f>
        <v>0</v>
      </c>
      <c r="Q2594" s="221">
        <v>0</v>
      </c>
      <c r="R2594" s="221">
        <f>Q2594*H2594</f>
        <v>0</v>
      </c>
      <c r="S2594" s="221">
        <v>0</v>
      </c>
      <c r="T2594" s="222">
        <f>S2594*H2594</f>
        <v>0</v>
      </c>
      <c r="AR2594" s="223" t="s">
        <v>257</v>
      </c>
      <c r="AT2594" s="223" t="s">
        <v>163</v>
      </c>
      <c r="AU2594" s="223" t="s">
        <v>83</v>
      </c>
      <c r="AY2594" s="18" t="s">
        <v>161</v>
      </c>
      <c r="BE2594" s="224">
        <f>IF(N2594="základní",J2594,0)</f>
        <v>0</v>
      </c>
      <c r="BF2594" s="224">
        <f>IF(N2594="snížená",J2594,0)</f>
        <v>0</v>
      </c>
      <c r="BG2594" s="224">
        <f>IF(N2594="zákl. přenesená",J2594,0)</f>
        <v>0</v>
      </c>
      <c r="BH2594" s="224">
        <f>IF(N2594="sníž. přenesená",J2594,0)</f>
        <v>0</v>
      </c>
      <c r="BI2594" s="224">
        <f>IF(N2594="nulová",J2594,0)</f>
        <v>0</v>
      </c>
      <c r="BJ2594" s="18" t="s">
        <v>81</v>
      </c>
      <c r="BK2594" s="224">
        <f>ROUND(I2594*H2594,2)</f>
        <v>0</v>
      </c>
      <c r="BL2594" s="18" t="s">
        <v>257</v>
      </c>
      <c r="BM2594" s="223" t="s">
        <v>2725</v>
      </c>
    </row>
    <row r="2595" s="1" customFormat="1">
      <c r="B2595" s="39"/>
      <c r="C2595" s="40"/>
      <c r="D2595" s="225" t="s">
        <v>169</v>
      </c>
      <c r="E2595" s="40"/>
      <c r="F2595" s="226" t="s">
        <v>2726</v>
      </c>
      <c r="G2595" s="40"/>
      <c r="H2595" s="40"/>
      <c r="I2595" s="136"/>
      <c r="J2595" s="40"/>
      <c r="K2595" s="40"/>
      <c r="L2595" s="44"/>
      <c r="M2595" s="227"/>
      <c r="N2595" s="84"/>
      <c r="O2595" s="84"/>
      <c r="P2595" s="84"/>
      <c r="Q2595" s="84"/>
      <c r="R2595" s="84"/>
      <c r="S2595" s="84"/>
      <c r="T2595" s="85"/>
      <c r="AT2595" s="18" t="s">
        <v>169</v>
      </c>
      <c r="AU2595" s="18" t="s">
        <v>83</v>
      </c>
    </row>
    <row r="2596" s="12" customFormat="1">
      <c r="B2596" s="228"/>
      <c r="C2596" s="229"/>
      <c r="D2596" s="225" t="s">
        <v>176</v>
      </c>
      <c r="E2596" s="230" t="s">
        <v>19</v>
      </c>
      <c r="F2596" s="231" t="s">
        <v>177</v>
      </c>
      <c r="G2596" s="229"/>
      <c r="H2596" s="230" t="s">
        <v>19</v>
      </c>
      <c r="I2596" s="232"/>
      <c r="J2596" s="229"/>
      <c r="K2596" s="229"/>
      <c r="L2596" s="233"/>
      <c r="M2596" s="234"/>
      <c r="N2596" s="235"/>
      <c r="O2596" s="235"/>
      <c r="P2596" s="235"/>
      <c r="Q2596" s="235"/>
      <c r="R2596" s="235"/>
      <c r="S2596" s="235"/>
      <c r="T2596" s="236"/>
      <c r="AT2596" s="237" t="s">
        <v>176</v>
      </c>
      <c r="AU2596" s="237" t="s">
        <v>83</v>
      </c>
      <c r="AV2596" s="12" t="s">
        <v>81</v>
      </c>
      <c r="AW2596" s="12" t="s">
        <v>34</v>
      </c>
      <c r="AX2596" s="12" t="s">
        <v>73</v>
      </c>
      <c r="AY2596" s="237" t="s">
        <v>161</v>
      </c>
    </row>
    <row r="2597" s="13" customFormat="1">
      <c r="B2597" s="238"/>
      <c r="C2597" s="239"/>
      <c r="D2597" s="225" t="s">
        <v>176</v>
      </c>
      <c r="E2597" s="240" t="s">
        <v>19</v>
      </c>
      <c r="F2597" s="241" t="s">
        <v>2153</v>
      </c>
      <c r="G2597" s="239"/>
      <c r="H2597" s="242">
        <v>11</v>
      </c>
      <c r="I2597" s="243"/>
      <c r="J2597" s="239"/>
      <c r="K2597" s="239"/>
      <c r="L2597" s="244"/>
      <c r="M2597" s="245"/>
      <c r="N2597" s="246"/>
      <c r="O2597" s="246"/>
      <c r="P2597" s="246"/>
      <c r="Q2597" s="246"/>
      <c r="R2597" s="246"/>
      <c r="S2597" s="246"/>
      <c r="T2597" s="247"/>
      <c r="AT2597" s="248" t="s">
        <v>176</v>
      </c>
      <c r="AU2597" s="248" t="s">
        <v>83</v>
      </c>
      <c r="AV2597" s="13" t="s">
        <v>83</v>
      </c>
      <c r="AW2597" s="13" t="s">
        <v>34</v>
      </c>
      <c r="AX2597" s="13" t="s">
        <v>81</v>
      </c>
      <c r="AY2597" s="248" t="s">
        <v>161</v>
      </c>
    </row>
    <row r="2598" s="1" customFormat="1" ht="16.5" customHeight="1">
      <c r="B2598" s="39"/>
      <c r="C2598" s="260" t="s">
        <v>2727</v>
      </c>
      <c r="D2598" s="260" t="s">
        <v>252</v>
      </c>
      <c r="E2598" s="261" t="s">
        <v>2728</v>
      </c>
      <c r="F2598" s="262" t="s">
        <v>2729</v>
      </c>
      <c r="G2598" s="263" t="s">
        <v>210</v>
      </c>
      <c r="H2598" s="264">
        <v>12.1</v>
      </c>
      <c r="I2598" s="265"/>
      <c r="J2598" s="266">
        <f>ROUND(I2598*H2598,2)</f>
        <v>0</v>
      </c>
      <c r="K2598" s="262" t="s">
        <v>19</v>
      </c>
      <c r="L2598" s="267"/>
      <c r="M2598" s="268" t="s">
        <v>19</v>
      </c>
      <c r="N2598" s="269" t="s">
        <v>44</v>
      </c>
      <c r="O2598" s="84"/>
      <c r="P2598" s="221">
        <f>O2598*H2598</f>
        <v>0</v>
      </c>
      <c r="Q2598" s="221">
        <v>0.012</v>
      </c>
      <c r="R2598" s="221">
        <f>Q2598*H2598</f>
        <v>0.1452</v>
      </c>
      <c r="S2598" s="221">
        <v>0</v>
      </c>
      <c r="T2598" s="222">
        <f>S2598*H2598</f>
        <v>0</v>
      </c>
      <c r="AR2598" s="223" t="s">
        <v>364</v>
      </c>
      <c r="AT2598" s="223" t="s">
        <v>252</v>
      </c>
      <c r="AU2598" s="223" t="s">
        <v>83</v>
      </c>
      <c r="AY2598" s="18" t="s">
        <v>161</v>
      </c>
      <c r="BE2598" s="224">
        <f>IF(N2598="základní",J2598,0)</f>
        <v>0</v>
      </c>
      <c r="BF2598" s="224">
        <f>IF(N2598="snížená",J2598,0)</f>
        <v>0</v>
      </c>
      <c r="BG2598" s="224">
        <f>IF(N2598="zákl. přenesená",J2598,0)</f>
        <v>0</v>
      </c>
      <c r="BH2598" s="224">
        <f>IF(N2598="sníž. přenesená",J2598,0)</f>
        <v>0</v>
      </c>
      <c r="BI2598" s="224">
        <f>IF(N2598="nulová",J2598,0)</f>
        <v>0</v>
      </c>
      <c r="BJ2598" s="18" t="s">
        <v>81</v>
      </c>
      <c r="BK2598" s="224">
        <f>ROUND(I2598*H2598,2)</f>
        <v>0</v>
      </c>
      <c r="BL2598" s="18" t="s">
        <v>257</v>
      </c>
      <c r="BM2598" s="223" t="s">
        <v>2730</v>
      </c>
    </row>
    <row r="2599" s="1" customFormat="1">
      <c r="B2599" s="39"/>
      <c r="C2599" s="40"/>
      <c r="D2599" s="225" t="s">
        <v>169</v>
      </c>
      <c r="E2599" s="40"/>
      <c r="F2599" s="226" t="s">
        <v>2729</v>
      </c>
      <c r="G2599" s="40"/>
      <c r="H2599" s="40"/>
      <c r="I2599" s="136"/>
      <c r="J2599" s="40"/>
      <c r="K2599" s="40"/>
      <c r="L2599" s="44"/>
      <c r="M2599" s="227"/>
      <c r="N2599" s="84"/>
      <c r="O2599" s="84"/>
      <c r="P2599" s="84"/>
      <c r="Q2599" s="84"/>
      <c r="R2599" s="84"/>
      <c r="S2599" s="84"/>
      <c r="T2599" s="85"/>
      <c r="AT2599" s="18" t="s">
        <v>169</v>
      </c>
      <c r="AU2599" s="18" t="s">
        <v>83</v>
      </c>
    </row>
    <row r="2600" s="13" customFormat="1">
      <c r="B2600" s="238"/>
      <c r="C2600" s="239"/>
      <c r="D2600" s="225" t="s">
        <v>176</v>
      </c>
      <c r="E2600" s="240" t="s">
        <v>19</v>
      </c>
      <c r="F2600" s="241" t="s">
        <v>2731</v>
      </c>
      <c r="G2600" s="239"/>
      <c r="H2600" s="242">
        <v>12.1</v>
      </c>
      <c r="I2600" s="243"/>
      <c r="J2600" s="239"/>
      <c r="K2600" s="239"/>
      <c r="L2600" s="244"/>
      <c r="M2600" s="245"/>
      <c r="N2600" s="246"/>
      <c r="O2600" s="246"/>
      <c r="P2600" s="246"/>
      <c r="Q2600" s="246"/>
      <c r="R2600" s="246"/>
      <c r="S2600" s="246"/>
      <c r="T2600" s="247"/>
      <c r="AT2600" s="248" t="s">
        <v>176</v>
      </c>
      <c r="AU2600" s="248" t="s">
        <v>83</v>
      </c>
      <c r="AV2600" s="13" t="s">
        <v>83</v>
      </c>
      <c r="AW2600" s="13" t="s">
        <v>34</v>
      </c>
      <c r="AX2600" s="13" t="s">
        <v>81</v>
      </c>
      <c r="AY2600" s="248" t="s">
        <v>161</v>
      </c>
    </row>
    <row r="2601" s="1" customFormat="1" ht="16.5" customHeight="1">
      <c r="B2601" s="39"/>
      <c r="C2601" s="212" t="s">
        <v>2732</v>
      </c>
      <c r="D2601" s="212" t="s">
        <v>163</v>
      </c>
      <c r="E2601" s="213" t="s">
        <v>2733</v>
      </c>
      <c r="F2601" s="214" t="s">
        <v>2734</v>
      </c>
      <c r="G2601" s="215" t="s">
        <v>210</v>
      </c>
      <c r="H2601" s="216">
        <v>13</v>
      </c>
      <c r="I2601" s="217"/>
      <c r="J2601" s="218">
        <f>ROUND(I2601*H2601,2)</f>
        <v>0</v>
      </c>
      <c r="K2601" s="214" t="s">
        <v>19</v>
      </c>
      <c r="L2601" s="44"/>
      <c r="M2601" s="219" t="s">
        <v>19</v>
      </c>
      <c r="N2601" s="220" t="s">
        <v>44</v>
      </c>
      <c r="O2601" s="84"/>
      <c r="P2601" s="221">
        <f>O2601*H2601</f>
        <v>0</v>
      </c>
      <c r="Q2601" s="221">
        <v>0.014999999999999999</v>
      </c>
      <c r="R2601" s="221">
        <f>Q2601*H2601</f>
        <v>0.19500000000000001</v>
      </c>
      <c r="S2601" s="221">
        <v>0</v>
      </c>
      <c r="T2601" s="222">
        <f>S2601*H2601</f>
        <v>0</v>
      </c>
      <c r="AR2601" s="223" t="s">
        <v>257</v>
      </c>
      <c r="AT2601" s="223" t="s">
        <v>163</v>
      </c>
      <c r="AU2601" s="223" t="s">
        <v>83</v>
      </c>
      <c r="AY2601" s="18" t="s">
        <v>161</v>
      </c>
      <c r="BE2601" s="224">
        <f>IF(N2601="základní",J2601,0)</f>
        <v>0</v>
      </c>
      <c r="BF2601" s="224">
        <f>IF(N2601="snížená",J2601,0)</f>
        <v>0</v>
      </c>
      <c r="BG2601" s="224">
        <f>IF(N2601="zákl. přenesená",J2601,0)</f>
        <v>0</v>
      </c>
      <c r="BH2601" s="224">
        <f>IF(N2601="sníž. přenesená",J2601,0)</f>
        <v>0</v>
      </c>
      <c r="BI2601" s="224">
        <f>IF(N2601="nulová",J2601,0)</f>
        <v>0</v>
      </c>
      <c r="BJ2601" s="18" t="s">
        <v>81</v>
      </c>
      <c r="BK2601" s="224">
        <f>ROUND(I2601*H2601,2)</f>
        <v>0</v>
      </c>
      <c r="BL2601" s="18" t="s">
        <v>257</v>
      </c>
      <c r="BM2601" s="223" t="s">
        <v>2735</v>
      </c>
    </row>
    <row r="2602" s="12" customFormat="1">
      <c r="B2602" s="228"/>
      <c r="C2602" s="229"/>
      <c r="D2602" s="225" t="s">
        <v>176</v>
      </c>
      <c r="E2602" s="230" t="s">
        <v>19</v>
      </c>
      <c r="F2602" s="231" t="s">
        <v>177</v>
      </c>
      <c r="G2602" s="229"/>
      <c r="H2602" s="230" t="s">
        <v>19</v>
      </c>
      <c r="I2602" s="232"/>
      <c r="J2602" s="229"/>
      <c r="K2602" s="229"/>
      <c r="L2602" s="233"/>
      <c r="M2602" s="234"/>
      <c r="N2602" s="235"/>
      <c r="O2602" s="235"/>
      <c r="P2602" s="235"/>
      <c r="Q2602" s="235"/>
      <c r="R2602" s="235"/>
      <c r="S2602" s="235"/>
      <c r="T2602" s="236"/>
      <c r="AT2602" s="237" t="s">
        <v>176</v>
      </c>
      <c r="AU2602" s="237" t="s">
        <v>83</v>
      </c>
      <c r="AV2602" s="12" t="s">
        <v>81</v>
      </c>
      <c r="AW2602" s="12" t="s">
        <v>34</v>
      </c>
      <c r="AX2602" s="12" t="s">
        <v>73</v>
      </c>
      <c r="AY2602" s="237" t="s">
        <v>161</v>
      </c>
    </row>
    <row r="2603" s="12" customFormat="1">
      <c r="B2603" s="228"/>
      <c r="C2603" s="229"/>
      <c r="D2603" s="225" t="s">
        <v>176</v>
      </c>
      <c r="E2603" s="230" t="s">
        <v>19</v>
      </c>
      <c r="F2603" s="231" t="s">
        <v>410</v>
      </c>
      <c r="G2603" s="229"/>
      <c r="H2603" s="230" t="s">
        <v>19</v>
      </c>
      <c r="I2603" s="232"/>
      <c r="J2603" s="229"/>
      <c r="K2603" s="229"/>
      <c r="L2603" s="233"/>
      <c r="M2603" s="234"/>
      <c r="N2603" s="235"/>
      <c r="O2603" s="235"/>
      <c r="P2603" s="235"/>
      <c r="Q2603" s="235"/>
      <c r="R2603" s="235"/>
      <c r="S2603" s="235"/>
      <c r="T2603" s="236"/>
      <c r="AT2603" s="237" t="s">
        <v>176</v>
      </c>
      <c r="AU2603" s="237" t="s">
        <v>83</v>
      </c>
      <c r="AV2603" s="12" t="s">
        <v>81</v>
      </c>
      <c r="AW2603" s="12" t="s">
        <v>34</v>
      </c>
      <c r="AX2603" s="12" t="s">
        <v>73</v>
      </c>
      <c r="AY2603" s="237" t="s">
        <v>161</v>
      </c>
    </row>
    <row r="2604" s="13" customFormat="1">
      <c r="B2604" s="238"/>
      <c r="C2604" s="239"/>
      <c r="D2604" s="225" t="s">
        <v>176</v>
      </c>
      <c r="E2604" s="240" t="s">
        <v>19</v>
      </c>
      <c r="F2604" s="241" t="s">
        <v>2736</v>
      </c>
      <c r="G2604" s="239"/>
      <c r="H2604" s="242">
        <v>13</v>
      </c>
      <c r="I2604" s="243"/>
      <c r="J2604" s="239"/>
      <c r="K2604" s="239"/>
      <c r="L2604" s="244"/>
      <c r="M2604" s="245"/>
      <c r="N2604" s="246"/>
      <c r="O2604" s="246"/>
      <c r="P2604" s="246"/>
      <c r="Q2604" s="246"/>
      <c r="R2604" s="246"/>
      <c r="S2604" s="246"/>
      <c r="T2604" s="247"/>
      <c r="AT2604" s="248" t="s">
        <v>176</v>
      </c>
      <c r="AU2604" s="248" t="s">
        <v>83</v>
      </c>
      <c r="AV2604" s="13" t="s">
        <v>83</v>
      </c>
      <c r="AW2604" s="13" t="s">
        <v>34</v>
      </c>
      <c r="AX2604" s="13" t="s">
        <v>81</v>
      </c>
      <c r="AY2604" s="248" t="s">
        <v>161</v>
      </c>
    </row>
    <row r="2605" s="1" customFormat="1" ht="16.5" customHeight="1">
      <c r="B2605" s="39"/>
      <c r="C2605" s="212" t="s">
        <v>2737</v>
      </c>
      <c r="D2605" s="212" t="s">
        <v>163</v>
      </c>
      <c r="E2605" s="213" t="s">
        <v>2738</v>
      </c>
      <c r="F2605" s="214" t="s">
        <v>2739</v>
      </c>
      <c r="G2605" s="215" t="s">
        <v>238</v>
      </c>
      <c r="H2605" s="216">
        <v>16.902999999999999</v>
      </c>
      <c r="I2605" s="217"/>
      <c r="J2605" s="218">
        <f>ROUND(I2605*H2605,2)</f>
        <v>0</v>
      </c>
      <c r="K2605" s="214" t="s">
        <v>173</v>
      </c>
      <c r="L2605" s="44"/>
      <c r="M2605" s="219" t="s">
        <v>19</v>
      </c>
      <c r="N2605" s="220" t="s">
        <v>44</v>
      </c>
      <c r="O2605" s="84"/>
      <c r="P2605" s="221">
        <f>O2605*H2605</f>
        <v>0</v>
      </c>
      <c r="Q2605" s="221">
        <v>0</v>
      </c>
      <c r="R2605" s="221">
        <f>Q2605*H2605</f>
        <v>0</v>
      </c>
      <c r="S2605" s="221">
        <v>0</v>
      </c>
      <c r="T2605" s="222">
        <f>S2605*H2605</f>
        <v>0</v>
      </c>
      <c r="AR2605" s="223" t="s">
        <v>257</v>
      </c>
      <c r="AT2605" s="223" t="s">
        <v>163</v>
      </c>
      <c r="AU2605" s="223" t="s">
        <v>83</v>
      </c>
      <c r="AY2605" s="18" t="s">
        <v>161</v>
      </c>
      <c r="BE2605" s="224">
        <f>IF(N2605="základní",J2605,0)</f>
        <v>0</v>
      </c>
      <c r="BF2605" s="224">
        <f>IF(N2605="snížená",J2605,0)</f>
        <v>0</v>
      </c>
      <c r="BG2605" s="224">
        <f>IF(N2605="zákl. přenesená",J2605,0)</f>
        <v>0</v>
      </c>
      <c r="BH2605" s="224">
        <f>IF(N2605="sníž. přenesená",J2605,0)</f>
        <v>0</v>
      </c>
      <c r="BI2605" s="224">
        <f>IF(N2605="nulová",J2605,0)</f>
        <v>0</v>
      </c>
      <c r="BJ2605" s="18" t="s">
        <v>81</v>
      </c>
      <c r="BK2605" s="224">
        <f>ROUND(I2605*H2605,2)</f>
        <v>0</v>
      </c>
      <c r="BL2605" s="18" t="s">
        <v>257</v>
      </c>
      <c r="BM2605" s="223" t="s">
        <v>2740</v>
      </c>
    </row>
    <row r="2606" s="1" customFormat="1">
      <c r="B2606" s="39"/>
      <c r="C2606" s="40"/>
      <c r="D2606" s="225" t="s">
        <v>169</v>
      </c>
      <c r="E2606" s="40"/>
      <c r="F2606" s="226" t="s">
        <v>2741</v>
      </c>
      <c r="G2606" s="40"/>
      <c r="H2606" s="40"/>
      <c r="I2606" s="136"/>
      <c r="J2606" s="40"/>
      <c r="K2606" s="40"/>
      <c r="L2606" s="44"/>
      <c r="M2606" s="227"/>
      <c r="N2606" s="84"/>
      <c r="O2606" s="84"/>
      <c r="P2606" s="84"/>
      <c r="Q2606" s="84"/>
      <c r="R2606" s="84"/>
      <c r="S2606" s="84"/>
      <c r="T2606" s="85"/>
      <c r="AT2606" s="18" t="s">
        <v>169</v>
      </c>
      <c r="AU2606" s="18" t="s">
        <v>83</v>
      </c>
    </row>
    <row r="2607" s="1" customFormat="1" ht="16.5" customHeight="1">
      <c r="B2607" s="39"/>
      <c r="C2607" s="212" t="s">
        <v>2742</v>
      </c>
      <c r="D2607" s="212" t="s">
        <v>163</v>
      </c>
      <c r="E2607" s="213" t="s">
        <v>2743</v>
      </c>
      <c r="F2607" s="214" t="s">
        <v>2744</v>
      </c>
      <c r="G2607" s="215" t="s">
        <v>238</v>
      </c>
      <c r="H2607" s="216">
        <v>16.902999999999999</v>
      </c>
      <c r="I2607" s="217"/>
      <c r="J2607" s="218">
        <f>ROUND(I2607*H2607,2)</f>
        <v>0</v>
      </c>
      <c r="K2607" s="214" t="s">
        <v>173</v>
      </c>
      <c r="L2607" s="44"/>
      <c r="M2607" s="219" t="s">
        <v>19</v>
      </c>
      <c r="N2607" s="220" t="s">
        <v>44</v>
      </c>
      <c r="O2607" s="84"/>
      <c r="P2607" s="221">
        <f>O2607*H2607</f>
        <v>0</v>
      </c>
      <c r="Q2607" s="221">
        <v>0</v>
      </c>
      <c r="R2607" s="221">
        <f>Q2607*H2607</f>
        <v>0</v>
      </c>
      <c r="S2607" s="221">
        <v>0</v>
      </c>
      <c r="T2607" s="222">
        <f>S2607*H2607</f>
        <v>0</v>
      </c>
      <c r="AR2607" s="223" t="s">
        <v>257</v>
      </c>
      <c r="AT2607" s="223" t="s">
        <v>163</v>
      </c>
      <c r="AU2607" s="223" t="s">
        <v>83</v>
      </c>
      <c r="AY2607" s="18" t="s">
        <v>161</v>
      </c>
      <c r="BE2607" s="224">
        <f>IF(N2607="základní",J2607,0)</f>
        <v>0</v>
      </c>
      <c r="BF2607" s="224">
        <f>IF(N2607="snížená",J2607,0)</f>
        <v>0</v>
      </c>
      <c r="BG2607" s="224">
        <f>IF(N2607="zákl. přenesená",J2607,0)</f>
        <v>0</v>
      </c>
      <c r="BH2607" s="224">
        <f>IF(N2607="sníž. přenesená",J2607,0)</f>
        <v>0</v>
      </c>
      <c r="BI2607" s="224">
        <f>IF(N2607="nulová",J2607,0)</f>
        <v>0</v>
      </c>
      <c r="BJ2607" s="18" t="s">
        <v>81</v>
      </c>
      <c r="BK2607" s="224">
        <f>ROUND(I2607*H2607,2)</f>
        <v>0</v>
      </c>
      <c r="BL2607" s="18" t="s">
        <v>257</v>
      </c>
      <c r="BM2607" s="223" t="s">
        <v>2745</v>
      </c>
    </row>
    <row r="2608" s="1" customFormat="1">
      <c r="B2608" s="39"/>
      <c r="C2608" s="40"/>
      <c r="D2608" s="225" t="s">
        <v>169</v>
      </c>
      <c r="E2608" s="40"/>
      <c r="F2608" s="226" t="s">
        <v>2746</v>
      </c>
      <c r="G2608" s="40"/>
      <c r="H2608" s="40"/>
      <c r="I2608" s="136"/>
      <c r="J2608" s="40"/>
      <c r="K2608" s="40"/>
      <c r="L2608" s="44"/>
      <c r="M2608" s="227"/>
      <c r="N2608" s="84"/>
      <c r="O2608" s="84"/>
      <c r="P2608" s="84"/>
      <c r="Q2608" s="84"/>
      <c r="R2608" s="84"/>
      <c r="S2608" s="84"/>
      <c r="T2608" s="85"/>
      <c r="AT2608" s="18" t="s">
        <v>169</v>
      </c>
      <c r="AU2608" s="18" t="s">
        <v>83</v>
      </c>
    </row>
    <row r="2609" s="11" customFormat="1" ht="22.8" customHeight="1">
      <c r="B2609" s="196"/>
      <c r="C2609" s="197"/>
      <c r="D2609" s="198" t="s">
        <v>72</v>
      </c>
      <c r="E2609" s="210" t="s">
        <v>2747</v>
      </c>
      <c r="F2609" s="210" t="s">
        <v>2748</v>
      </c>
      <c r="G2609" s="197"/>
      <c r="H2609" s="197"/>
      <c r="I2609" s="200"/>
      <c r="J2609" s="211">
        <f>BK2609</f>
        <v>0</v>
      </c>
      <c r="K2609" s="197"/>
      <c r="L2609" s="202"/>
      <c r="M2609" s="203"/>
      <c r="N2609" s="204"/>
      <c r="O2609" s="204"/>
      <c r="P2609" s="205">
        <f>SUM(P2610:P2650)</f>
        <v>0</v>
      </c>
      <c r="Q2609" s="204"/>
      <c r="R2609" s="205">
        <f>SUM(R2610:R2650)</f>
        <v>1.546926</v>
      </c>
      <c r="S2609" s="204"/>
      <c r="T2609" s="206">
        <f>SUM(T2610:T2650)</f>
        <v>0</v>
      </c>
      <c r="AR2609" s="207" t="s">
        <v>83</v>
      </c>
      <c r="AT2609" s="208" t="s">
        <v>72</v>
      </c>
      <c r="AU2609" s="208" t="s">
        <v>81</v>
      </c>
      <c r="AY2609" s="207" t="s">
        <v>161</v>
      </c>
      <c r="BK2609" s="209">
        <f>SUM(BK2610:BK2650)</f>
        <v>0</v>
      </c>
    </row>
    <row r="2610" s="1" customFormat="1" ht="16.5" customHeight="1">
      <c r="B2610" s="39"/>
      <c r="C2610" s="212" t="s">
        <v>2749</v>
      </c>
      <c r="D2610" s="212" t="s">
        <v>163</v>
      </c>
      <c r="E2610" s="213" t="s">
        <v>2750</v>
      </c>
      <c r="F2610" s="214" t="s">
        <v>2751</v>
      </c>
      <c r="G2610" s="215" t="s">
        <v>210</v>
      </c>
      <c r="H2610" s="216">
        <v>55.799999999999997</v>
      </c>
      <c r="I2610" s="217"/>
      <c r="J2610" s="218">
        <f>ROUND(I2610*H2610,2)</f>
        <v>0</v>
      </c>
      <c r="K2610" s="214" t="s">
        <v>173</v>
      </c>
      <c r="L2610" s="44"/>
      <c r="M2610" s="219" t="s">
        <v>19</v>
      </c>
      <c r="N2610" s="220" t="s">
        <v>44</v>
      </c>
      <c r="O2610" s="84"/>
      <c r="P2610" s="221">
        <f>O2610*H2610</f>
        <v>0</v>
      </c>
      <c r="Q2610" s="221">
        <v>0.0068399999999999997</v>
      </c>
      <c r="R2610" s="221">
        <f>Q2610*H2610</f>
        <v>0.38167199999999996</v>
      </c>
      <c r="S2610" s="221">
        <v>0</v>
      </c>
      <c r="T2610" s="222">
        <f>S2610*H2610</f>
        <v>0</v>
      </c>
      <c r="AR2610" s="223" t="s">
        <v>257</v>
      </c>
      <c r="AT2610" s="223" t="s">
        <v>163</v>
      </c>
      <c r="AU2610" s="223" t="s">
        <v>83</v>
      </c>
      <c r="AY2610" s="18" t="s">
        <v>161</v>
      </c>
      <c r="BE2610" s="224">
        <f>IF(N2610="základní",J2610,0)</f>
        <v>0</v>
      </c>
      <c r="BF2610" s="224">
        <f>IF(N2610="snížená",J2610,0)</f>
        <v>0</v>
      </c>
      <c r="BG2610" s="224">
        <f>IF(N2610="zákl. přenesená",J2610,0)</f>
        <v>0</v>
      </c>
      <c r="BH2610" s="224">
        <f>IF(N2610="sníž. přenesená",J2610,0)</f>
        <v>0</v>
      </c>
      <c r="BI2610" s="224">
        <f>IF(N2610="nulová",J2610,0)</f>
        <v>0</v>
      </c>
      <c r="BJ2610" s="18" t="s">
        <v>81</v>
      </c>
      <c r="BK2610" s="224">
        <f>ROUND(I2610*H2610,2)</f>
        <v>0</v>
      </c>
      <c r="BL2610" s="18" t="s">
        <v>257</v>
      </c>
      <c r="BM2610" s="223" t="s">
        <v>2752</v>
      </c>
    </row>
    <row r="2611" s="1" customFormat="1">
      <c r="B2611" s="39"/>
      <c r="C2611" s="40"/>
      <c r="D2611" s="225" t="s">
        <v>169</v>
      </c>
      <c r="E2611" s="40"/>
      <c r="F2611" s="226" t="s">
        <v>2753</v>
      </c>
      <c r="G2611" s="40"/>
      <c r="H2611" s="40"/>
      <c r="I2611" s="136"/>
      <c r="J2611" s="40"/>
      <c r="K2611" s="40"/>
      <c r="L2611" s="44"/>
      <c r="M2611" s="227"/>
      <c r="N2611" s="84"/>
      <c r="O2611" s="84"/>
      <c r="P2611" s="84"/>
      <c r="Q2611" s="84"/>
      <c r="R2611" s="84"/>
      <c r="S2611" s="84"/>
      <c r="T2611" s="85"/>
      <c r="AT2611" s="18" t="s">
        <v>169</v>
      </c>
      <c r="AU2611" s="18" t="s">
        <v>83</v>
      </c>
    </row>
    <row r="2612" s="12" customFormat="1">
      <c r="B2612" s="228"/>
      <c r="C2612" s="229"/>
      <c r="D2612" s="225" t="s">
        <v>176</v>
      </c>
      <c r="E2612" s="230" t="s">
        <v>19</v>
      </c>
      <c r="F2612" s="231" t="s">
        <v>2119</v>
      </c>
      <c r="G2612" s="229"/>
      <c r="H2612" s="230" t="s">
        <v>19</v>
      </c>
      <c r="I2612" s="232"/>
      <c r="J2612" s="229"/>
      <c r="K2612" s="229"/>
      <c r="L2612" s="233"/>
      <c r="M2612" s="234"/>
      <c r="N2612" s="235"/>
      <c r="O2612" s="235"/>
      <c r="P2612" s="235"/>
      <c r="Q2612" s="235"/>
      <c r="R2612" s="235"/>
      <c r="S2612" s="235"/>
      <c r="T2612" s="236"/>
      <c r="AT2612" s="237" t="s">
        <v>176</v>
      </c>
      <c r="AU2612" s="237" t="s">
        <v>83</v>
      </c>
      <c r="AV2612" s="12" t="s">
        <v>81</v>
      </c>
      <c r="AW2612" s="12" t="s">
        <v>34</v>
      </c>
      <c r="AX2612" s="12" t="s">
        <v>73</v>
      </c>
      <c r="AY2612" s="237" t="s">
        <v>161</v>
      </c>
    </row>
    <row r="2613" s="13" customFormat="1">
      <c r="B2613" s="238"/>
      <c r="C2613" s="239"/>
      <c r="D2613" s="225" t="s">
        <v>176</v>
      </c>
      <c r="E2613" s="240" t="s">
        <v>19</v>
      </c>
      <c r="F2613" s="241" t="s">
        <v>2754</v>
      </c>
      <c r="G2613" s="239"/>
      <c r="H2613" s="242">
        <v>15.6</v>
      </c>
      <c r="I2613" s="243"/>
      <c r="J2613" s="239"/>
      <c r="K2613" s="239"/>
      <c r="L2613" s="244"/>
      <c r="M2613" s="245"/>
      <c r="N2613" s="246"/>
      <c r="O2613" s="246"/>
      <c r="P2613" s="246"/>
      <c r="Q2613" s="246"/>
      <c r="R2613" s="246"/>
      <c r="S2613" s="246"/>
      <c r="T2613" s="247"/>
      <c r="AT2613" s="248" t="s">
        <v>176</v>
      </c>
      <c r="AU2613" s="248" t="s">
        <v>83</v>
      </c>
      <c r="AV2613" s="13" t="s">
        <v>83</v>
      </c>
      <c r="AW2613" s="13" t="s">
        <v>34</v>
      </c>
      <c r="AX2613" s="13" t="s">
        <v>73</v>
      </c>
      <c r="AY2613" s="248" t="s">
        <v>161</v>
      </c>
    </row>
    <row r="2614" s="12" customFormat="1">
      <c r="B2614" s="228"/>
      <c r="C2614" s="229"/>
      <c r="D2614" s="225" t="s">
        <v>176</v>
      </c>
      <c r="E2614" s="230" t="s">
        <v>19</v>
      </c>
      <c r="F2614" s="231" t="s">
        <v>2121</v>
      </c>
      <c r="G2614" s="229"/>
      <c r="H2614" s="230" t="s">
        <v>19</v>
      </c>
      <c r="I2614" s="232"/>
      <c r="J2614" s="229"/>
      <c r="K2614" s="229"/>
      <c r="L2614" s="233"/>
      <c r="M2614" s="234"/>
      <c r="N2614" s="235"/>
      <c r="O2614" s="235"/>
      <c r="P2614" s="235"/>
      <c r="Q2614" s="235"/>
      <c r="R2614" s="235"/>
      <c r="S2614" s="235"/>
      <c r="T2614" s="236"/>
      <c r="AT2614" s="237" t="s">
        <v>176</v>
      </c>
      <c r="AU2614" s="237" t="s">
        <v>83</v>
      </c>
      <c r="AV2614" s="12" t="s">
        <v>81</v>
      </c>
      <c r="AW2614" s="12" t="s">
        <v>34</v>
      </c>
      <c r="AX2614" s="12" t="s">
        <v>73</v>
      </c>
      <c r="AY2614" s="237" t="s">
        <v>161</v>
      </c>
    </row>
    <row r="2615" s="13" customFormat="1">
      <c r="B2615" s="238"/>
      <c r="C2615" s="239"/>
      <c r="D2615" s="225" t="s">
        <v>176</v>
      </c>
      <c r="E2615" s="240" t="s">
        <v>19</v>
      </c>
      <c r="F2615" s="241" t="s">
        <v>2755</v>
      </c>
      <c r="G2615" s="239"/>
      <c r="H2615" s="242">
        <v>15</v>
      </c>
      <c r="I2615" s="243"/>
      <c r="J2615" s="239"/>
      <c r="K2615" s="239"/>
      <c r="L2615" s="244"/>
      <c r="M2615" s="245"/>
      <c r="N2615" s="246"/>
      <c r="O2615" s="246"/>
      <c r="P2615" s="246"/>
      <c r="Q2615" s="246"/>
      <c r="R2615" s="246"/>
      <c r="S2615" s="246"/>
      <c r="T2615" s="247"/>
      <c r="AT2615" s="248" t="s">
        <v>176</v>
      </c>
      <c r="AU2615" s="248" t="s">
        <v>83</v>
      </c>
      <c r="AV2615" s="13" t="s">
        <v>83</v>
      </c>
      <c r="AW2615" s="13" t="s">
        <v>34</v>
      </c>
      <c r="AX2615" s="13" t="s">
        <v>73</v>
      </c>
      <c r="AY2615" s="248" t="s">
        <v>161</v>
      </c>
    </row>
    <row r="2616" s="12" customFormat="1">
      <c r="B2616" s="228"/>
      <c r="C2616" s="229"/>
      <c r="D2616" s="225" t="s">
        <v>176</v>
      </c>
      <c r="E2616" s="230" t="s">
        <v>19</v>
      </c>
      <c r="F2616" s="231" t="s">
        <v>2123</v>
      </c>
      <c r="G2616" s="229"/>
      <c r="H2616" s="230" t="s">
        <v>19</v>
      </c>
      <c r="I2616" s="232"/>
      <c r="J2616" s="229"/>
      <c r="K2616" s="229"/>
      <c r="L2616" s="233"/>
      <c r="M2616" s="234"/>
      <c r="N2616" s="235"/>
      <c r="O2616" s="235"/>
      <c r="P2616" s="235"/>
      <c r="Q2616" s="235"/>
      <c r="R2616" s="235"/>
      <c r="S2616" s="235"/>
      <c r="T2616" s="236"/>
      <c r="AT2616" s="237" t="s">
        <v>176</v>
      </c>
      <c r="AU2616" s="237" t="s">
        <v>83</v>
      </c>
      <c r="AV2616" s="12" t="s">
        <v>81</v>
      </c>
      <c r="AW2616" s="12" t="s">
        <v>34</v>
      </c>
      <c r="AX2616" s="12" t="s">
        <v>73</v>
      </c>
      <c r="AY2616" s="237" t="s">
        <v>161</v>
      </c>
    </row>
    <row r="2617" s="13" customFormat="1">
      <c r="B2617" s="238"/>
      <c r="C2617" s="239"/>
      <c r="D2617" s="225" t="s">
        <v>176</v>
      </c>
      <c r="E2617" s="240" t="s">
        <v>19</v>
      </c>
      <c r="F2617" s="241" t="s">
        <v>2756</v>
      </c>
      <c r="G2617" s="239"/>
      <c r="H2617" s="242">
        <v>25.199999999999999</v>
      </c>
      <c r="I2617" s="243"/>
      <c r="J2617" s="239"/>
      <c r="K2617" s="239"/>
      <c r="L2617" s="244"/>
      <c r="M2617" s="245"/>
      <c r="N2617" s="246"/>
      <c r="O2617" s="246"/>
      <c r="P2617" s="246"/>
      <c r="Q2617" s="246"/>
      <c r="R2617" s="246"/>
      <c r="S2617" s="246"/>
      <c r="T2617" s="247"/>
      <c r="AT2617" s="248" t="s">
        <v>176</v>
      </c>
      <c r="AU2617" s="248" t="s">
        <v>83</v>
      </c>
      <c r="AV2617" s="13" t="s">
        <v>83</v>
      </c>
      <c r="AW2617" s="13" t="s">
        <v>34</v>
      </c>
      <c r="AX2617" s="13" t="s">
        <v>73</v>
      </c>
      <c r="AY2617" s="248" t="s">
        <v>161</v>
      </c>
    </row>
    <row r="2618" s="14" customFormat="1">
      <c r="B2618" s="249"/>
      <c r="C2618" s="250"/>
      <c r="D2618" s="225" t="s">
        <v>176</v>
      </c>
      <c r="E2618" s="251" t="s">
        <v>19</v>
      </c>
      <c r="F2618" s="252" t="s">
        <v>201</v>
      </c>
      <c r="G2618" s="250"/>
      <c r="H2618" s="253">
        <v>55.799999999999997</v>
      </c>
      <c r="I2618" s="254"/>
      <c r="J2618" s="250"/>
      <c r="K2618" s="250"/>
      <c r="L2618" s="255"/>
      <c r="M2618" s="256"/>
      <c r="N2618" s="257"/>
      <c r="O2618" s="257"/>
      <c r="P2618" s="257"/>
      <c r="Q2618" s="257"/>
      <c r="R2618" s="257"/>
      <c r="S2618" s="257"/>
      <c r="T2618" s="258"/>
      <c r="AT2618" s="259" t="s">
        <v>176</v>
      </c>
      <c r="AU2618" s="259" t="s">
        <v>83</v>
      </c>
      <c r="AV2618" s="14" t="s">
        <v>167</v>
      </c>
      <c r="AW2618" s="14" t="s">
        <v>34</v>
      </c>
      <c r="AX2618" s="14" t="s">
        <v>81</v>
      </c>
      <c r="AY2618" s="259" t="s">
        <v>161</v>
      </c>
    </row>
    <row r="2619" s="1" customFormat="1" ht="16.5" customHeight="1">
      <c r="B2619" s="39"/>
      <c r="C2619" s="212" t="s">
        <v>2757</v>
      </c>
      <c r="D2619" s="212" t="s">
        <v>163</v>
      </c>
      <c r="E2619" s="213" t="s">
        <v>2758</v>
      </c>
      <c r="F2619" s="214" t="s">
        <v>2759</v>
      </c>
      <c r="G2619" s="215" t="s">
        <v>210</v>
      </c>
      <c r="H2619" s="216">
        <v>54</v>
      </c>
      <c r="I2619" s="217"/>
      <c r="J2619" s="218">
        <f>ROUND(I2619*H2619,2)</f>
        <v>0</v>
      </c>
      <c r="K2619" s="214" t="s">
        <v>173</v>
      </c>
      <c r="L2619" s="44"/>
      <c r="M2619" s="219" t="s">
        <v>19</v>
      </c>
      <c r="N2619" s="220" t="s">
        <v>44</v>
      </c>
      <c r="O2619" s="84"/>
      <c r="P2619" s="221">
        <f>O2619*H2619</f>
        <v>0</v>
      </c>
      <c r="Q2619" s="221">
        <v>0.0058399999999999997</v>
      </c>
      <c r="R2619" s="221">
        <f>Q2619*H2619</f>
        <v>0.31535999999999997</v>
      </c>
      <c r="S2619" s="221">
        <v>0</v>
      </c>
      <c r="T2619" s="222">
        <f>S2619*H2619</f>
        <v>0</v>
      </c>
      <c r="AR2619" s="223" t="s">
        <v>257</v>
      </c>
      <c r="AT2619" s="223" t="s">
        <v>163</v>
      </c>
      <c r="AU2619" s="223" t="s">
        <v>83</v>
      </c>
      <c r="AY2619" s="18" t="s">
        <v>161</v>
      </c>
      <c r="BE2619" s="224">
        <f>IF(N2619="základní",J2619,0)</f>
        <v>0</v>
      </c>
      <c r="BF2619" s="224">
        <f>IF(N2619="snížená",J2619,0)</f>
        <v>0</v>
      </c>
      <c r="BG2619" s="224">
        <f>IF(N2619="zákl. přenesená",J2619,0)</f>
        <v>0</v>
      </c>
      <c r="BH2619" s="224">
        <f>IF(N2619="sníž. přenesená",J2619,0)</f>
        <v>0</v>
      </c>
      <c r="BI2619" s="224">
        <f>IF(N2619="nulová",J2619,0)</f>
        <v>0</v>
      </c>
      <c r="BJ2619" s="18" t="s">
        <v>81</v>
      </c>
      <c r="BK2619" s="224">
        <f>ROUND(I2619*H2619,2)</f>
        <v>0</v>
      </c>
      <c r="BL2619" s="18" t="s">
        <v>257</v>
      </c>
      <c r="BM2619" s="223" t="s">
        <v>2760</v>
      </c>
    </row>
    <row r="2620" s="1" customFormat="1">
      <c r="B2620" s="39"/>
      <c r="C2620" s="40"/>
      <c r="D2620" s="225" t="s">
        <v>169</v>
      </c>
      <c r="E2620" s="40"/>
      <c r="F2620" s="226" t="s">
        <v>2761</v>
      </c>
      <c r="G2620" s="40"/>
      <c r="H2620" s="40"/>
      <c r="I2620" s="136"/>
      <c r="J2620" s="40"/>
      <c r="K2620" s="40"/>
      <c r="L2620" s="44"/>
      <c r="M2620" s="227"/>
      <c r="N2620" s="84"/>
      <c r="O2620" s="84"/>
      <c r="P2620" s="84"/>
      <c r="Q2620" s="84"/>
      <c r="R2620" s="84"/>
      <c r="S2620" s="84"/>
      <c r="T2620" s="85"/>
      <c r="AT2620" s="18" t="s">
        <v>169</v>
      </c>
      <c r="AU2620" s="18" t="s">
        <v>83</v>
      </c>
    </row>
    <row r="2621" s="12" customFormat="1">
      <c r="B2621" s="228"/>
      <c r="C2621" s="229"/>
      <c r="D2621" s="225" t="s">
        <v>176</v>
      </c>
      <c r="E2621" s="230" t="s">
        <v>19</v>
      </c>
      <c r="F2621" s="231" t="s">
        <v>965</v>
      </c>
      <c r="G2621" s="229"/>
      <c r="H2621" s="230" t="s">
        <v>19</v>
      </c>
      <c r="I2621" s="232"/>
      <c r="J2621" s="229"/>
      <c r="K2621" s="229"/>
      <c r="L2621" s="233"/>
      <c r="M2621" s="234"/>
      <c r="N2621" s="235"/>
      <c r="O2621" s="235"/>
      <c r="P2621" s="235"/>
      <c r="Q2621" s="235"/>
      <c r="R2621" s="235"/>
      <c r="S2621" s="235"/>
      <c r="T2621" s="236"/>
      <c r="AT2621" s="237" t="s">
        <v>176</v>
      </c>
      <c r="AU2621" s="237" t="s">
        <v>83</v>
      </c>
      <c r="AV2621" s="12" t="s">
        <v>81</v>
      </c>
      <c r="AW2621" s="12" t="s">
        <v>34</v>
      </c>
      <c r="AX2621" s="12" t="s">
        <v>73</v>
      </c>
      <c r="AY2621" s="237" t="s">
        <v>161</v>
      </c>
    </row>
    <row r="2622" s="13" customFormat="1">
      <c r="B2622" s="238"/>
      <c r="C2622" s="239"/>
      <c r="D2622" s="225" t="s">
        <v>176</v>
      </c>
      <c r="E2622" s="240" t="s">
        <v>19</v>
      </c>
      <c r="F2622" s="241" t="s">
        <v>2762</v>
      </c>
      <c r="G2622" s="239"/>
      <c r="H2622" s="242">
        <v>41</v>
      </c>
      <c r="I2622" s="243"/>
      <c r="J2622" s="239"/>
      <c r="K2622" s="239"/>
      <c r="L2622" s="244"/>
      <c r="M2622" s="245"/>
      <c r="N2622" s="246"/>
      <c r="O2622" s="246"/>
      <c r="P2622" s="246"/>
      <c r="Q2622" s="246"/>
      <c r="R2622" s="246"/>
      <c r="S2622" s="246"/>
      <c r="T2622" s="247"/>
      <c r="AT2622" s="248" t="s">
        <v>176</v>
      </c>
      <c r="AU2622" s="248" t="s">
        <v>83</v>
      </c>
      <c r="AV2622" s="13" t="s">
        <v>83</v>
      </c>
      <c r="AW2622" s="13" t="s">
        <v>34</v>
      </c>
      <c r="AX2622" s="13" t="s">
        <v>73</v>
      </c>
      <c r="AY2622" s="248" t="s">
        <v>161</v>
      </c>
    </row>
    <row r="2623" s="12" customFormat="1">
      <c r="B2623" s="228"/>
      <c r="C2623" s="229"/>
      <c r="D2623" s="225" t="s">
        <v>176</v>
      </c>
      <c r="E2623" s="230" t="s">
        <v>19</v>
      </c>
      <c r="F2623" s="231" t="s">
        <v>1016</v>
      </c>
      <c r="G2623" s="229"/>
      <c r="H2623" s="230" t="s">
        <v>19</v>
      </c>
      <c r="I2623" s="232"/>
      <c r="J2623" s="229"/>
      <c r="K2623" s="229"/>
      <c r="L2623" s="233"/>
      <c r="M2623" s="234"/>
      <c r="N2623" s="235"/>
      <c r="O2623" s="235"/>
      <c r="P2623" s="235"/>
      <c r="Q2623" s="235"/>
      <c r="R2623" s="235"/>
      <c r="S2623" s="235"/>
      <c r="T2623" s="236"/>
      <c r="AT2623" s="237" t="s">
        <v>176</v>
      </c>
      <c r="AU2623" s="237" t="s">
        <v>83</v>
      </c>
      <c r="AV2623" s="12" t="s">
        <v>81</v>
      </c>
      <c r="AW2623" s="12" t="s">
        <v>34</v>
      </c>
      <c r="AX2623" s="12" t="s">
        <v>73</v>
      </c>
      <c r="AY2623" s="237" t="s">
        <v>161</v>
      </c>
    </row>
    <row r="2624" s="13" customFormat="1">
      <c r="B2624" s="238"/>
      <c r="C2624" s="239"/>
      <c r="D2624" s="225" t="s">
        <v>176</v>
      </c>
      <c r="E2624" s="240" t="s">
        <v>19</v>
      </c>
      <c r="F2624" s="241" t="s">
        <v>2763</v>
      </c>
      <c r="G2624" s="239"/>
      <c r="H2624" s="242">
        <v>3</v>
      </c>
      <c r="I2624" s="243"/>
      <c r="J2624" s="239"/>
      <c r="K2624" s="239"/>
      <c r="L2624" s="244"/>
      <c r="M2624" s="245"/>
      <c r="N2624" s="246"/>
      <c r="O2624" s="246"/>
      <c r="P2624" s="246"/>
      <c r="Q2624" s="246"/>
      <c r="R2624" s="246"/>
      <c r="S2624" s="246"/>
      <c r="T2624" s="247"/>
      <c r="AT2624" s="248" t="s">
        <v>176</v>
      </c>
      <c r="AU2624" s="248" t="s">
        <v>83</v>
      </c>
      <c r="AV2624" s="13" t="s">
        <v>83</v>
      </c>
      <c r="AW2624" s="13" t="s">
        <v>34</v>
      </c>
      <c r="AX2624" s="13" t="s">
        <v>73</v>
      </c>
      <c r="AY2624" s="248" t="s">
        <v>161</v>
      </c>
    </row>
    <row r="2625" s="12" customFormat="1">
      <c r="B2625" s="228"/>
      <c r="C2625" s="229"/>
      <c r="D2625" s="225" t="s">
        <v>176</v>
      </c>
      <c r="E2625" s="230" t="s">
        <v>19</v>
      </c>
      <c r="F2625" s="231" t="s">
        <v>2764</v>
      </c>
      <c r="G2625" s="229"/>
      <c r="H2625" s="230" t="s">
        <v>19</v>
      </c>
      <c r="I2625" s="232"/>
      <c r="J2625" s="229"/>
      <c r="K2625" s="229"/>
      <c r="L2625" s="233"/>
      <c r="M2625" s="234"/>
      <c r="N2625" s="235"/>
      <c r="O2625" s="235"/>
      <c r="P2625" s="235"/>
      <c r="Q2625" s="235"/>
      <c r="R2625" s="235"/>
      <c r="S2625" s="235"/>
      <c r="T2625" s="236"/>
      <c r="AT2625" s="237" t="s">
        <v>176</v>
      </c>
      <c r="AU2625" s="237" t="s">
        <v>83</v>
      </c>
      <c r="AV2625" s="12" t="s">
        <v>81</v>
      </c>
      <c r="AW2625" s="12" t="s">
        <v>34</v>
      </c>
      <c r="AX2625" s="12" t="s">
        <v>73</v>
      </c>
      <c r="AY2625" s="237" t="s">
        <v>161</v>
      </c>
    </row>
    <row r="2626" s="13" customFormat="1">
      <c r="B2626" s="238"/>
      <c r="C2626" s="239"/>
      <c r="D2626" s="225" t="s">
        <v>176</v>
      </c>
      <c r="E2626" s="240" t="s">
        <v>19</v>
      </c>
      <c r="F2626" s="241" t="s">
        <v>2765</v>
      </c>
      <c r="G2626" s="239"/>
      <c r="H2626" s="242">
        <v>5</v>
      </c>
      <c r="I2626" s="243"/>
      <c r="J2626" s="239"/>
      <c r="K2626" s="239"/>
      <c r="L2626" s="244"/>
      <c r="M2626" s="245"/>
      <c r="N2626" s="246"/>
      <c r="O2626" s="246"/>
      <c r="P2626" s="246"/>
      <c r="Q2626" s="246"/>
      <c r="R2626" s="246"/>
      <c r="S2626" s="246"/>
      <c r="T2626" s="247"/>
      <c r="AT2626" s="248" t="s">
        <v>176</v>
      </c>
      <c r="AU2626" s="248" t="s">
        <v>83</v>
      </c>
      <c r="AV2626" s="13" t="s">
        <v>83</v>
      </c>
      <c r="AW2626" s="13" t="s">
        <v>34</v>
      </c>
      <c r="AX2626" s="13" t="s">
        <v>73</v>
      </c>
      <c r="AY2626" s="248" t="s">
        <v>161</v>
      </c>
    </row>
    <row r="2627" s="12" customFormat="1">
      <c r="B2627" s="228"/>
      <c r="C2627" s="229"/>
      <c r="D2627" s="225" t="s">
        <v>176</v>
      </c>
      <c r="E2627" s="230" t="s">
        <v>19</v>
      </c>
      <c r="F2627" s="231" t="s">
        <v>2766</v>
      </c>
      <c r="G2627" s="229"/>
      <c r="H2627" s="230" t="s">
        <v>19</v>
      </c>
      <c r="I2627" s="232"/>
      <c r="J2627" s="229"/>
      <c r="K2627" s="229"/>
      <c r="L2627" s="233"/>
      <c r="M2627" s="234"/>
      <c r="N2627" s="235"/>
      <c r="O2627" s="235"/>
      <c r="P2627" s="235"/>
      <c r="Q2627" s="235"/>
      <c r="R2627" s="235"/>
      <c r="S2627" s="235"/>
      <c r="T2627" s="236"/>
      <c r="AT2627" s="237" t="s">
        <v>176</v>
      </c>
      <c r="AU2627" s="237" t="s">
        <v>83</v>
      </c>
      <c r="AV2627" s="12" t="s">
        <v>81</v>
      </c>
      <c r="AW2627" s="12" t="s">
        <v>34</v>
      </c>
      <c r="AX2627" s="12" t="s">
        <v>73</v>
      </c>
      <c r="AY2627" s="237" t="s">
        <v>161</v>
      </c>
    </row>
    <row r="2628" s="13" customFormat="1">
      <c r="B2628" s="238"/>
      <c r="C2628" s="239"/>
      <c r="D2628" s="225" t="s">
        <v>176</v>
      </c>
      <c r="E2628" s="240" t="s">
        <v>19</v>
      </c>
      <c r="F2628" s="241" t="s">
        <v>2765</v>
      </c>
      <c r="G2628" s="239"/>
      <c r="H2628" s="242">
        <v>5</v>
      </c>
      <c r="I2628" s="243"/>
      <c r="J2628" s="239"/>
      <c r="K2628" s="239"/>
      <c r="L2628" s="244"/>
      <c r="M2628" s="245"/>
      <c r="N2628" s="246"/>
      <c r="O2628" s="246"/>
      <c r="P2628" s="246"/>
      <c r="Q2628" s="246"/>
      <c r="R2628" s="246"/>
      <c r="S2628" s="246"/>
      <c r="T2628" s="247"/>
      <c r="AT2628" s="248" t="s">
        <v>176</v>
      </c>
      <c r="AU2628" s="248" t="s">
        <v>83</v>
      </c>
      <c r="AV2628" s="13" t="s">
        <v>83</v>
      </c>
      <c r="AW2628" s="13" t="s">
        <v>34</v>
      </c>
      <c r="AX2628" s="13" t="s">
        <v>73</v>
      </c>
      <c r="AY2628" s="248" t="s">
        <v>161</v>
      </c>
    </row>
    <row r="2629" s="14" customFormat="1">
      <c r="B2629" s="249"/>
      <c r="C2629" s="250"/>
      <c r="D2629" s="225" t="s">
        <v>176</v>
      </c>
      <c r="E2629" s="251" t="s">
        <v>19</v>
      </c>
      <c r="F2629" s="252" t="s">
        <v>201</v>
      </c>
      <c r="G2629" s="250"/>
      <c r="H2629" s="253">
        <v>54</v>
      </c>
      <c r="I2629" s="254"/>
      <c r="J2629" s="250"/>
      <c r="K2629" s="250"/>
      <c r="L2629" s="255"/>
      <c r="M2629" s="256"/>
      <c r="N2629" s="257"/>
      <c r="O2629" s="257"/>
      <c r="P2629" s="257"/>
      <c r="Q2629" s="257"/>
      <c r="R2629" s="257"/>
      <c r="S2629" s="257"/>
      <c r="T2629" s="258"/>
      <c r="AT2629" s="259" t="s">
        <v>176</v>
      </c>
      <c r="AU2629" s="259" t="s">
        <v>83</v>
      </c>
      <c r="AV2629" s="14" t="s">
        <v>167</v>
      </c>
      <c r="AW2629" s="14" t="s">
        <v>34</v>
      </c>
      <c r="AX2629" s="14" t="s">
        <v>81</v>
      </c>
      <c r="AY2629" s="259" t="s">
        <v>161</v>
      </c>
    </row>
    <row r="2630" s="1" customFormat="1" ht="16.5" customHeight="1">
      <c r="B2630" s="39"/>
      <c r="C2630" s="212" t="s">
        <v>2767</v>
      </c>
      <c r="D2630" s="212" t="s">
        <v>163</v>
      </c>
      <c r="E2630" s="213" t="s">
        <v>2768</v>
      </c>
      <c r="F2630" s="214" t="s">
        <v>2769</v>
      </c>
      <c r="G2630" s="215" t="s">
        <v>267</v>
      </c>
      <c r="H2630" s="216">
        <v>22</v>
      </c>
      <c r="I2630" s="217"/>
      <c r="J2630" s="218">
        <f>ROUND(I2630*H2630,2)</f>
        <v>0</v>
      </c>
      <c r="K2630" s="214" t="s">
        <v>173</v>
      </c>
      <c r="L2630" s="44"/>
      <c r="M2630" s="219" t="s">
        <v>19</v>
      </c>
      <c r="N2630" s="220" t="s">
        <v>44</v>
      </c>
      <c r="O2630" s="84"/>
      <c r="P2630" s="221">
        <f>O2630*H2630</f>
        <v>0</v>
      </c>
      <c r="Q2630" s="221">
        <v>0.00396</v>
      </c>
      <c r="R2630" s="221">
        <f>Q2630*H2630</f>
        <v>0.087120000000000003</v>
      </c>
      <c r="S2630" s="221">
        <v>0</v>
      </c>
      <c r="T2630" s="222">
        <f>S2630*H2630</f>
        <v>0</v>
      </c>
      <c r="AR2630" s="223" t="s">
        <v>257</v>
      </c>
      <c r="AT2630" s="223" t="s">
        <v>163</v>
      </c>
      <c r="AU2630" s="223" t="s">
        <v>83</v>
      </c>
      <c r="AY2630" s="18" t="s">
        <v>161</v>
      </c>
      <c r="BE2630" s="224">
        <f>IF(N2630="základní",J2630,0)</f>
        <v>0</v>
      </c>
      <c r="BF2630" s="224">
        <f>IF(N2630="snížená",J2630,0)</f>
        <v>0</v>
      </c>
      <c r="BG2630" s="224">
        <f>IF(N2630="zákl. přenesená",J2630,0)</f>
        <v>0</v>
      </c>
      <c r="BH2630" s="224">
        <f>IF(N2630="sníž. přenesená",J2630,0)</f>
        <v>0</v>
      </c>
      <c r="BI2630" s="224">
        <f>IF(N2630="nulová",J2630,0)</f>
        <v>0</v>
      </c>
      <c r="BJ2630" s="18" t="s">
        <v>81</v>
      </c>
      <c r="BK2630" s="224">
        <f>ROUND(I2630*H2630,2)</f>
        <v>0</v>
      </c>
      <c r="BL2630" s="18" t="s">
        <v>257</v>
      </c>
      <c r="BM2630" s="223" t="s">
        <v>2770</v>
      </c>
    </row>
    <row r="2631" s="1" customFormat="1">
      <c r="B2631" s="39"/>
      <c r="C2631" s="40"/>
      <c r="D2631" s="225" t="s">
        <v>169</v>
      </c>
      <c r="E2631" s="40"/>
      <c r="F2631" s="226" t="s">
        <v>2771</v>
      </c>
      <c r="G2631" s="40"/>
      <c r="H2631" s="40"/>
      <c r="I2631" s="136"/>
      <c r="J2631" s="40"/>
      <c r="K2631" s="40"/>
      <c r="L2631" s="44"/>
      <c r="M2631" s="227"/>
      <c r="N2631" s="84"/>
      <c r="O2631" s="84"/>
      <c r="P2631" s="84"/>
      <c r="Q2631" s="84"/>
      <c r="R2631" s="84"/>
      <c r="S2631" s="84"/>
      <c r="T2631" s="85"/>
      <c r="AT2631" s="18" t="s">
        <v>169</v>
      </c>
      <c r="AU2631" s="18" t="s">
        <v>83</v>
      </c>
    </row>
    <row r="2632" s="1" customFormat="1" ht="16.5" customHeight="1">
      <c r="B2632" s="39"/>
      <c r="C2632" s="212" t="s">
        <v>2772</v>
      </c>
      <c r="D2632" s="212" t="s">
        <v>163</v>
      </c>
      <c r="E2632" s="213" t="s">
        <v>2773</v>
      </c>
      <c r="F2632" s="214" t="s">
        <v>2774</v>
      </c>
      <c r="G2632" s="215" t="s">
        <v>267</v>
      </c>
      <c r="H2632" s="216">
        <v>20.600000000000001</v>
      </c>
      <c r="I2632" s="217"/>
      <c r="J2632" s="218">
        <f>ROUND(I2632*H2632,2)</f>
        <v>0</v>
      </c>
      <c r="K2632" s="214" t="s">
        <v>173</v>
      </c>
      <c r="L2632" s="44"/>
      <c r="M2632" s="219" t="s">
        <v>19</v>
      </c>
      <c r="N2632" s="220" t="s">
        <v>44</v>
      </c>
      <c r="O2632" s="84"/>
      <c r="P2632" s="221">
        <f>O2632*H2632</f>
        <v>0</v>
      </c>
      <c r="Q2632" s="221">
        <v>0.00264</v>
      </c>
      <c r="R2632" s="221">
        <f>Q2632*H2632</f>
        <v>0.054384000000000002</v>
      </c>
      <c r="S2632" s="221">
        <v>0</v>
      </c>
      <c r="T2632" s="222">
        <f>S2632*H2632</f>
        <v>0</v>
      </c>
      <c r="AR2632" s="223" t="s">
        <v>257</v>
      </c>
      <c r="AT2632" s="223" t="s">
        <v>163</v>
      </c>
      <c r="AU2632" s="223" t="s">
        <v>83</v>
      </c>
      <c r="AY2632" s="18" t="s">
        <v>161</v>
      </c>
      <c r="BE2632" s="224">
        <f>IF(N2632="základní",J2632,0)</f>
        <v>0</v>
      </c>
      <c r="BF2632" s="224">
        <f>IF(N2632="snížená",J2632,0)</f>
        <v>0</v>
      </c>
      <c r="BG2632" s="224">
        <f>IF(N2632="zákl. přenesená",J2632,0)</f>
        <v>0</v>
      </c>
      <c r="BH2632" s="224">
        <f>IF(N2632="sníž. přenesená",J2632,0)</f>
        <v>0</v>
      </c>
      <c r="BI2632" s="224">
        <f>IF(N2632="nulová",J2632,0)</f>
        <v>0</v>
      </c>
      <c r="BJ2632" s="18" t="s">
        <v>81</v>
      </c>
      <c r="BK2632" s="224">
        <f>ROUND(I2632*H2632,2)</f>
        <v>0</v>
      </c>
      <c r="BL2632" s="18" t="s">
        <v>257</v>
      </c>
      <c r="BM2632" s="223" t="s">
        <v>2775</v>
      </c>
    </row>
    <row r="2633" s="1" customFormat="1">
      <c r="B2633" s="39"/>
      <c r="C2633" s="40"/>
      <c r="D2633" s="225" t="s">
        <v>169</v>
      </c>
      <c r="E2633" s="40"/>
      <c r="F2633" s="226" t="s">
        <v>2776</v>
      </c>
      <c r="G2633" s="40"/>
      <c r="H2633" s="40"/>
      <c r="I2633" s="136"/>
      <c r="J2633" s="40"/>
      <c r="K2633" s="40"/>
      <c r="L2633" s="44"/>
      <c r="M2633" s="227"/>
      <c r="N2633" s="84"/>
      <c r="O2633" s="84"/>
      <c r="P2633" s="84"/>
      <c r="Q2633" s="84"/>
      <c r="R2633" s="84"/>
      <c r="S2633" s="84"/>
      <c r="T2633" s="85"/>
      <c r="AT2633" s="18" t="s">
        <v>169</v>
      </c>
      <c r="AU2633" s="18" t="s">
        <v>83</v>
      </c>
    </row>
    <row r="2634" s="13" customFormat="1">
      <c r="B2634" s="238"/>
      <c r="C2634" s="239"/>
      <c r="D2634" s="225" t="s">
        <v>176</v>
      </c>
      <c r="E2634" s="240" t="s">
        <v>19</v>
      </c>
      <c r="F2634" s="241" t="s">
        <v>2777</v>
      </c>
      <c r="G2634" s="239"/>
      <c r="H2634" s="242">
        <v>20.600000000000001</v>
      </c>
      <c r="I2634" s="243"/>
      <c r="J2634" s="239"/>
      <c r="K2634" s="239"/>
      <c r="L2634" s="244"/>
      <c r="M2634" s="245"/>
      <c r="N2634" s="246"/>
      <c r="O2634" s="246"/>
      <c r="P2634" s="246"/>
      <c r="Q2634" s="246"/>
      <c r="R2634" s="246"/>
      <c r="S2634" s="246"/>
      <c r="T2634" s="247"/>
      <c r="AT2634" s="248" t="s">
        <v>176</v>
      </c>
      <c r="AU2634" s="248" t="s">
        <v>83</v>
      </c>
      <c r="AV2634" s="13" t="s">
        <v>83</v>
      </c>
      <c r="AW2634" s="13" t="s">
        <v>34</v>
      </c>
      <c r="AX2634" s="13" t="s">
        <v>81</v>
      </c>
      <c r="AY2634" s="248" t="s">
        <v>161</v>
      </c>
    </row>
    <row r="2635" s="1" customFormat="1" ht="16.5" customHeight="1">
      <c r="B2635" s="39"/>
      <c r="C2635" s="212" t="s">
        <v>2778</v>
      </c>
      <c r="D2635" s="212" t="s">
        <v>163</v>
      </c>
      <c r="E2635" s="213" t="s">
        <v>2779</v>
      </c>
      <c r="F2635" s="214" t="s">
        <v>2780</v>
      </c>
      <c r="G2635" s="215" t="s">
        <v>267</v>
      </c>
      <c r="H2635" s="216">
        <v>91</v>
      </c>
      <c r="I2635" s="217"/>
      <c r="J2635" s="218">
        <f>ROUND(I2635*H2635,2)</f>
        <v>0</v>
      </c>
      <c r="K2635" s="214" t="s">
        <v>173</v>
      </c>
      <c r="L2635" s="44"/>
      <c r="M2635" s="219" t="s">
        <v>19</v>
      </c>
      <c r="N2635" s="220" t="s">
        <v>44</v>
      </c>
      <c r="O2635" s="84"/>
      <c r="P2635" s="221">
        <f>O2635*H2635</f>
        <v>0</v>
      </c>
      <c r="Q2635" s="221">
        <v>0.0028600000000000001</v>
      </c>
      <c r="R2635" s="221">
        <f>Q2635*H2635</f>
        <v>0.26025999999999999</v>
      </c>
      <c r="S2635" s="221">
        <v>0</v>
      </c>
      <c r="T2635" s="222">
        <f>S2635*H2635</f>
        <v>0</v>
      </c>
      <c r="AR2635" s="223" t="s">
        <v>257</v>
      </c>
      <c r="AT2635" s="223" t="s">
        <v>163</v>
      </c>
      <c r="AU2635" s="223" t="s">
        <v>83</v>
      </c>
      <c r="AY2635" s="18" t="s">
        <v>161</v>
      </c>
      <c r="BE2635" s="224">
        <f>IF(N2635="základní",J2635,0)</f>
        <v>0</v>
      </c>
      <c r="BF2635" s="224">
        <f>IF(N2635="snížená",J2635,0)</f>
        <v>0</v>
      </c>
      <c r="BG2635" s="224">
        <f>IF(N2635="zákl. přenesená",J2635,0)</f>
        <v>0</v>
      </c>
      <c r="BH2635" s="224">
        <f>IF(N2635="sníž. přenesená",J2635,0)</f>
        <v>0</v>
      </c>
      <c r="BI2635" s="224">
        <f>IF(N2635="nulová",J2635,0)</f>
        <v>0</v>
      </c>
      <c r="BJ2635" s="18" t="s">
        <v>81</v>
      </c>
      <c r="BK2635" s="224">
        <f>ROUND(I2635*H2635,2)</f>
        <v>0</v>
      </c>
      <c r="BL2635" s="18" t="s">
        <v>257</v>
      </c>
      <c r="BM2635" s="223" t="s">
        <v>2781</v>
      </c>
    </row>
    <row r="2636" s="1" customFormat="1">
      <c r="B2636" s="39"/>
      <c r="C2636" s="40"/>
      <c r="D2636" s="225" t="s">
        <v>169</v>
      </c>
      <c r="E2636" s="40"/>
      <c r="F2636" s="226" t="s">
        <v>2782</v>
      </c>
      <c r="G2636" s="40"/>
      <c r="H2636" s="40"/>
      <c r="I2636" s="136"/>
      <c r="J2636" s="40"/>
      <c r="K2636" s="40"/>
      <c r="L2636" s="44"/>
      <c r="M2636" s="227"/>
      <c r="N2636" s="84"/>
      <c r="O2636" s="84"/>
      <c r="P2636" s="84"/>
      <c r="Q2636" s="84"/>
      <c r="R2636" s="84"/>
      <c r="S2636" s="84"/>
      <c r="T2636" s="85"/>
      <c r="AT2636" s="18" t="s">
        <v>169</v>
      </c>
      <c r="AU2636" s="18" t="s">
        <v>83</v>
      </c>
    </row>
    <row r="2637" s="1" customFormat="1" ht="16.5" customHeight="1">
      <c r="B2637" s="39"/>
      <c r="C2637" s="212" t="s">
        <v>2783</v>
      </c>
      <c r="D2637" s="212" t="s">
        <v>163</v>
      </c>
      <c r="E2637" s="213" t="s">
        <v>2784</v>
      </c>
      <c r="F2637" s="214" t="s">
        <v>2785</v>
      </c>
      <c r="G2637" s="215" t="s">
        <v>267</v>
      </c>
      <c r="H2637" s="216">
        <v>91</v>
      </c>
      <c r="I2637" s="217"/>
      <c r="J2637" s="218">
        <f>ROUND(I2637*H2637,2)</f>
        <v>0</v>
      </c>
      <c r="K2637" s="214" t="s">
        <v>173</v>
      </c>
      <c r="L2637" s="44"/>
      <c r="M2637" s="219" t="s">
        <v>19</v>
      </c>
      <c r="N2637" s="220" t="s">
        <v>44</v>
      </c>
      <c r="O2637" s="84"/>
      <c r="P2637" s="221">
        <f>O2637*H2637</f>
        <v>0</v>
      </c>
      <c r="Q2637" s="221">
        <v>0.0010499999999999999</v>
      </c>
      <c r="R2637" s="221">
        <f>Q2637*H2637</f>
        <v>0.095549999999999996</v>
      </c>
      <c r="S2637" s="221">
        <v>0</v>
      </c>
      <c r="T2637" s="222">
        <f>S2637*H2637</f>
        <v>0</v>
      </c>
      <c r="AR2637" s="223" t="s">
        <v>257</v>
      </c>
      <c r="AT2637" s="223" t="s">
        <v>163</v>
      </c>
      <c r="AU2637" s="223" t="s">
        <v>83</v>
      </c>
      <c r="AY2637" s="18" t="s">
        <v>161</v>
      </c>
      <c r="BE2637" s="224">
        <f>IF(N2637="základní",J2637,0)</f>
        <v>0</v>
      </c>
      <c r="BF2637" s="224">
        <f>IF(N2637="snížená",J2637,0)</f>
        <v>0</v>
      </c>
      <c r="BG2637" s="224">
        <f>IF(N2637="zákl. přenesená",J2637,0)</f>
        <v>0</v>
      </c>
      <c r="BH2637" s="224">
        <f>IF(N2637="sníž. přenesená",J2637,0)</f>
        <v>0</v>
      </c>
      <c r="BI2637" s="224">
        <f>IF(N2637="nulová",J2637,0)</f>
        <v>0</v>
      </c>
      <c r="BJ2637" s="18" t="s">
        <v>81</v>
      </c>
      <c r="BK2637" s="224">
        <f>ROUND(I2637*H2637,2)</f>
        <v>0</v>
      </c>
      <c r="BL2637" s="18" t="s">
        <v>257</v>
      </c>
      <c r="BM2637" s="223" t="s">
        <v>2786</v>
      </c>
    </row>
    <row r="2638" s="1" customFormat="1">
      <c r="B2638" s="39"/>
      <c r="C2638" s="40"/>
      <c r="D2638" s="225" t="s">
        <v>169</v>
      </c>
      <c r="E2638" s="40"/>
      <c r="F2638" s="226" t="s">
        <v>2787</v>
      </c>
      <c r="G2638" s="40"/>
      <c r="H2638" s="40"/>
      <c r="I2638" s="136"/>
      <c r="J2638" s="40"/>
      <c r="K2638" s="40"/>
      <c r="L2638" s="44"/>
      <c r="M2638" s="227"/>
      <c r="N2638" s="84"/>
      <c r="O2638" s="84"/>
      <c r="P2638" s="84"/>
      <c r="Q2638" s="84"/>
      <c r="R2638" s="84"/>
      <c r="S2638" s="84"/>
      <c r="T2638" s="85"/>
      <c r="AT2638" s="18" t="s">
        <v>169</v>
      </c>
      <c r="AU2638" s="18" t="s">
        <v>83</v>
      </c>
    </row>
    <row r="2639" s="1" customFormat="1" ht="16.5" customHeight="1">
      <c r="B2639" s="39"/>
      <c r="C2639" s="212" t="s">
        <v>2788</v>
      </c>
      <c r="D2639" s="212" t="s">
        <v>163</v>
      </c>
      <c r="E2639" s="213" t="s">
        <v>2789</v>
      </c>
      <c r="F2639" s="214" t="s">
        <v>2790</v>
      </c>
      <c r="G2639" s="215" t="s">
        <v>274</v>
      </c>
      <c r="H2639" s="216">
        <v>6</v>
      </c>
      <c r="I2639" s="217"/>
      <c r="J2639" s="218">
        <f>ROUND(I2639*H2639,2)</f>
        <v>0</v>
      </c>
      <c r="K2639" s="214" t="s">
        <v>173</v>
      </c>
      <c r="L2639" s="44"/>
      <c r="M2639" s="219" t="s">
        <v>19</v>
      </c>
      <c r="N2639" s="220" t="s">
        <v>44</v>
      </c>
      <c r="O2639" s="84"/>
      <c r="P2639" s="221">
        <f>O2639*H2639</f>
        <v>0</v>
      </c>
      <c r="Q2639" s="221">
        <v>0.00071000000000000002</v>
      </c>
      <c r="R2639" s="221">
        <f>Q2639*H2639</f>
        <v>0.0042599999999999999</v>
      </c>
      <c r="S2639" s="221">
        <v>0</v>
      </c>
      <c r="T2639" s="222">
        <f>S2639*H2639</f>
        <v>0</v>
      </c>
      <c r="AR2639" s="223" t="s">
        <v>257</v>
      </c>
      <c r="AT2639" s="223" t="s">
        <v>163</v>
      </c>
      <c r="AU2639" s="223" t="s">
        <v>83</v>
      </c>
      <c r="AY2639" s="18" t="s">
        <v>161</v>
      </c>
      <c r="BE2639" s="224">
        <f>IF(N2639="základní",J2639,0)</f>
        <v>0</v>
      </c>
      <c r="BF2639" s="224">
        <f>IF(N2639="snížená",J2639,0)</f>
        <v>0</v>
      </c>
      <c r="BG2639" s="224">
        <f>IF(N2639="zákl. přenesená",J2639,0)</f>
        <v>0</v>
      </c>
      <c r="BH2639" s="224">
        <f>IF(N2639="sníž. přenesená",J2639,0)</f>
        <v>0</v>
      </c>
      <c r="BI2639" s="224">
        <f>IF(N2639="nulová",J2639,0)</f>
        <v>0</v>
      </c>
      <c r="BJ2639" s="18" t="s">
        <v>81</v>
      </c>
      <c r="BK2639" s="224">
        <f>ROUND(I2639*H2639,2)</f>
        <v>0</v>
      </c>
      <c r="BL2639" s="18" t="s">
        <v>257</v>
      </c>
      <c r="BM2639" s="223" t="s">
        <v>2791</v>
      </c>
    </row>
    <row r="2640" s="1" customFormat="1">
      <c r="B2640" s="39"/>
      <c r="C2640" s="40"/>
      <c r="D2640" s="225" t="s">
        <v>169</v>
      </c>
      <c r="E2640" s="40"/>
      <c r="F2640" s="226" t="s">
        <v>2792</v>
      </c>
      <c r="G2640" s="40"/>
      <c r="H2640" s="40"/>
      <c r="I2640" s="136"/>
      <c r="J2640" s="40"/>
      <c r="K2640" s="40"/>
      <c r="L2640" s="44"/>
      <c r="M2640" s="227"/>
      <c r="N2640" s="84"/>
      <c r="O2640" s="84"/>
      <c r="P2640" s="84"/>
      <c r="Q2640" s="84"/>
      <c r="R2640" s="84"/>
      <c r="S2640" s="84"/>
      <c r="T2640" s="85"/>
      <c r="AT2640" s="18" t="s">
        <v>169</v>
      </c>
      <c r="AU2640" s="18" t="s">
        <v>83</v>
      </c>
    </row>
    <row r="2641" s="1" customFormat="1" ht="16.5" customHeight="1">
      <c r="B2641" s="39"/>
      <c r="C2641" s="212" t="s">
        <v>2793</v>
      </c>
      <c r="D2641" s="212" t="s">
        <v>163</v>
      </c>
      <c r="E2641" s="213" t="s">
        <v>2794</v>
      </c>
      <c r="F2641" s="214" t="s">
        <v>2795</v>
      </c>
      <c r="G2641" s="215" t="s">
        <v>274</v>
      </c>
      <c r="H2641" s="216">
        <v>9</v>
      </c>
      <c r="I2641" s="217"/>
      <c r="J2641" s="218">
        <f>ROUND(I2641*H2641,2)</f>
        <v>0</v>
      </c>
      <c r="K2641" s="214" t="s">
        <v>173</v>
      </c>
      <c r="L2641" s="44"/>
      <c r="M2641" s="219" t="s">
        <v>19</v>
      </c>
      <c r="N2641" s="220" t="s">
        <v>44</v>
      </c>
      <c r="O2641" s="84"/>
      <c r="P2641" s="221">
        <f>O2641*H2641</f>
        <v>0</v>
      </c>
      <c r="Q2641" s="221">
        <v>0.00048000000000000001</v>
      </c>
      <c r="R2641" s="221">
        <f>Q2641*H2641</f>
        <v>0.0043200000000000001</v>
      </c>
      <c r="S2641" s="221">
        <v>0</v>
      </c>
      <c r="T2641" s="222">
        <f>S2641*H2641</f>
        <v>0</v>
      </c>
      <c r="AR2641" s="223" t="s">
        <v>257</v>
      </c>
      <c r="AT2641" s="223" t="s">
        <v>163</v>
      </c>
      <c r="AU2641" s="223" t="s">
        <v>83</v>
      </c>
      <c r="AY2641" s="18" t="s">
        <v>161</v>
      </c>
      <c r="BE2641" s="224">
        <f>IF(N2641="základní",J2641,0)</f>
        <v>0</v>
      </c>
      <c r="BF2641" s="224">
        <f>IF(N2641="snížená",J2641,0)</f>
        <v>0</v>
      </c>
      <c r="BG2641" s="224">
        <f>IF(N2641="zákl. přenesená",J2641,0)</f>
        <v>0</v>
      </c>
      <c r="BH2641" s="224">
        <f>IF(N2641="sníž. přenesená",J2641,0)</f>
        <v>0</v>
      </c>
      <c r="BI2641" s="224">
        <f>IF(N2641="nulová",J2641,0)</f>
        <v>0</v>
      </c>
      <c r="BJ2641" s="18" t="s">
        <v>81</v>
      </c>
      <c r="BK2641" s="224">
        <f>ROUND(I2641*H2641,2)</f>
        <v>0</v>
      </c>
      <c r="BL2641" s="18" t="s">
        <v>257</v>
      </c>
      <c r="BM2641" s="223" t="s">
        <v>2796</v>
      </c>
    </row>
    <row r="2642" s="1" customFormat="1">
      <c r="B2642" s="39"/>
      <c r="C2642" s="40"/>
      <c r="D2642" s="225" t="s">
        <v>169</v>
      </c>
      <c r="E2642" s="40"/>
      <c r="F2642" s="226" t="s">
        <v>2797</v>
      </c>
      <c r="G2642" s="40"/>
      <c r="H2642" s="40"/>
      <c r="I2642" s="136"/>
      <c r="J2642" s="40"/>
      <c r="K2642" s="40"/>
      <c r="L2642" s="44"/>
      <c r="M2642" s="227"/>
      <c r="N2642" s="84"/>
      <c r="O2642" s="84"/>
      <c r="P2642" s="84"/>
      <c r="Q2642" s="84"/>
      <c r="R2642" s="84"/>
      <c r="S2642" s="84"/>
      <c r="T2642" s="85"/>
      <c r="AT2642" s="18" t="s">
        <v>169</v>
      </c>
      <c r="AU2642" s="18" t="s">
        <v>83</v>
      </c>
    </row>
    <row r="2643" s="1" customFormat="1" ht="16.5" customHeight="1">
      <c r="B2643" s="39"/>
      <c r="C2643" s="212" t="s">
        <v>2798</v>
      </c>
      <c r="D2643" s="212" t="s">
        <v>163</v>
      </c>
      <c r="E2643" s="213" t="s">
        <v>2799</v>
      </c>
      <c r="F2643" s="214" t="s">
        <v>2800</v>
      </c>
      <c r="G2643" s="215" t="s">
        <v>267</v>
      </c>
      <c r="H2643" s="216">
        <v>80</v>
      </c>
      <c r="I2643" s="217"/>
      <c r="J2643" s="218">
        <f>ROUND(I2643*H2643,2)</f>
        <v>0</v>
      </c>
      <c r="K2643" s="214" t="s">
        <v>173</v>
      </c>
      <c r="L2643" s="44"/>
      <c r="M2643" s="219" t="s">
        <v>19</v>
      </c>
      <c r="N2643" s="220" t="s">
        <v>44</v>
      </c>
      <c r="O2643" s="84"/>
      <c r="P2643" s="221">
        <f>O2643*H2643</f>
        <v>0</v>
      </c>
      <c r="Q2643" s="221">
        <v>0.0023600000000000001</v>
      </c>
      <c r="R2643" s="221">
        <f>Q2643*H2643</f>
        <v>0.18880000000000002</v>
      </c>
      <c r="S2643" s="221">
        <v>0</v>
      </c>
      <c r="T2643" s="222">
        <f>S2643*H2643</f>
        <v>0</v>
      </c>
      <c r="AR2643" s="223" t="s">
        <v>257</v>
      </c>
      <c r="AT2643" s="223" t="s">
        <v>163</v>
      </c>
      <c r="AU2643" s="223" t="s">
        <v>83</v>
      </c>
      <c r="AY2643" s="18" t="s">
        <v>161</v>
      </c>
      <c r="BE2643" s="224">
        <f>IF(N2643="základní",J2643,0)</f>
        <v>0</v>
      </c>
      <c r="BF2643" s="224">
        <f>IF(N2643="snížená",J2643,0)</f>
        <v>0</v>
      </c>
      <c r="BG2643" s="224">
        <f>IF(N2643="zákl. přenesená",J2643,0)</f>
        <v>0</v>
      </c>
      <c r="BH2643" s="224">
        <f>IF(N2643="sníž. přenesená",J2643,0)</f>
        <v>0</v>
      </c>
      <c r="BI2643" s="224">
        <f>IF(N2643="nulová",J2643,0)</f>
        <v>0</v>
      </c>
      <c r="BJ2643" s="18" t="s">
        <v>81</v>
      </c>
      <c r="BK2643" s="224">
        <f>ROUND(I2643*H2643,2)</f>
        <v>0</v>
      </c>
      <c r="BL2643" s="18" t="s">
        <v>257</v>
      </c>
      <c r="BM2643" s="223" t="s">
        <v>2801</v>
      </c>
    </row>
    <row r="2644" s="1" customFormat="1">
      <c r="B2644" s="39"/>
      <c r="C2644" s="40"/>
      <c r="D2644" s="225" t="s">
        <v>169</v>
      </c>
      <c r="E2644" s="40"/>
      <c r="F2644" s="226" t="s">
        <v>2802</v>
      </c>
      <c r="G2644" s="40"/>
      <c r="H2644" s="40"/>
      <c r="I2644" s="136"/>
      <c r="J2644" s="40"/>
      <c r="K2644" s="40"/>
      <c r="L2644" s="44"/>
      <c r="M2644" s="227"/>
      <c r="N2644" s="84"/>
      <c r="O2644" s="84"/>
      <c r="P2644" s="84"/>
      <c r="Q2644" s="84"/>
      <c r="R2644" s="84"/>
      <c r="S2644" s="84"/>
      <c r="T2644" s="85"/>
      <c r="AT2644" s="18" t="s">
        <v>169</v>
      </c>
      <c r="AU2644" s="18" t="s">
        <v>83</v>
      </c>
    </row>
    <row r="2645" s="1" customFormat="1" ht="16.5" customHeight="1">
      <c r="B2645" s="39"/>
      <c r="C2645" s="212" t="s">
        <v>2803</v>
      </c>
      <c r="D2645" s="212" t="s">
        <v>163</v>
      </c>
      <c r="E2645" s="213" t="s">
        <v>2804</v>
      </c>
      <c r="F2645" s="214" t="s">
        <v>2805</v>
      </c>
      <c r="G2645" s="215" t="s">
        <v>210</v>
      </c>
      <c r="H2645" s="216">
        <v>20</v>
      </c>
      <c r="I2645" s="217"/>
      <c r="J2645" s="218">
        <f>ROUND(I2645*H2645,2)</f>
        <v>0</v>
      </c>
      <c r="K2645" s="214" t="s">
        <v>173</v>
      </c>
      <c r="L2645" s="44"/>
      <c r="M2645" s="219" t="s">
        <v>19</v>
      </c>
      <c r="N2645" s="220" t="s">
        <v>44</v>
      </c>
      <c r="O2645" s="84"/>
      <c r="P2645" s="221">
        <f>O2645*H2645</f>
        <v>0</v>
      </c>
      <c r="Q2645" s="221">
        <v>0.0077600000000000004</v>
      </c>
      <c r="R2645" s="221">
        <f>Q2645*H2645</f>
        <v>0.15520000000000001</v>
      </c>
      <c r="S2645" s="221">
        <v>0</v>
      </c>
      <c r="T2645" s="222">
        <f>S2645*H2645</f>
        <v>0</v>
      </c>
      <c r="AR2645" s="223" t="s">
        <v>257</v>
      </c>
      <c r="AT2645" s="223" t="s">
        <v>163</v>
      </c>
      <c r="AU2645" s="223" t="s">
        <v>83</v>
      </c>
      <c r="AY2645" s="18" t="s">
        <v>161</v>
      </c>
      <c r="BE2645" s="224">
        <f>IF(N2645="základní",J2645,0)</f>
        <v>0</v>
      </c>
      <c r="BF2645" s="224">
        <f>IF(N2645="snížená",J2645,0)</f>
        <v>0</v>
      </c>
      <c r="BG2645" s="224">
        <f>IF(N2645="zákl. přenesená",J2645,0)</f>
        <v>0</v>
      </c>
      <c r="BH2645" s="224">
        <f>IF(N2645="sníž. přenesená",J2645,0)</f>
        <v>0</v>
      </c>
      <c r="BI2645" s="224">
        <f>IF(N2645="nulová",J2645,0)</f>
        <v>0</v>
      </c>
      <c r="BJ2645" s="18" t="s">
        <v>81</v>
      </c>
      <c r="BK2645" s="224">
        <f>ROUND(I2645*H2645,2)</f>
        <v>0</v>
      </c>
      <c r="BL2645" s="18" t="s">
        <v>257</v>
      </c>
      <c r="BM2645" s="223" t="s">
        <v>2806</v>
      </c>
    </row>
    <row r="2646" s="1" customFormat="1">
      <c r="B2646" s="39"/>
      <c r="C2646" s="40"/>
      <c r="D2646" s="225" t="s">
        <v>169</v>
      </c>
      <c r="E2646" s="40"/>
      <c r="F2646" s="226" t="s">
        <v>2807</v>
      </c>
      <c r="G2646" s="40"/>
      <c r="H2646" s="40"/>
      <c r="I2646" s="136"/>
      <c r="J2646" s="40"/>
      <c r="K2646" s="40"/>
      <c r="L2646" s="44"/>
      <c r="M2646" s="227"/>
      <c r="N2646" s="84"/>
      <c r="O2646" s="84"/>
      <c r="P2646" s="84"/>
      <c r="Q2646" s="84"/>
      <c r="R2646" s="84"/>
      <c r="S2646" s="84"/>
      <c r="T2646" s="85"/>
      <c r="AT2646" s="18" t="s">
        <v>169</v>
      </c>
      <c r="AU2646" s="18" t="s">
        <v>83</v>
      </c>
    </row>
    <row r="2647" s="1" customFormat="1" ht="16.5" customHeight="1">
      <c r="B2647" s="39"/>
      <c r="C2647" s="212" t="s">
        <v>2808</v>
      </c>
      <c r="D2647" s="212" t="s">
        <v>163</v>
      </c>
      <c r="E2647" s="213" t="s">
        <v>2809</v>
      </c>
      <c r="F2647" s="214" t="s">
        <v>2810</v>
      </c>
      <c r="G2647" s="215" t="s">
        <v>238</v>
      </c>
      <c r="H2647" s="216">
        <v>1.5469999999999999</v>
      </c>
      <c r="I2647" s="217"/>
      <c r="J2647" s="218">
        <f>ROUND(I2647*H2647,2)</f>
        <v>0</v>
      </c>
      <c r="K2647" s="214" t="s">
        <v>173</v>
      </c>
      <c r="L2647" s="44"/>
      <c r="M2647" s="219" t="s">
        <v>19</v>
      </c>
      <c r="N2647" s="220" t="s">
        <v>44</v>
      </c>
      <c r="O2647" s="84"/>
      <c r="P2647" s="221">
        <f>O2647*H2647</f>
        <v>0</v>
      </c>
      <c r="Q2647" s="221">
        <v>0</v>
      </c>
      <c r="R2647" s="221">
        <f>Q2647*H2647</f>
        <v>0</v>
      </c>
      <c r="S2647" s="221">
        <v>0</v>
      </c>
      <c r="T2647" s="222">
        <f>S2647*H2647</f>
        <v>0</v>
      </c>
      <c r="AR2647" s="223" t="s">
        <v>257</v>
      </c>
      <c r="AT2647" s="223" t="s">
        <v>163</v>
      </c>
      <c r="AU2647" s="223" t="s">
        <v>83</v>
      </c>
      <c r="AY2647" s="18" t="s">
        <v>161</v>
      </c>
      <c r="BE2647" s="224">
        <f>IF(N2647="základní",J2647,0)</f>
        <v>0</v>
      </c>
      <c r="BF2647" s="224">
        <f>IF(N2647="snížená",J2647,0)</f>
        <v>0</v>
      </c>
      <c r="BG2647" s="224">
        <f>IF(N2647="zákl. přenesená",J2647,0)</f>
        <v>0</v>
      </c>
      <c r="BH2647" s="224">
        <f>IF(N2647="sníž. přenesená",J2647,0)</f>
        <v>0</v>
      </c>
      <c r="BI2647" s="224">
        <f>IF(N2647="nulová",J2647,0)</f>
        <v>0</v>
      </c>
      <c r="BJ2647" s="18" t="s">
        <v>81</v>
      </c>
      <c r="BK2647" s="224">
        <f>ROUND(I2647*H2647,2)</f>
        <v>0</v>
      </c>
      <c r="BL2647" s="18" t="s">
        <v>257</v>
      </c>
      <c r="BM2647" s="223" t="s">
        <v>2811</v>
      </c>
    </row>
    <row r="2648" s="1" customFormat="1">
      <c r="B2648" s="39"/>
      <c r="C2648" s="40"/>
      <c r="D2648" s="225" t="s">
        <v>169</v>
      </c>
      <c r="E2648" s="40"/>
      <c r="F2648" s="226" t="s">
        <v>2812</v>
      </c>
      <c r="G2648" s="40"/>
      <c r="H2648" s="40"/>
      <c r="I2648" s="136"/>
      <c r="J2648" s="40"/>
      <c r="K2648" s="40"/>
      <c r="L2648" s="44"/>
      <c r="M2648" s="227"/>
      <c r="N2648" s="84"/>
      <c r="O2648" s="84"/>
      <c r="P2648" s="84"/>
      <c r="Q2648" s="84"/>
      <c r="R2648" s="84"/>
      <c r="S2648" s="84"/>
      <c r="T2648" s="85"/>
      <c r="AT2648" s="18" t="s">
        <v>169</v>
      </c>
      <c r="AU2648" s="18" t="s">
        <v>83</v>
      </c>
    </row>
    <row r="2649" s="1" customFormat="1" ht="16.5" customHeight="1">
      <c r="B2649" s="39"/>
      <c r="C2649" s="212" t="s">
        <v>2813</v>
      </c>
      <c r="D2649" s="212" t="s">
        <v>163</v>
      </c>
      <c r="E2649" s="213" t="s">
        <v>2814</v>
      </c>
      <c r="F2649" s="214" t="s">
        <v>2815</v>
      </c>
      <c r="G2649" s="215" t="s">
        <v>238</v>
      </c>
      <c r="H2649" s="216">
        <v>1.5469999999999999</v>
      </c>
      <c r="I2649" s="217"/>
      <c r="J2649" s="218">
        <f>ROUND(I2649*H2649,2)</f>
        <v>0</v>
      </c>
      <c r="K2649" s="214" t="s">
        <v>173</v>
      </c>
      <c r="L2649" s="44"/>
      <c r="M2649" s="219" t="s">
        <v>19</v>
      </c>
      <c r="N2649" s="220" t="s">
        <v>44</v>
      </c>
      <c r="O2649" s="84"/>
      <c r="P2649" s="221">
        <f>O2649*H2649</f>
        <v>0</v>
      </c>
      <c r="Q2649" s="221">
        <v>0</v>
      </c>
      <c r="R2649" s="221">
        <f>Q2649*H2649</f>
        <v>0</v>
      </c>
      <c r="S2649" s="221">
        <v>0</v>
      </c>
      <c r="T2649" s="222">
        <f>S2649*H2649</f>
        <v>0</v>
      </c>
      <c r="AR2649" s="223" t="s">
        <v>257</v>
      </c>
      <c r="AT2649" s="223" t="s">
        <v>163</v>
      </c>
      <c r="AU2649" s="223" t="s">
        <v>83</v>
      </c>
      <c r="AY2649" s="18" t="s">
        <v>161</v>
      </c>
      <c r="BE2649" s="224">
        <f>IF(N2649="základní",J2649,0)</f>
        <v>0</v>
      </c>
      <c r="BF2649" s="224">
        <f>IF(N2649="snížená",J2649,0)</f>
        <v>0</v>
      </c>
      <c r="BG2649" s="224">
        <f>IF(N2649="zákl. přenesená",J2649,0)</f>
        <v>0</v>
      </c>
      <c r="BH2649" s="224">
        <f>IF(N2649="sníž. přenesená",J2649,0)</f>
        <v>0</v>
      </c>
      <c r="BI2649" s="224">
        <f>IF(N2649="nulová",J2649,0)</f>
        <v>0</v>
      </c>
      <c r="BJ2649" s="18" t="s">
        <v>81</v>
      </c>
      <c r="BK2649" s="224">
        <f>ROUND(I2649*H2649,2)</f>
        <v>0</v>
      </c>
      <c r="BL2649" s="18" t="s">
        <v>257</v>
      </c>
      <c r="BM2649" s="223" t="s">
        <v>2816</v>
      </c>
    </row>
    <row r="2650" s="1" customFormat="1">
      <c r="B2650" s="39"/>
      <c r="C2650" s="40"/>
      <c r="D2650" s="225" t="s">
        <v>169</v>
      </c>
      <c r="E2650" s="40"/>
      <c r="F2650" s="226" t="s">
        <v>2817</v>
      </c>
      <c r="G2650" s="40"/>
      <c r="H2650" s="40"/>
      <c r="I2650" s="136"/>
      <c r="J2650" s="40"/>
      <c r="K2650" s="40"/>
      <c r="L2650" s="44"/>
      <c r="M2650" s="227"/>
      <c r="N2650" s="84"/>
      <c r="O2650" s="84"/>
      <c r="P2650" s="84"/>
      <c r="Q2650" s="84"/>
      <c r="R2650" s="84"/>
      <c r="S2650" s="84"/>
      <c r="T2650" s="85"/>
      <c r="AT2650" s="18" t="s">
        <v>169</v>
      </c>
      <c r="AU2650" s="18" t="s">
        <v>83</v>
      </c>
    </row>
    <row r="2651" s="11" customFormat="1" ht="22.8" customHeight="1">
      <c r="B2651" s="196"/>
      <c r="C2651" s="197"/>
      <c r="D2651" s="198" t="s">
        <v>72</v>
      </c>
      <c r="E2651" s="210" t="s">
        <v>2818</v>
      </c>
      <c r="F2651" s="210" t="s">
        <v>2819</v>
      </c>
      <c r="G2651" s="197"/>
      <c r="H2651" s="197"/>
      <c r="I2651" s="200"/>
      <c r="J2651" s="211">
        <f>BK2651</f>
        <v>0</v>
      </c>
      <c r="K2651" s="197"/>
      <c r="L2651" s="202"/>
      <c r="M2651" s="203"/>
      <c r="N2651" s="204"/>
      <c r="O2651" s="204"/>
      <c r="P2651" s="205">
        <f>SUM(P2652:P2699)</f>
        <v>0</v>
      </c>
      <c r="Q2651" s="204"/>
      <c r="R2651" s="205">
        <f>SUM(R2652:R2699)</f>
        <v>30.647830000000003</v>
      </c>
      <c r="S2651" s="204"/>
      <c r="T2651" s="206">
        <f>SUM(T2652:T2699)</f>
        <v>0</v>
      </c>
      <c r="AR2651" s="207" t="s">
        <v>83</v>
      </c>
      <c r="AT2651" s="208" t="s">
        <v>72</v>
      </c>
      <c r="AU2651" s="208" t="s">
        <v>81</v>
      </c>
      <c r="AY2651" s="207" t="s">
        <v>161</v>
      </c>
      <c r="BK2651" s="209">
        <f>SUM(BK2652:BK2699)</f>
        <v>0</v>
      </c>
    </row>
    <row r="2652" s="1" customFormat="1" ht="16.5" customHeight="1">
      <c r="B2652" s="39"/>
      <c r="C2652" s="212" t="s">
        <v>2820</v>
      </c>
      <c r="D2652" s="212" t="s">
        <v>163</v>
      </c>
      <c r="E2652" s="213" t="s">
        <v>2821</v>
      </c>
      <c r="F2652" s="214" t="s">
        <v>2822</v>
      </c>
      <c r="G2652" s="215" t="s">
        <v>210</v>
      </c>
      <c r="H2652" s="216">
        <v>421</v>
      </c>
      <c r="I2652" s="217"/>
      <c r="J2652" s="218">
        <f>ROUND(I2652*H2652,2)</f>
        <v>0</v>
      </c>
      <c r="K2652" s="214" t="s">
        <v>173</v>
      </c>
      <c r="L2652" s="44"/>
      <c r="M2652" s="219" t="s">
        <v>19</v>
      </c>
      <c r="N2652" s="220" t="s">
        <v>44</v>
      </c>
      <c r="O2652" s="84"/>
      <c r="P2652" s="221">
        <f>O2652*H2652</f>
        <v>0</v>
      </c>
      <c r="Q2652" s="221">
        <v>0.066000000000000003</v>
      </c>
      <c r="R2652" s="221">
        <f>Q2652*H2652</f>
        <v>27.786000000000001</v>
      </c>
      <c r="S2652" s="221">
        <v>0</v>
      </c>
      <c r="T2652" s="222">
        <f>S2652*H2652</f>
        <v>0</v>
      </c>
      <c r="AR2652" s="223" t="s">
        <v>257</v>
      </c>
      <c r="AT2652" s="223" t="s">
        <v>163</v>
      </c>
      <c r="AU2652" s="223" t="s">
        <v>83</v>
      </c>
      <c r="AY2652" s="18" t="s">
        <v>161</v>
      </c>
      <c r="BE2652" s="224">
        <f>IF(N2652="základní",J2652,0)</f>
        <v>0</v>
      </c>
      <c r="BF2652" s="224">
        <f>IF(N2652="snížená",J2652,0)</f>
        <v>0</v>
      </c>
      <c r="BG2652" s="224">
        <f>IF(N2652="zákl. přenesená",J2652,0)</f>
        <v>0</v>
      </c>
      <c r="BH2652" s="224">
        <f>IF(N2652="sníž. přenesená",J2652,0)</f>
        <v>0</v>
      </c>
      <c r="BI2652" s="224">
        <f>IF(N2652="nulová",J2652,0)</f>
        <v>0</v>
      </c>
      <c r="BJ2652" s="18" t="s">
        <v>81</v>
      </c>
      <c r="BK2652" s="224">
        <f>ROUND(I2652*H2652,2)</f>
        <v>0</v>
      </c>
      <c r="BL2652" s="18" t="s">
        <v>257</v>
      </c>
      <c r="BM2652" s="223" t="s">
        <v>2823</v>
      </c>
    </row>
    <row r="2653" s="1" customFormat="1">
      <c r="B2653" s="39"/>
      <c r="C2653" s="40"/>
      <c r="D2653" s="225" t="s">
        <v>169</v>
      </c>
      <c r="E2653" s="40"/>
      <c r="F2653" s="226" t="s">
        <v>2824</v>
      </c>
      <c r="G2653" s="40"/>
      <c r="H2653" s="40"/>
      <c r="I2653" s="136"/>
      <c r="J2653" s="40"/>
      <c r="K2653" s="40"/>
      <c r="L2653" s="44"/>
      <c r="M2653" s="227"/>
      <c r="N2653" s="84"/>
      <c r="O2653" s="84"/>
      <c r="P2653" s="84"/>
      <c r="Q2653" s="84"/>
      <c r="R2653" s="84"/>
      <c r="S2653" s="84"/>
      <c r="T2653" s="85"/>
      <c r="AT2653" s="18" t="s">
        <v>169</v>
      </c>
      <c r="AU2653" s="18" t="s">
        <v>83</v>
      </c>
    </row>
    <row r="2654" s="12" customFormat="1">
      <c r="B2654" s="228"/>
      <c r="C2654" s="229"/>
      <c r="D2654" s="225" t="s">
        <v>176</v>
      </c>
      <c r="E2654" s="230" t="s">
        <v>19</v>
      </c>
      <c r="F2654" s="231" t="s">
        <v>2103</v>
      </c>
      <c r="G2654" s="229"/>
      <c r="H2654" s="230" t="s">
        <v>19</v>
      </c>
      <c r="I2654" s="232"/>
      <c r="J2654" s="229"/>
      <c r="K2654" s="229"/>
      <c r="L2654" s="233"/>
      <c r="M2654" s="234"/>
      <c r="N2654" s="235"/>
      <c r="O2654" s="235"/>
      <c r="P2654" s="235"/>
      <c r="Q2654" s="235"/>
      <c r="R2654" s="235"/>
      <c r="S2654" s="235"/>
      <c r="T2654" s="236"/>
      <c r="AT2654" s="237" t="s">
        <v>176</v>
      </c>
      <c r="AU2654" s="237" t="s">
        <v>83</v>
      </c>
      <c r="AV2654" s="12" t="s">
        <v>81</v>
      </c>
      <c r="AW2654" s="12" t="s">
        <v>34</v>
      </c>
      <c r="AX2654" s="12" t="s">
        <v>73</v>
      </c>
      <c r="AY2654" s="237" t="s">
        <v>161</v>
      </c>
    </row>
    <row r="2655" s="13" customFormat="1">
      <c r="B2655" s="238"/>
      <c r="C2655" s="239"/>
      <c r="D2655" s="225" t="s">
        <v>176</v>
      </c>
      <c r="E2655" s="240" t="s">
        <v>19</v>
      </c>
      <c r="F2655" s="241" t="s">
        <v>2104</v>
      </c>
      <c r="G2655" s="239"/>
      <c r="H2655" s="242">
        <v>120</v>
      </c>
      <c r="I2655" s="243"/>
      <c r="J2655" s="239"/>
      <c r="K2655" s="239"/>
      <c r="L2655" s="244"/>
      <c r="M2655" s="245"/>
      <c r="N2655" s="246"/>
      <c r="O2655" s="246"/>
      <c r="P2655" s="246"/>
      <c r="Q2655" s="246"/>
      <c r="R2655" s="246"/>
      <c r="S2655" s="246"/>
      <c r="T2655" s="247"/>
      <c r="AT2655" s="248" t="s">
        <v>176</v>
      </c>
      <c r="AU2655" s="248" t="s">
        <v>83</v>
      </c>
      <c r="AV2655" s="13" t="s">
        <v>83</v>
      </c>
      <c r="AW2655" s="13" t="s">
        <v>34</v>
      </c>
      <c r="AX2655" s="13" t="s">
        <v>73</v>
      </c>
      <c r="AY2655" s="248" t="s">
        <v>161</v>
      </c>
    </row>
    <row r="2656" s="12" customFormat="1">
      <c r="B2656" s="228"/>
      <c r="C2656" s="229"/>
      <c r="D2656" s="225" t="s">
        <v>176</v>
      </c>
      <c r="E2656" s="230" t="s">
        <v>19</v>
      </c>
      <c r="F2656" s="231" t="s">
        <v>2105</v>
      </c>
      <c r="G2656" s="229"/>
      <c r="H2656" s="230" t="s">
        <v>19</v>
      </c>
      <c r="I2656" s="232"/>
      <c r="J2656" s="229"/>
      <c r="K2656" s="229"/>
      <c r="L2656" s="233"/>
      <c r="M2656" s="234"/>
      <c r="N2656" s="235"/>
      <c r="O2656" s="235"/>
      <c r="P2656" s="235"/>
      <c r="Q2656" s="235"/>
      <c r="R2656" s="235"/>
      <c r="S2656" s="235"/>
      <c r="T2656" s="236"/>
      <c r="AT2656" s="237" t="s">
        <v>176</v>
      </c>
      <c r="AU2656" s="237" t="s">
        <v>83</v>
      </c>
      <c r="AV2656" s="12" t="s">
        <v>81</v>
      </c>
      <c r="AW2656" s="12" t="s">
        <v>34</v>
      </c>
      <c r="AX2656" s="12" t="s">
        <v>73</v>
      </c>
      <c r="AY2656" s="237" t="s">
        <v>161</v>
      </c>
    </row>
    <row r="2657" s="13" customFormat="1">
      <c r="B2657" s="238"/>
      <c r="C2657" s="239"/>
      <c r="D2657" s="225" t="s">
        <v>176</v>
      </c>
      <c r="E2657" s="240" t="s">
        <v>19</v>
      </c>
      <c r="F2657" s="241" t="s">
        <v>2106</v>
      </c>
      <c r="G2657" s="239"/>
      <c r="H2657" s="242">
        <v>16</v>
      </c>
      <c r="I2657" s="243"/>
      <c r="J2657" s="239"/>
      <c r="K2657" s="239"/>
      <c r="L2657" s="244"/>
      <c r="M2657" s="245"/>
      <c r="N2657" s="246"/>
      <c r="O2657" s="246"/>
      <c r="P2657" s="246"/>
      <c r="Q2657" s="246"/>
      <c r="R2657" s="246"/>
      <c r="S2657" s="246"/>
      <c r="T2657" s="247"/>
      <c r="AT2657" s="248" t="s">
        <v>176</v>
      </c>
      <c r="AU2657" s="248" t="s">
        <v>83</v>
      </c>
      <c r="AV2657" s="13" t="s">
        <v>83</v>
      </c>
      <c r="AW2657" s="13" t="s">
        <v>34</v>
      </c>
      <c r="AX2657" s="13" t="s">
        <v>73</v>
      </c>
      <c r="AY2657" s="248" t="s">
        <v>161</v>
      </c>
    </row>
    <row r="2658" s="12" customFormat="1">
      <c r="B2658" s="228"/>
      <c r="C2658" s="229"/>
      <c r="D2658" s="225" t="s">
        <v>176</v>
      </c>
      <c r="E2658" s="230" t="s">
        <v>19</v>
      </c>
      <c r="F2658" s="231" t="s">
        <v>2541</v>
      </c>
      <c r="G2658" s="229"/>
      <c r="H2658" s="230" t="s">
        <v>19</v>
      </c>
      <c r="I2658" s="232"/>
      <c r="J2658" s="229"/>
      <c r="K2658" s="229"/>
      <c r="L2658" s="233"/>
      <c r="M2658" s="234"/>
      <c r="N2658" s="235"/>
      <c r="O2658" s="235"/>
      <c r="P2658" s="235"/>
      <c r="Q2658" s="235"/>
      <c r="R2658" s="235"/>
      <c r="S2658" s="235"/>
      <c r="T2658" s="236"/>
      <c r="AT2658" s="237" t="s">
        <v>176</v>
      </c>
      <c r="AU2658" s="237" t="s">
        <v>83</v>
      </c>
      <c r="AV2658" s="12" t="s">
        <v>81</v>
      </c>
      <c r="AW2658" s="12" t="s">
        <v>34</v>
      </c>
      <c r="AX2658" s="12" t="s">
        <v>73</v>
      </c>
      <c r="AY2658" s="237" t="s">
        <v>161</v>
      </c>
    </row>
    <row r="2659" s="13" customFormat="1">
      <c r="B2659" s="238"/>
      <c r="C2659" s="239"/>
      <c r="D2659" s="225" t="s">
        <v>176</v>
      </c>
      <c r="E2659" s="240" t="s">
        <v>19</v>
      </c>
      <c r="F2659" s="241" t="s">
        <v>2825</v>
      </c>
      <c r="G2659" s="239"/>
      <c r="H2659" s="242">
        <v>285</v>
      </c>
      <c r="I2659" s="243"/>
      <c r="J2659" s="239"/>
      <c r="K2659" s="239"/>
      <c r="L2659" s="244"/>
      <c r="M2659" s="245"/>
      <c r="N2659" s="246"/>
      <c r="O2659" s="246"/>
      <c r="P2659" s="246"/>
      <c r="Q2659" s="246"/>
      <c r="R2659" s="246"/>
      <c r="S2659" s="246"/>
      <c r="T2659" s="247"/>
      <c r="AT2659" s="248" t="s">
        <v>176</v>
      </c>
      <c r="AU2659" s="248" t="s">
        <v>83</v>
      </c>
      <c r="AV2659" s="13" t="s">
        <v>83</v>
      </c>
      <c r="AW2659" s="13" t="s">
        <v>34</v>
      </c>
      <c r="AX2659" s="13" t="s">
        <v>73</v>
      </c>
      <c r="AY2659" s="248" t="s">
        <v>161</v>
      </c>
    </row>
    <row r="2660" s="14" customFormat="1">
      <c r="B2660" s="249"/>
      <c r="C2660" s="250"/>
      <c r="D2660" s="225" t="s">
        <v>176</v>
      </c>
      <c r="E2660" s="251" t="s">
        <v>19</v>
      </c>
      <c r="F2660" s="252" t="s">
        <v>201</v>
      </c>
      <c r="G2660" s="250"/>
      <c r="H2660" s="253">
        <v>421</v>
      </c>
      <c r="I2660" s="254"/>
      <c r="J2660" s="250"/>
      <c r="K2660" s="250"/>
      <c r="L2660" s="255"/>
      <c r="M2660" s="256"/>
      <c r="N2660" s="257"/>
      <c r="O2660" s="257"/>
      <c r="P2660" s="257"/>
      <c r="Q2660" s="257"/>
      <c r="R2660" s="257"/>
      <c r="S2660" s="257"/>
      <c r="T2660" s="258"/>
      <c r="AT2660" s="259" t="s">
        <v>176</v>
      </c>
      <c r="AU2660" s="259" t="s">
        <v>83</v>
      </c>
      <c r="AV2660" s="14" t="s">
        <v>167</v>
      </c>
      <c r="AW2660" s="14" t="s">
        <v>34</v>
      </c>
      <c r="AX2660" s="14" t="s">
        <v>81</v>
      </c>
      <c r="AY2660" s="259" t="s">
        <v>161</v>
      </c>
    </row>
    <row r="2661" s="1" customFormat="1" ht="16.5" customHeight="1">
      <c r="B2661" s="39"/>
      <c r="C2661" s="212" t="s">
        <v>2826</v>
      </c>
      <c r="D2661" s="212" t="s">
        <v>163</v>
      </c>
      <c r="E2661" s="213" t="s">
        <v>2827</v>
      </c>
      <c r="F2661" s="214" t="s">
        <v>2828</v>
      </c>
      <c r="G2661" s="215" t="s">
        <v>210</v>
      </c>
      <c r="H2661" s="216">
        <v>421</v>
      </c>
      <c r="I2661" s="217"/>
      <c r="J2661" s="218">
        <f>ROUND(I2661*H2661,2)</f>
        <v>0</v>
      </c>
      <c r="K2661" s="214" t="s">
        <v>173</v>
      </c>
      <c r="L2661" s="44"/>
      <c r="M2661" s="219" t="s">
        <v>19</v>
      </c>
      <c r="N2661" s="220" t="s">
        <v>44</v>
      </c>
      <c r="O2661" s="84"/>
      <c r="P2661" s="221">
        <f>O2661*H2661</f>
        <v>0</v>
      </c>
      <c r="Q2661" s="221">
        <v>4.0000000000000003E-05</v>
      </c>
      <c r="R2661" s="221">
        <f>Q2661*H2661</f>
        <v>0.016840000000000001</v>
      </c>
      <c r="S2661" s="221">
        <v>0</v>
      </c>
      <c r="T2661" s="222">
        <f>S2661*H2661</f>
        <v>0</v>
      </c>
      <c r="AR2661" s="223" t="s">
        <v>257</v>
      </c>
      <c r="AT2661" s="223" t="s">
        <v>163</v>
      </c>
      <c r="AU2661" s="223" t="s">
        <v>83</v>
      </c>
      <c r="AY2661" s="18" t="s">
        <v>161</v>
      </c>
      <c r="BE2661" s="224">
        <f>IF(N2661="základní",J2661,0)</f>
        <v>0</v>
      </c>
      <c r="BF2661" s="224">
        <f>IF(N2661="snížená",J2661,0)</f>
        <v>0</v>
      </c>
      <c r="BG2661" s="224">
        <f>IF(N2661="zákl. přenesená",J2661,0)</f>
        <v>0</v>
      </c>
      <c r="BH2661" s="224">
        <f>IF(N2661="sníž. přenesená",J2661,0)</f>
        <v>0</v>
      </c>
      <c r="BI2661" s="224">
        <f>IF(N2661="nulová",J2661,0)</f>
        <v>0</v>
      </c>
      <c r="BJ2661" s="18" t="s">
        <v>81</v>
      </c>
      <c r="BK2661" s="224">
        <f>ROUND(I2661*H2661,2)</f>
        <v>0</v>
      </c>
      <c r="BL2661" s="18" t="s">
        <v>257</v>
      </c>
      <c r="BM2661" s="223" t="s">
        <v>2829</v>
      </c>
    </row>
    <row r="2662" s="1" customFormat="1">
      <c r="B2662" s="39"/>
      <c r="C2662" s="40"/>
      <c r="D2662" s="225" t="s">
        <v>169</v>
      </c>
      <c r="E2662" s="40"/>
      <c r="F2662" s="226" t="s">
        <v>2830</v>
      </c>
      <c r="G2662" s="40"/>
      <c r="H2662" s="40"/>
      <c r="I2662" s="136"/>
      <c r="J2662" s="40"/>
      <c r="K2662" s="40"/>
      <c r="L2662" s="44"/>
      <c r="M2662" s="227"/>
      <c r="N2662" s="84"/>
      <c r="O2662" s="84"/>
      <c r="P2662" s="84"/>
      <c r="Q2662" s="84"/>
      <c r="R2662" s="84"/>
      <c r="S2662" s="84"/>
      <c r="T2662" s="85"/>
      <c r="AT2662" s="18" t="s">
        <v>169</v>
      </c>
      <c r="AU2662" s="18" t="s">
        <v>83</v>
      </c>
    </row>
    <row r="2663" s="1" customFormat="1" ht="24" customHeight="1">
      <c r="B2663" s="39"/>
      <c r="C2663" s="212" t="s">
        <v>2831</v>
      </c>
      <c r="D2663" s="212" t="s">
        <v>163</v>
      </c>
      <c r="E2663" s="213" t="s">
        <v>2832</v>
      </c>
      <c r="F2663" s="214" t="s">
        <v>2833</v>
      </c>
      <c r="G2663" s="215" t="s">
        <v>210</v>
      </c>
      <c r="H2663" s="216">
        <v>27</v>
      </c>
      <c r="I2663" s="217"/>
      <c r="J2663" s="218">
        <f>ROUND(I2663*H2663,2)</f>
        <v>0</v>
      </c>
      <c r="K2663" s="214" t="s">
        <v>19</v>
      </c>
      <c r="L2663" s="44"/>
      <c r="M2663" s="219" t="s">
        <v>19</v>
      </c>
      <c r="N2663" s="220" t="s">
        <v>44</v>
      </c>
      <c r="O2663" s="84"/>
      <c r="P2663" s="221">
        <f>O2663*H2663</f>
        <v>0</v>
      </c>
      <c r="Q2663" s="221">
        <v>0</v>
      </c>
      <c r="R2663" s="221">
        <f>Q2663*H2663</f>
        <v>0</v>
      </c>
      <c r="S2663" s="221">
        <v>0</v>
      </c>
      <c r="T2663" s="222">
        <f>S2663*H2663</f>
        <v>0</v>
      </c>
      <c r="AR2663" s="223" t="s">
        <v>257</v>
      </c>
      <c r="AT2663" s="223" t="s">
        <v>163</v>
      </c>
      <c r="AU2663" s="223" t="s">
        <v>83</v>
      </c>
      <c r="AY2663" s="18" t="s">
        <v>161</v>
      </c>
      <c r="BE2663" s="224">
        <f>IF(N2663="základní",J2663,0)</f>
        <v>0</v>
      </c>
      <c r="BF2663" s="224">
        <f>IF(N2663="snížená",J2663,0)</f>
        <v>0</v>
      </c>
      <c r="BG2663" s="224">
        <f>IF(N2663="zákl. přenesená",J2663,0)</f>
        <v>0</v>
      </c>
      <c r="BH2663" s="224">
        <f>IF(N2663="sníž. přenesená",J2663,0)</f>
        <v>0</v>
      </c>
      <c r="BI2663" s="224">
        <f>IF(N2663="nulová",J2663,0)</f>
        <v>0</v>
      </c>
      <c r="BJ2663" s="18" t="s">
        <v>81</v>
      </c>
      <c r="BK2663" s="224">
        <f>ROUND(I2663*H2663,2)</f>
        <v>0</v>
      </c>
      <c r="BL2663" s="18" t="s">
        <v>257</v>
      </c>
      <c r="BM2663" s="223" t="s">
        <v>2834</v>
      </c>
    </row>
    <row r="2664" s="1" customFormat="1">
      <c r="B2664" s="39"/>
      <c r="C2664" s="40"/>
      <c r="D2664" s="225" t="s">
        <v>169</v>
      </c>
      <c r="E2664" s="40"/>
      <c r="F2664" s="226" t="s">
        <v>2833</v>
      </c>
      <c r="G2664" s="40"/>
      <c r="H2664" s="40"/>
      <c r="I2664" s="136"/>
      <c r="J2664" s="40"/>
      <c r="K2664" s="40"/>
      <c r="L2664" s="44"/>
      <c r="M2664" s="227"/>
      <c r="N2664" s="84"/>
      <c r="O2664" s="84"/>
      <c r="P2664" s="84"/>
      <c r="Q2664" s="84"/>
      <c r="R2664" s="84"/>
      <c r="S2664" s="84"/>
      <c r="T2664" s="85"/>
      <c r="AT2664" s="18" t="s">
        <v>169</v>
      </c>
      <c r="AU2664" s="18" t="s">
        <v>83</v>
      </c>
    </row>
    <row r="2665" s="13" customFormat="1">
      <c r="B2665" s="238"/>
      <c r="C2665" s="239"/>
      <c r="D2665" s="225" t="s">
        <v>176</v>
      </c>
      <c r="E2665" s="240" t="s">
        <v>19</v>
      </c>
      <c r="F2665" s="241" t="s">
        <v>2835</v>
      </c>
      <c r="G2665" s="239"/>
      <c r="H2665" s="242">
        <v>27</v>
      </c>
      <c r="I2665" s="243"/>
      <c r="J2665" s="239"/>
      <c r="K2665" s="239"/>
      <c r="L2665" s="244"/>
      <c r="M2665" s="245"/>
      <c r="N2665" s="246"/>
      <c r="O2665" s="246"/>
      <c r="P2665" s="246"/>
      <c r="Q2665" s="246"/>
      <c r="R2665" s="246"/>
      <c r="S2665" s="246"/>
      <c r="T2665" s="247"/>
      <c r="AT2665" s="248" t="s">
        <v>176</v>
      </c>
      <c r="AU2665" s="248" t="s">
        <v>83</v>
      </c>
      <c r="AV2665" s="13" t="s">
        <v>83</v>
      </c>
      <c r="AW2665" s="13" t="s">
        <v>34</v>
      </c>
      <c r="AX2665" s="13" t="s">
        <v>81</v>
      </c>
      <c r="AY2665" s="248" t="s">
        <v>161</v>
      </c>
    </row>
    <row r="2666" s="1" customFormat="1" ht="16.5" customHeight="1">
      <c r="B2666" s="39"/>
      <c r="C2666" s="212" t="s">
        <v>2836</v>
      </c>
      <c r="D2666" s="212" t="s">
        <v>163</v>
      </c>
      <c r="E2666" s="213" t="s">
        <v>2837</v>
      </c>
      <c r="F2666" s="214" t="s">
        <v>2838</v>
      </c>
      <c r="G2666" s="215" t="s">
        <v>267</v>
      </c>
      <c r="H2666" s="216">
        <v>50</v>
      </c>
      <c r="I2666" s="217"/>
      <c r="J2666" s="218">
        <f>ROUND(I2666*H2666,2)</f>
        <v>0</v>
      </c>
      <c r="K2666" s="214" t="s">
        <v>173</v>
      </c>
      <c r="L2666" s="44"/>
      <c r="M2666" s="219" t="s">
        <v>19</v>
      </c>
      <c r="N2666" s="220" t="s">
        <v>44</v>
      </c>
      <c r="O2666" s="84"/>
      <c r="P2666" s="221">
        <f>O2666*H2666</f>
        <v>0</v>
      </c>
      <c r="Q2666" s="221">
        <v>0.0091699999999999993</v>
      </c>
      <c r="R2666" s="221">
        <f>Q2666*H2666</f>
        <v>0.45849999999999996</v>
      </c>
      <c r="S2666" s="221">
        <v>0</v>
      </c>
      <c r="T2666" s="222">
        <f>S2666*H2666</f>
        <v>0</v>
      </c>
      <c r="AR2666" s="223" t="s">
        <v>257</v>
      </c>
      <c r="AT2666" s="223" t="s">
        <v>163</v>
      </c>
      <c r="AU2666" s="223" t="s">
        <v>83</v>
      </c>
      <c r="AY2666" s="18" t="s">
        <v>161</v>
      </c>
      <c r="BE2666" s="224">
        <f>IF(N2666="základní",J2666,0)</f>
        <v>0</v>
      </c>
      <c r="BF2666" s="224">
        <f>IF(N2666="snížená",J2666,0)</f>
        <v>0</v>
      </c>
      <c r="BG2666" s="224">
        <f>IF(N2666="zákl. přenesená",J2666,0)</f>
        <v>0</v>
      </c>
      <c r="BH2666" s="224">
        <f>IF(N2666="sníž. přenesená",J2666,0)</f>
        <v>0</v>
      </c>
      <c r="BI2666" s="224">
        <f>IF(N2666="nulová",J2666,0)</f>
        <v>0</v>
      </c>
      <c r="BJ2666" s="18" t="s">
        <v>81</v>
      </c>
      <c r="BK2666" s="224">
        <f>ROUND(I2666*H2666,2)</f>
        <v>0</v>
      </c>
      <c r="BL2666" s="18" t="s">
        <v>257</v>
      </c>
      <c r="BM2666" s="223" t="s">
        <v>2839</v>
      </c>
    </row>
    <row r="2667" s="1" customFormat="1">
      <c r="B2667" s="39"/>
      <c r="C2667" s="40"/>
      <c r="D2667" s="225" t="s">
        <v>169</v>
      </c>
      <c r="E2667" s="40"/>
      <c r="F2667" s="226" t="s">
        <v>2840</v>
      </c>
      <c r="G2667" s="40"/>
      <c r="H2667" s="40"/>
      <c r="I2667" s="136"/>
      <c r="J2667" s="40"/>
      <c r="K2667" s="40"/>
      <c r="L2667" s="44"/>
      <c r="M2667" s="227"/>
      <c r="N2667" s="84"/>
      <c r="O2667" s="84"/>
      <c r="P2667" s="84"/>
      <c r="Q2667" s="84"/>
      <c r="R2667" s="84"/>
      <c r="S2667" s="84"/>
      <c r="T2667" s="85"/>
      <c r="AT2667" s="18" t="s">
        <v>169</v>
      </c>
      <c r="AU2667" s="18" t="s">
        <v>83</v>
      </c>
    </row>
    <row r="2668" s="1" customFormat="1" ht="16.5" customHeight="1">
      <c r="B2668" s="39"/>
      <c r="C2668" s="212" t="s">
        <v>2841</v>
      </c>
      <c r="D2668" s="212" t="s">
        <v>163</v>
      </c>
      <c r="E2668" s="213" t="s">
        <v>2842</v>
      </c>
      <c r="F2668" s="214" t="s">
        <v>2843</v>
      </c>
      <c r="G2668" s="215" t="s">
        <v>274</v>
      </c>
      <c r="H2668" s="216">
        <v>758</v>
      </c>
      <c r="I2668" s="217"/>
      <c r="J2668" s="218">
        <f>ROUND(I2668*H2668,2)</f>
        <v>0</v>
      </c>
      <c r="K2668" s="214" t="s">
        <v>173</v>
      </c>
      <c r="L2668" s="44"/>
      <c r="M2668" s="219" t="s">
        <v>19</v>
      </c>
      <c r="N2668" s="220" t="s">
        <v>44</v>
      </c>
      <c r="O2668" s="84"/>
      <c r="P2668" s="221">
        <f>O2668*H2668</f>
        <v>0</v>
      </c>
      <c r="Q2668" s="221">
        <v>0</v>
      </c>
      <c r="R2668" s="221">
        <f>Q2668*H2668</f>
        <v>0</v>
      </c>
      <c r="S2668" s="221">
        <v>0</v>
      </c>
      <c r="T2668" s="222">
        <f>S2668*H2668</f>
        <v>0</v>
      </c>
      <c r="AR2668" s="223" t="s">
        <v>257</v>
      </c>
      <c r="AT2668" s="223" t="s">
        <v>163</v>
      </c>
      <c r="AU2668" s="223" t="s">
        <v>83</v>
      </c>
      <c r="AY2668" s="18" t="s">
        <v>161</v>
      </c>
      <c r="BE2668" s="224">
        <f>IF(N2668="základní",J2668,0)</f>
        <v>0</v>
      </c>
      <c r="BF2668" s="224">
        <f>IF(N2668="snížená",J2668,0)</f>
        <v>0</v>
      </c>
      <c r="BG2668" s="224">
        <f>IF(N2668="zákl. přenesená",J2668,0)</f>
        <v>0</v>
      </c>
      <c r="BH2668" s="224">
        <f>IF(N2668="sníž. přenesená",J2668,0)</f>
        <v>0</v>
      </c>
      <c r="BI2668" s="224">
        <f>IF(N2668="nulová",J2668,0)</f>
        <v>0</v>
      </c>
      <c r="BJ2668" s="18" t="s">
        <v>81</v>
      </c>
      <c r="BK2668" s="224">
        <f>ROUND(I2668*H2668,2)</f>
        <v>0</v>
      </c>
      <c r="BL2668" s="18" t="s">
        <v>257</v>
      </c>
      <c r="BM2668" s="223" t="s">
        <v>2844</v>
      </c>
    </row>
    <row r="2669" s="1" customFormat="1">
      <c r="B2669" s="39"/>
      <c r="C2669" s="40"/>
      <c r="D2669" s="225" t="s">
        <v>169</v>
      </c>
      <c r="E2669" s="40"/>
      <c r="F2669" s="226" t="s">
        <v>2845</v>
      </c>
      <c r="G2669" s="40"/>
      <c r="H2669" s="40"/>
      <c r="I2669" s="136"/>
      <c r="J2669" s="40"/>
      <c r="K2669" s="40"/>
      <c r="L2669" s="44"/>
      <c r="M2669" s="227"/>
      <c r="N2669" s="84"/>
      <c r="O2669" s="84"/>
      <c r="P2669" s="84"/>
      <c r="Q2669" s="84"/>
      <c r="R2669" s="84"/>
      <c r="S2669" s="84"/>
      <c r="T2669" s="85"/>
      <c r="AT2669" s="18" t="s">
        <v>169</v>
      </c>
      <c r="AU2669" s="18" t="s">
        <v>83</v>
      </c>
    </row>
    <row r="2670" s="13" customFormat="1">
      <c r="B2670" s="238"/>
      <c r="C2670" s="239"/>
      <c r="D2670" s="225" t="s">
        <v>176</v>
      </c>
      <c r="E2670" s="240" t="s">
        <v>19</v>
      </c>
      <c r="F2670" s="241" t="s">
        <v>2846</v>
      </c>
      <c r="G2670" s="239"/>
      <c r="H2670" s="242">
        <v>757.79999999999995</v>
      </c>
      <c r="I2670" s="243"/>
      <c r="J2670" s="239"/>
      <c r="K2670" s="239"/>
      <c r="L2670" s="244"/>
      <c r="M2670" s="245"/>
      <c r="N2670" s="246"/>
      <c r="O2670" s="246"/>
      <c r="P2670" s="246"/>
      <c r="Q2670" s="246"/>
      <c r="R2670" s="246"/>
      <c r="S2670" s="246"/>
      <c r="T2670" s="247"/>
      <c r="AT2670" s="248" t="s">
        <v>176</v>
      </c>
      <c r="AU2670" s="248" t="s">
        <v>83</v>
      </c>
      <c r="AV2670" s="13" t="s">
        <v>83</v>
      </c>
      <c r="AW2670" s="13" t="s">
        <v>34</v>
      </c>
      <c r="AX2670" s="13" t="s">
        <v>73</v>
      </c>
      <c r="AY2670" s="248" t="s">
        <v>161</v>
      </c>
    </row>
    <row r="2671" s="13" customFormat="1">
      <c r="B2671" s="238"/>
      <c r="C2671" s="239"/>
      <c r="D2671" s="225" t="s">
        <v>176</v>
      </c>
      <c r="E2671" s="240" t="s">
        <v>19</v>
      </c>
      <c r="F2671" s="241" t="s">
        <v>2847</v>
      </c>
      <c r="G2671" s="239"/>
      <c r="H2671" s="242">
        <v>758</v>
      </c>
      <c r="I2671" s="243"/>
      <c r="J2671" s="239"/>
      <c r="K2671" s="239"/>
      <c r="L2671" s="244"/>
      <c r="M2671" s="245"/>
      <c r="N2671" s="246"/>
      <c r="O2671" s="246"/>
      <c r="P2671" s="246"/>
      <c r="Q2671" s="246"/>
      <c r="R2671" s="246"/>
      <c r="S2671" s="246"/>
      <c r="T2671" s="247"/>
      <c r="AT2671" s="248" t="s">
        <v>176</v>
      </c>
      <c r="AU2671" s="248" t="s">
        <v>83</v>
      </c>
      <c r="AV2671" s="13" t="s">
        <v>83</v>
      </c>
      <c r="AW2671" s="13" t="s">
        <v>34</v>
      </c>
      <c r="AX2671" s="13" t="s">
        <v>81</v>
      </c>
      <c r="AY2671" s="248" t="s">
        <v>161</v>
      </c>
    </row>
    <row r="2672" s="1" customFormat="1" ht="16.5" customHeight="1">
      <c r="B2672" s="39"/>
      <c r="C2672" s="260" t="s">
        <v>2848</v>
      </c>
      <c r="D2672" s="260" t="s">
        <v>252</v>
      </c>
      <c r="E2672" s="261" t="s">
        <v>2849</v>
      </c>
      <c r="F2672" s="262" t="s">
        <v>2850</v>
      </c>
      <c r="G2672" s="263" t="s">
        <v>274</v>
      </c>
      <c r="H2672" s="264">
        <v>758</v>
      </c>
      <c r="I2672" s="265"/>
      <c r="J2672" s="266">
        <f>ROUND(I2672*H2672,2)</f>
        <v>0</v>
      </c>
      <c r="K2672" s="262" t="s">
        <v>173</v>
      </c>
      <c r="L2672" s="267"/>
      <c r="M2672" s="268" t="s">
        <v>19</v>
      </c>
      <c r="N2672" s="269" t="s">
        <v>44</v>
      </c>
      <c r="O2672" s="84"/>
      <c r="P2672" s="221">
        <f>O2672*H2672</f>
        <v>0</v>
      </c>
      <c r="Q2672" s="221">
        <v>0.00022000000000000001</v>
      </c>
      <c r="R2672" s="221">
        <f>Q2672*H2672</f>
        <v>0.16676000000000002</v>
      </c>
      <c r="S2672" s="221">
        <v>0</v>
      </c>
      <c r="T2672" s="222">
        <f>S2672*H2672</f>
        <v>0</v>
      </c>
      <c r="AR2672" s="223" t="s">
        <v>364</v>
      </c>
      <c r="AT2672" s="223" t="s">
        <v>252</v>
      </c>
      <c r="AU2672" s="223" t="s">
        <v>83</v>
      </c>
      <c r="AY2672" s="18" t="s">
        <v>161</v>
      </c>
      <c r="BE2672" s="224">
        <f>IF(N2672="základní",J2672,0)</f>
        <v>0</v>
      </c>
      <c r="BF2672" s="224">
        <f>IF(N2672="snížená",J2672,0)</f>
        <v>0</v>
      </c>
      <c r="BG2672" s="224">
        <f>IF(N2672="zákl. přenesená",J2672,0)</f>
        <v>0</v>
      </c>
      <c r="BH2672" s="224">
        <f>IF(N2672="sníž. přenesená",J2672,0)</f>
        <v>0</v>
      </c>
      <c r="BI2672" s="224">
        <f>IF(N2672="nulová",J2672,0)</f>
        <v>0</v>
      </c>
      <c r="BJ2672" s="18" t="s">
        <v>81</v>
      </c>
      <c r="BK2672" s="224">
        <f>ROUND(I2672*H2672,2)</f>
        <v>0</v>
      </c>
      <c r="BL2672" s="18" t="s">
        <v>257</v>
      </c>
      <c r="BM2672" s="223" t="s">
        <v>2851</v>
      </c>
    </row>
    <row r="2673" s="1" customFormat="1">
      <c r="B2673" s="39"/>
      <c r="C2673" s="40"/>
      <c r="D2673" s="225" t="s">
        <v>169</v>
      </c>
      <c r="E2673" s="40"/>
      <c r="F2673" s="226" t="s">
        <v>2850</v>
      </c>
      <c r="G2673" s="40"/>
      <c r="H2673" s="40"/>
      <c r="I2673" s="136"/>
      <c r="J2673" s="40"/>
      <c r="K2673" s="40"/>
      <c r="L2673" s="44"/>
      <c r="M2673" s="227"/>
      <c r="N2673" s="84"/>
      <c r="O2673" s="84"/>
      <c r="P2673" s="84"/>
      <c r="Q2673" s="84"/>
      <c r="R2673" s="84"/>
      <c r="S2673" s="84"/>
      <c r="T2673" s="85"/>
      <c r="AT2673" s="18" t="s">
        <v>169</v>
      </c>
      <c r="AU2673" s="18" t="s">
        <v>83</v>
      </c>
    </row>
    <row r="2674" s="1" customFormat="1" ht="16.5" customHeight="1">
      <c r="B2674" s="39"/>
      <c r="C2674" s="212" t="s">
        <v>2852</v>
      </c>
      <c r="D2674" s="212" t="s">
        <v>163</v>
      </c>
      <c r="E2674" s="213" t="s">
        <v>2853</v>
      </c>
      <c r="F2674" s="214" t="s">
        <v>2854</v>
      </c>
      <c r="G2674" s="215" t="s">
        <v>267</v>
      </c>
      <c r="H2674" s="216">
        <v>35</v>
      </c>
      <c r="I2674" s="217"/>
      <c r="J2674" s="218">
        <f>ROUND(I2674*H2674,2)</f>
        <v>0</v>
      </c>
      <c r="K2674" s="214" t="s">
        <v>173</v>
      </c>
      <c r="L2674" s="44"/>
      <c r="M2674" s="219" t="s">
        <v>19</v>
      </c>
      <c r="N2674" s="220" t="s">
        <v>44</v>
      </c>
      <c r="O2674" s="84"/>
      <c r="P2674" s="221">
        <f>O2674*H2674</f>
        <v>0</v>
      </c>
      <c r="Q2674" s="221">
        <v>0.0091699999999999993</v>
      </c>
      <c r="R2674" s="221">
        <f>Q2674*H2674</f>
        <v>0.32094999999999996</v>
      </c>
      <c r="S2674" s="221">
        <v>0</v>
      </c>
      <c r="T2674" s="222">
        <f>S2674*H2674</f>
        <v>0</v>
      </c>
      <c r="AR2674" s="223" t="s">
        <v>257</v>
      </c>
      <c r="AT2674" s="223" t="s">
        <v>163</v>
      </c>
      <c r="AU2674" s="223" t="s">
        <v>83</v>
      </c>
      <c r="AY2674" s="18" t="s">
        <v>161</v>
      </c>
      <c r="BE2674" s="224">
        <f>IF(N2674="základní",J2674,0)</f>
        <v>0</v>
      </c>
      <c r="BF2674" s="224">
        <f>IF(N2674="snížená",J2674,0)</f>
        <v>0</v>
      </c>
      <c r="BG2674" s="224">
        <f>IF(N2674="zákl. přenesená",J2674,0)</f>
        <v>0</v>
      </c>
      <c r="BH2674" s="224">
        <f>IF(N2674="sníž. přenesená",J2674,0)</f>
        <v>0</v>
      </c>
      <c r="BI2674" s="224">
        <f>IF(N2674="nulová",J2674,0)</f>
        <v>0</v>
      </c>
      <c r="BJ2674" s="18" t="s">
        <v>81</v>
      </c>
      <c r="BK2674" s="224">
        <f>ROUND(I2674*H2674,2)</f>
        <v>0</v>
      </c>
      <c r="BL2674" s="18" t="s">
        <v>257</v>
      </c>
      <c r="BM2674" s="223" t="s">
        <v>2855</v>
      </c>
    </row>
    <row r="2675" s="1" customFormat="1">
      <c r="B2675" s="39"/>
      <c r="C2675" s="40"/>
      <c r="D2675" s="225" t="s">
        <v>169</v>
      </c>
      <c r="E2675" s="40"/>
      <c r="F2675" s="226" t="s">
        <v>2856</v>
      </c>
      <c r="G2675" s="40"/>
      <c r="H2675" s="40"/>
      <c r="I2675" s="136"/>
      <c r="J2675" s="40"/>
      <c r="K2675" s="40"/>
      <c r="L2675" s="44"/>
      <c r="M2675" s="227"/>
      <c r="N2675" s="84"/>
      <c r="O2675" s="84"/>
      <c r="P2675" s="84"/>
      <c r="Q2675" s="84"/>
      <c r="R2675" s="84"/>
      <c r="S2675" s="84"/>
      <c r="T2675" s="85"/>
      <c r="AT2675" s="18" t="s">
        <v>169</v>
      </c>
      <c r="AU2675" s="18" t="s">
        <v>83</v>
      </c>
    </row>
    <row r="2676" s="1" customFormat="1" ht="16.5" customHeight="1">
      <c r="B2676" s="39"/>
      <c r="C2676" s="212" t="s">
        <v>2857</v>
      </c>
      <c r="D2676" s="212" t="s">
        <v>163</v>
      </c>
      <c r="E2676" s="213" t="s">
        <v>2858</v>
      </c>
      <c r="F2676" s="214" t="s">
        <v>2859</v>
      </c>
      <c r="G2676" s="215" t="s">
        <v>267</v>
      </c>
      <c r="H2676" s="216">
        <v>91</v>
      </c>
      <c r="I2676" s="217"/>
      <c r="J2676" s="218">
        <f>ROUND(I2676*H2676,2)</f>
        <v>0</v>
      </c>
      <c r="K2676" s="214" t="s">
        <v>173</v>
      </c>
      <c r="L2676" s="44"/>
      <c r="M2676" s="219" t="s">
        <v>19</v>
      </c>
      <c r="N2676" s="220" t="s">
        <v>44</v>
      </c>
      <c r="O2676" s="84"/>
      <c r="P2676" s="221">
        <f>O2676*H2676</f>
        <v>0</v>
      </c>
      <c r="Q2676" s="221">
        <v>8.0000000000000007E-05</v>
      </c>
      <c r="R2676" s="221">
        <f>Q2676*H2676</f>
        <v>0.0072800000000000009</v>
      </c>
      <c r="S2676" s="221">
        <v>0</v>
      </c>
      <c r="T2676" s="222">
        <f>S2676*H2676</f>
        <v>0</v>
      </c>
      <c r="AR2676" s="223" t="s">
        <v>257</v>
      </c>
      <c r="AT2676" s="223" t="s">
        <v>163</v>
      </c>
      <c r="AU2676" s="223" t="s">
        <v>83</v>
      </c>
      <c r="AY2676" s="18" t="s">
        <v>161</v>
      </c>
      <c r="BE2676" s="224">
        <f>IF(N2676="základní",J2676,0)</f>
        <v>0</v>
      </c>
      <c r="BF2676" s="224">
        <f>IF(N2676="snížená",J2676,0)</f>
        <v>0</v>
      </c>
      <c r="BG2676" s="224">
        <f>IF(N2676="zákl. přenesená",J2676,0)</f>
        <v>0</v>
      </c>
      <c r="BH2676" s="224">
        <f>IF(N2676="sníž. přenesená",J2676,0)</f>
        <v>0</v>
      </c>
      <c r="BI2676" s="224">
        <f>IF(N2676="nulová",J2676,0)</f>
        <v>0</v>
      </c>
      <c r="BJ2676" s="18" t="s">
        <v>81</v>
      </c>
      <c r="BK2676" s="224">
        <f>ROUND(I2676*H2676,2)</f>
        <v>0</v>
      </c>
      <c r="BL2676" s="18" t="s">
        <v>257</v>
      </c>
      <c r="BM2676" s="223" t="s">
        <v>2860</v>
      </c>
    </row>
    <row r="2677" s="1" customFormat="1">
      <c r="B2677" s="39"/>
      <c r="C2677" s="40"/>
      <c r="D2677" s="225" t="s">
        <v>169</v>
      </c>
      <c r="E2677" s="40"/>
      <c r="F2677" s="226" t="s">
        <v>2861</v>
      </c>
      <c r="G2677" s="40"/>
      <c r="H2677" s="40"/>
      <c r="I2677" s="136"/>
      <c r="J2677" s="40"/>
      <c r="K2677" s="40"/>
      <c r="L2677" s="44"/>
      <c r="M2677" s="227"/>
      <c r="N2677" s="84"/>
      <c r="O2677" s="84"/>
      <c r="P2677" s="84"/>
      <c r="Q2677" s="84"/>
      <c r="R2677" s="84"/>
      <c r="S2677" s="84"/>
      <c r="T2677" s="85"/>
      <c r="AT2677" s="18" t="s">
        <v>169</v>
      </c>
      <c r="AU2677" s="18" t="s">
        <v>83</v>
      </c>
    </row>
    <row r="2678" s="1" customFormat="1" ht="16.5" customHeight="1">
      <c r="B2678" s="39"/>
      <c r="C2678" s="212" t="s">
        <v>2862</v>
      </c>
      <c r="D2678" s="212" t="s">
        <v>163</v>
      </c>
      <c r="E2678" s="213" t="s">
        <v>2863</v>
      </c>
      <c r="F2678" s="214" t="s">
        <v>2864</v>
      </c>
      <c r="G2678" s="215" t="s">
        <v>210</v>
      </c>
      <c r="H2678" s="216">
        <v>285</v>
      </c>
      <c r="I2678" s="217"/>
      <c r="J2678" s="218">
        <f>ROUND(I2678*H2678,2)</f>
        <v>0</v>
      </c>
      <c r="K2678" s="214" t="s">
        <v>173</v>
      </c>
      <c r="L2678" s="44"/>
      <c r="M2678" s="219" t="s">
        <v>19</v>
      </c>
      <c r="N2678" s="220" t="s">
        <v>44</v>
      </c>
      <c r="O2678" s="84"/>
      <c r="P2678" s="221">
        <f>O2678*H2678</f>
        <v>0</v>
      </c>
      <c r="Q2678" s="221">
        <v>1.0000000000000001E-05</v>
      </c>
      <c r="R2678" s="221">
        <f>Q2678*H2678</f>
        <v>0.0028500000000000001</v>
      </c>
      <c r="S2678" s="221">
        <v>0</v>
      </c>
      <c r="T2678" s="222">
        <f>S2678*H2678</f>
        <v>0</v>
      </c>
      <c r="AR2678" s="223" t="s">
        <v>167</v>
      </c>
      <c r="AT2678" s="223" t="s">
        <v>163</v>
      </c>
      <c r="AU2678" s="223" t="s">
        <v>83</v>
      </c>
      <c r="AY2678" s="18" t="s">
        <v>161</v>
      </c>
      <c r="BE2678" s="224">
        <f>IF(N2678="základní",J2678,0)</f>
        <v>0</v>
      </c>
      <c r="BF2678" s="224">
        <f>IF(N2678="snížená",J2678,0)</f>
        <v>0</v>
      </c>
      <c r="BG2678" s="224">
        <f>IF(N2678="zákl. přenesená",J2678,0)</f>
        <v>0</v>
      </c>
      <c r="BH2678" s="224">
        <f>IF(N2678="sníž. přenesená",J2678,0)</f>
        <v>0</v>
      </c>
      <c r="BI2678" s="224">
        <f>IF(N2678="nulová",J2678,0)</f>
        <v>0</v>
      </c>
      <c r="BJ2678" s="18" t="s">
        <v>81</v>
      </c>
      <c r="BK2678" s="224">
        <f>ROUND(I2678*H2678,2)</f>
        <v>0</v>
      </c>
      <c r="BL2678" s="18" t="s">
        <v>167</v>
      </c>
      <c r="BM2678" s="223" t="s">
        <v>2865</v>
      </c>
    </row>
    <row r="2679" s="1" customFormat="1">
      <c r="B2679" s="39"/>
      <c r="C2679" s="40"/>
      <c r="D2679" s="225" t="s">
        <v>169</v>
      </c>
      <c r="E2679" s="40"/>
      <c r="F2679" s="226" t="s">
        <v>2866</v>
      </c>
      <c r="G2679" s="40"/>
      <c r="H2679" s="40"/>
      <c r="I2679" s="136"/>
      <c r="J2679" s="40"/>
      <c r="K2679" s="40"/>
      <c r="L2679" s="44"/>
      <c r="M2679" s="227"/>
      <c r="N2679" s="84"/>
      <c r="O2679" s="84"/>
      <c r="P2679" s="84"/>
      <c r="Q2679" s="84"/>
      <c r="R2679" s="84"/>
      <c r="S2679" s="84"/>
      <c r="T2679" s="85"/>
      <c r="AT2679" s="18" t="s">
        <v>169</v>
      </c>
      <c r="AU2679" s="18" t="s">
        <v>83</v>
      </c>
    </row>
    <row r="2680" s="12" customFormat="1">
      <c r="B2680" s="228"/>
      <c r="C2680" s="229"/>
      <c r="D2680" s="225" t="s">
        <v>176</v>
      </c>
      <c r="E2680" s="230" t="s">
        <v>19</v>
      </c>
      <c r="F2680" s="231" t="s">
        <v>2541</v>
      </c>
      <c r="G2680" s="229"/>
      <c r="H2680" s="230" t="s">
        <v>19</v>
      </c>
      <c r="I2680" s="232"/>
      <c r="J2680" s="229"/>
      <c r="K2680" s="229"/>
      <c r="L2680" s="233"/>
      <c r="M2680" s="234"/>
      <c r="N2680" s="235"/>
      <c r="O2680" s="235"/>
      <c r="P2680" s="235"/>
      <c r="Q2680" s="235"/>
      <c r="R2680" s="235"/>
      <c r="S2680" s="235"/>
      <c r="T2680" s="236"/>
      <c r="AT2680" s="237" t="s">
        <v>176</v>
      </c>
      <c r="AU2680" s="237" t="s">
        <v>83</v>
      </c>
      <c r="AV2680" s="12" t="s">
        <v>81</v>
      </c>
      <c r="AW2680" s="12" t="s">
        <v>34</v>
      </c>
      <c r="AX2680" s="12" t="s">
        <v>73</v>
      </c>
      <c r="AY2680" s="237" t="s">
        <v>161</v>
      </c>
    </row>
    <row r="2681" s="13" customFormat="1">
      <c r="B2681" s="238"/>
      <c r="C2681" s="239"/>
      <c r="D2681" s="225" t="s">
        <v>176</v>
      </c>
      <c r="E2681" s="240" t="s">
        <v>19</v>
      </c>
      <c r="F2681" s="241" t="s">
        <v>2825</v>
      </c>
      <c r="G2681" s="239"/>
      <c r="H2681" s="242">
        <v>285</v>
      </c>
      <c r="I2681" s="243"/>
      <c r="J2681" s="239"/>
      <c r="K2681" s="239"/>
      <c r="L2681" s="244"/>
      <c r="M2681" s="245"/>
      <c r="N2681" s="246"/>
      <c r="O2681" s="246"/>
      <c r="P2681" s="246"/>
      <c r="Q2681" s="246"/>
      <c r="R2681" s="246"/>
      <c r="S2681" s="246"/>
      <c r="T2681" s="247"/>
      <c r="AT2681" s="248" t="s">
        <v>176</v>
      </c>
      <c r="AU2681" s="248" t="s">
        <v>83</v>
      </c>
      <c r="AV2681" s="13" t="s">
        <v>83</v>
      </c>
      <c r="AW2681" s="13" t="s">
        <v>34</v>
      </c>
      <c r="AX2681" s="13" t="s">
        <v>81</v>
      </c>
      <c r="AY2681" s="248" t="s">
        <v>161</v>
      </c>
    </row>
    <row r="2682" s="1" customFormat="1" ht="16.5" customHeight="1">
      <c r="B2682" s="39"/>
      <c r="C2682" s="212" t="s">
        <v>2867</v>
      </c>
      <c r="D2682" s="212" t="s">
        <v>163</v>
      </c>
      <c r="E2682" s="213" t="s">
        <v>2868</v>
      </c>
      <c r="F2682" s="214" t="s">
        <v>2869</v>
      </c>
      <c r="G2682" s="215" t="s">
        <v>210</v>
      </c>
      <c r="H2682" s="216">
        <v>285</v>
      </c>
      <c r="I2682" s="217"/>
      <c r="J2682" s="218">
        <f>ROUND(I2682*H2682,2)</f>
        <v>0</v>
      </c>
      <c r="K2682" s="214" t="s">
        <v>173</v>
      </c>
      <c r="L2682" s="44"/>
      <c r="M2682" s="219" t="s">
        <v>19</v>
      </c>
      <c r="N2682" s="220" t="s">
        <v>44</v>
      </c>
      <c r="O2682" s="84"/>
      <c r="P2682" s="221">
        <f>O2682*H2682</f>
        <v>0</v>
      </c>
      <c r="Q2682" s="221">
        <v>0</v>
      </c>
      <c r="R2682" s="221">
        <f>Q2682*H2682</f>
        <v>0</v>
      </c>
      <c r="S2682" s="221">
        <v>0</v>
      </c>
      <c r="T2682" s="222">
        <f>S2682*H2682</f>
        <v>0</v>
      </c>
      <c r="AR2682" s="223" t="s">
        <v>167</v>
      </c>
      <c r="AT2682" s="223" t="s">
        <v>163</v>
      </c>
      <c r="AU2682" s="223" t="s">
        <v>83</v>
      </c>
      <c r="AY2682" s="18" t="s">
        <v>161</v>
      </c>
      <c r="BE2682" s="224">
        <f>IF(N2682="základní",J2682,0)</f>
        <v>0</v>
      </c>
      <c r="BF2682" s="224">
        <f>IF(N2682="snížená",J2682,0)</f>
        <v>0</v>
      </c>
      <c r="BG2682" s="224">
        <f>IF(N2682="zákl. přenesená",J2682,0)</f>
        <v>0</v>
      </c>
      <c r="BH2682" s="224">
        <f>IF(N2682="sníž. přenesená",J2682,0)</f>
        <v>0</v>
      </c>
      <c r="BI2682" s="224">
        <f>IF(N2682="nulová",J2682,0)</f>
        <v>0</v>
      </c>
      <c r="BJ2682" s="18" t="s">
        <v>81</v>
      </c>
      <c r="BK2682" s="224">
        <f>ROUND(I2682*H2682,2)</f>
        <v>0</v>
      </c>
      <c r="BL2682" s="18" t="s">
        <v>167</v>
      </c>
      <c r="BM2682" s="223" t="s">
        <v>2870</v>
      </c>
    </row>
    <row r="2683" s="1" customFormat="1">
      <c r="B2683" s="39"/>
      <c r="C2683" s="40"/>
      <c r="D2683" s="225" t="s">
        <v>169</v>
      </c>
      <c r="E2683" s="40"/>
      <c r="F2683" s="226" t="s">
        <v>2871</v>
      </c>
      <c r="G2683" s="40"/>
      <c r="H2683" s="40"/>
      <c r="I2683" s="136"/>
      <c r="J2683" s="40"/>
      <c r="K2683" s="40"/>
      <c r="L2683" s="44"/>
      <c r="M2683" s="227"/>
      <c r="N2683" s="84"/>
      <c r="O2683" s="84"/>
      <c r="P2683" s="84"/>
      <c r="Q2683" s="84"/>
      <c r="R2683" s="84"/>
      <c r="S2683" s="84"/>
      <c r="T2683" s="85"/>
      <c r="AT2683" s="18" t="s">
        <v>169</v>
      </c>
      <c r="AU2683" s="18" t="s">
        <v>83</v>
      </c>
    </row>
    <row r="2684" s="1" customFormat="1" ht="24" customHeight="1">
      <c r="B2684" s="39"/>
      <c r="C2684" s="260" t="s">
        <v>2872</v>
      </c>
      <c r="D2684" s="260" t="s">
        <v>252</v>
      </c>
      <c r="E2684" s="261" t="s">
        <v>2873</v>
      </c>
      <c r="F2684" s="262" t="s">
        <v>2874</v>
      </c>
      <c r="G2684" s="263" t="s">
        <v>210</v>
      </c>
      <c r="H2684" s="264">
        <v>327.75</v>
      </c>
      <c r="I2684" s="265"/>
      <c r="J2684" s="266">
        <f>ROUND(I2684*H2684,2)</f>
        <v>0</v>
      </c>
      <c r="K2684" s="262" t="s">
        <v>173</v>
      </c>
      <c r="L2684" s="267"/>
      <c r="M2684" s="268" t="s">
        <v>19</v>
      </c>
      <c r="N2684" s="269" t="s">
        <v>44</v>
      </c>
      <c r="O2684" s="84"/>
      <c r="P2684" s="221">
        <f>O2684*H2684</f>
        <v>0</v>
      </c>
      <c r="Q2684" s="221">
        <v>0.0025000000000000001</v>
      </c>
      <c r="R2684" s="221">
        <f>Q2684*H2684</f>
        <v>0.81937499999999996</v>
      </c>
      <c r="S2684" s="221">
        <v>0</v>
      </c>
      <c r="T2684" s="222">
        <f>S2684*H2684</f>
        <v>0</v>
      </c>
      <c r="AR2684" s="223" t="s">
        <v>207</v>
      </c>
      <c r="AT2684" s="223" t="s">
        <v>252</v>
      </c>
      <c r="AU2684" s="223" t="s">
        <v>83</v>
      </c>
      <c r="AY2684" s="18" t="s">
        <v>161</v>
      </c>
      <c r="BE2684" s="224">
        <f>IF(N2684="základní",J2684,0)</f>
        <v>0</v>
      </c>
      <c r="BF2684" s="224">
        <f>IF(N2684="snížená",J2684,0)</f>
        <v>0</v>
      </c>
      <c r="BG2684" s="224">
        <f>IF(N2684="zákl. přenesená",J2684,0)</f>
        <v>0</v>
      </c>
      <c r="BH2684" s="224">
        <f>IF(N2684="sníž. přenesená",J2684,0)</f>
        <v>0</v>
      </c>
      <c r="BI2684" s="224">
        <f>IF(N2684="nulová",J2684,0)</f>
        <v>0</v>
      </c>
      <c r="BJ2684" s="18" t="s">
        <v>81</v>
      </c>
      <c r="BK2684" s="224">
        <f>ROUND(I2684*H2684,2)</f>
        <v>0</v>
      </c>
      <c r="BL2684" s="18" t="s">
        <v>167</v>
      </c>
      <c r="BM2684" s="223" t="s">
        <v>2875</v>
      </c>
    </row>
    <row r="2685" s="1" customFormat="1">
      <c r="B2685" s="39"/>
      <c r="C2685" s="40"/>
      <c r="D2685" s="225" t="s">
        <v>169</v>
      </c>
      <c r="E2685" s="40"/>
      <c r="F2685" s="226" t="s">
        <v>2874</v>
      </c>
      <c r="G2685" s="40"/>
      <c r="H2685" s="40"/>
      <c r="I2685" s="136"/>
      <c r="J2685" s="40"/>
      <c r="K2685" s="40"/>
      <c r="L2685" s="44"/>
      <c r="M2685" s="227"/>
      <c r="N2685" s="84"/>
      <c r="O2685" s="84"/>
      <c r="P2685" s="84"/>
      <c r="Q2685" s="84"/>
      <c r="R2685" s="84"/>
      <c r="S2685" s="84"/>
      <c r="T2685" s="85"/>
      <c r="AT2685" s="18" t="s">
        <v>169</v>
      </c>
      <c r="AU2685" s="18" t="s">
        <v>83</v>
      </c>
    </row>
    <row r="2686" s="13" customFormat="1">
      <c r="B2686" s="238"/>
      <c r="C2686" s="239"/>
      <c r="D2686" s="225" t="s">
        <v>176</v>
      </c>
      <c r="E2686" s="240" t="s">
        <v>19</v>
      </c>
      <c r="F2686" s="241" t="s">
        <v>2876</v>
      </c>
      <c r="G2686" s="239"/>
      <c r="H2686" s="242">
        <v>327.75</v>
      </c>
      <c r="I2686" s="243"/>
      <c r="J2686" s="239"/>
      <c r="K2686" s="239"/>
      <c r="L2686" s="244"/>
      <c r="M2686" s="245"/>
      <c r="N2686" s="246"/>
      <c r="O2686" s="246"/>
      <c r="P2686" s="246"/>
      <c r="Q2686" s="246"/>
      <c r="R2686" s="246"/>
      <c r="S2686" s="246"/>
      <c r="T2686" s="247"/>
      <c r="AT2686" s="248" t="s">
        <v>176</v>
      </c>
      <c r="AU2686" s="248" t="s">
        <v>83</v>
      </c>
      <c r="AV2686" s="13" t="s">
        <v>83</v>
      </c>
      <c r="AW2686" s="13" t="s">
        <v>34</v>
      </c>
      <c r="AX2686" s="13" t="s">
        <v>81</v>
      </c>
      <c r="AY2686" s="248" t="s">
        <v>161</v>
      </c>
    </row>
    <row r="2687" s="1" customFormat="1" ht="16.5" customHeight="1">
      <c r="B2687" s="39"/>
      <c r="C2687" s="212" t="s">
        <v>2877</v>
      </c>
      <c r="D2687" s="212" t="s">
        <v>163</v>
      </c>
      <c r="E2687" s="213" t="s">
        <v>2878</v>
      </c>
      <c r="F2687" s="214" t="s">
        <v>2879</v>
      </c>
      <c r="G2687" s="215" t="s">
        <v>210</v>
      </c>
      <c r="H2687" s="216">
        <v>12</v>
      </c>
      <c r="I2687" s="217"/>
      <c r="J2687" s="218">
        <f>ROUND(I2687*H2687,2)</f>
        <v>0</v>
      </c>
      <c r="K2687" s="214" t="s">
        <v>173</v>
      </c>
      <c r="L2687" s="44"/>
      <c r="M2687" s="219" t="s">
        <v>19</v>
      </c>
      <c r="N2687" s="220" t="s">
        <v>44</v>
      </c>
      <c r="O2687" s="84"/>
      <c r="P2687" s="221">
        <f>O2687*H2687</f>
        <v>0</v>
      </c>
      <c r="Q2687" s="221">
        <v>0.076410000000000006</v>
      </c>
      <c r="R2687" s="221">
        <f>Q2687*H2687</f>
        <v>0.91692000000000007</v>
      </c>
      <c r="S2687" s="221">
        <v>0</v>
      </c>
      <c r="T2687" s="222">
        <f>S2687*H2687</f>
        <v>0</v>
      </c>
      <c r="AR2687" s="223" t="s">
        <v>167</v>
      </c>
      <c r="AT2687" s="223" t="s">
        <v>163</v>
      </c>
      <c r="AU2687" s="223" t="s">
        <v>83</v>
      </c>
      <c r="AY2687" s="18" t="s">
        <v>161</v>
      </c>
      <c r="BE2687" s="224">
        <f>IF(N2687="základní",J2687,0)</f>
        <v>0</v>
      </c>
      <c r="BF2687" s="224">
        <f>IF(N2687="snížená",J2687,0)</f>
        <v>0</v>
      </c>
      <c r="BG2687" s="224">
        <f>IF(N2687="zákl. přenesená",J2687,0)</f>
        <v>0</v>
      </c>
      <c r="BH2687" s="224">
        <f>IF(N2687="sníž. přenesená",J2687,0)</f>
        <v>0</v>
      </c>
      <c r="BI2687" s="224">
        <f>IF(N2687="nulová",J2687,0)</f>
        <v>0</v>
      </c>
      <c r="BJ2687" s="18" t="s">
        <v>81</v>
      </c>
      <c r="BK2687" s="224">
        <f>ROUND(I2687*H2687,2)</f>
        <v>0</v>
      </c>
      <c r="BL2687" s="18" t="s">
        <v>167</v>
      </c>
      <c r="BM2687" s="223" t="s">
        <v>2880</v>
      </c>
    </row>
    <row r="2688" s="1" customFormat="1">
      <c r="B2688" s="39"/>
      <c r="C2688" s="40"/>
      <c r="D2688" s="225" t="s">
        <v>169</v>
      </c>
      <c r="E2688" s="40"/>
      <c r="F2688" s="226" t="s">
        <v>2881</v>
      </c>
      <c r="G2688" s="40"/>
      <c r="H2688" s="40"/>
      <c r="I2688" s="136"/>
      <c r="J2688" s="40"/>
      <c r="K2688" s="40"/>
      <c r="L2688" s="44"/>
      <c r="M2688" s="227"/>
      <c r="N2688" s="84"/>
      <c r="O2688" s="84"/>
      <c r="P2688" s="84"/>
      <c r="Q2688" s="84"/>
      <c r="R2688" s="84"/>
      <c r="S2688" s="84"/>
      <c r="T2688" s="85"/>
      <c r="AT2688" s="18" t="s">
        <v>169</v>
      </c>
      <c r="AU2688" s="18" t="s">
        <v>83</v>
      </c>
    </row>
    <row r="2689" s="13" customFormat="1">
      <c r="B2689" s="238"/>
      <c r="C2689" s="239"/>
      <c r="D2689" s="225" t="s">
        <v>176</v>
      </c>
      <c r="E2689" s="240" t="s">
        <v>19</v>
      </c>
      <c r="F2689" s="241" t="s">
        <v>2882</v>
      </c>
      <c r="G2689" s="239"/>
      <c r="H2689" s="242">
        <v>12</v>
      </c>
      <c r="I2689" s="243"/>
      <c r="J2689" s="239"/>
      <c r="K2689" s="239"/>
      <c r="L2689" s="244"/>
      <c r="M2689" s="245"/>
      <c r="N2689" s="246"/>
      <c r="O2689" s="246"/>
      <c r="P2689" s="246"/>
      <c r="Q2689" s="246"/>
      <c r="R2689" s="246"/>
      <c r="S2689" s="246"/>
      <c r="T2689" s="247"/>
      <c r="AT2689" s="248" t="s">
        <v>176</v>
      </c>
      <c r="AU2689" s="248" t="s">
        <v>83</v>
      </c>
      <c r="AV2689" s="13" t="s">
        <v>83</v>
      </c>
      <c r="AW2689" s="13" t="s">
        <v>34</v>
      </c>
      <c r="AX2689" s="13" t="s">
        <v>81</v>
      </c>
      <c r="AY2689" s="248" t="s">
        <v>161</v>
      </c>
    </row>
    <row r="2690" s="1" customFormat="1" ht="16.5" customHeight="1">
      <c r="B2690" s="39"/>
      <c r="C2690" s="212" t="s">
        <v>2883</v>
      </c>
      <c r="D2690" s="212" t="s">
        <v>163</v>
      </c>
      <c r="E2690" s="213" t="s">
        <v>2884</v>
      </c>
      <c r="F2690" s="214" t="s">
        <v>2885</v>
      </c>
      <c r="G2690" s="215" t="s">
        <v>267</v>
      </c>
      <c r="H2690" s="216">
        <v>10.5</v>
      </c>
      <c r="I2690" s="217"/>
      <c r="J2690" s="218">
        <f>ROUND(I2690*H2690,2)</f>
        <v>0</v>
      </c>
      <c r="K2690" s="214" t="s">
        <v>173</v>
      </c>
      <c r="L2690" s="44"/>
      <c r="M2690" s="219" t="s">
        <v>19</v>
      </c>
      <c r="N2690" s="220" t="s">
        <v>44</v>
      </c>
      <c r="O2690" s="84"/>
      <c r="P2690" s="221">
        <f>O2690*H2690</f>
        <v>0</v>
      </c>
      <c r="Q2690" s="221">
        <v>0.01451</v>
      </c>
      <c r="R2690" s="221">
        <f>Q2690*H2690</f>
        <v>0.15235499999999999</v>
      </c>
      <c r="S2690" s="221">
        <v>0</v>
      </c>
      <c r="T2690" s="222">
        <f>S2690*H2690</f>
        <v>0</v>
      </c>
      <c r="AR2690" s="223" t="s">
        <v>167</v>
      </c>
      <c r="AT2690" s="223" t="s">
        <v>163</v>
      </c>
      <c r="AU2690" s="223" t="s">
        <v>83</v>
      </c>
      <c r="AY2690" s="18" t="s">
        <v>161</v>
      </c>
      <c r="BE2690" s="224">
        <f>IF(N2690="základní",J2690,0)</f>
        <v>0</v>
      </c>
      <c r="BF2690" s="224">
        <f>IF(N2690="snížená",J2690,0)</f>
        <v>0</v>
      </c>
      <c r="BG2690" s="224">
        <f>IF(N2690="zákl. přenesená",J2690,0)</f>
        <v>0</v>
      </c>
      <c r="BH2690" s="224">
        <f>IF(N2690="sníž. přenesená",J2690,0)</f>
        <v>0</v>
      </c>
      <c r="BI2690" s="224">
        <f>IF(N2690="nulová",J2690,0)</f>
        <v>0</v>
      </c>
      <c r="BJ2690" s="18" t="s">
        <v>81</v>
      </c>
      <c r="BK2690" s="224">
        <f>ROUND(I2690*H2690,2)</f>
        <v>0</v>
      </c>
      <c r="BL2690" s="18" t="s">
        <v>167</v>
      </c>
      <c r="BM2690" s="223" t="s">
        <v>2886</v>
      </c>
    </row>
    <row r="2691" s="1" customFormat="1">
      <c r="B2691" s="39"/>
      <c r="C2691" s="40"/>
      <c r="D2691" s="225" t="s">
        <v>169</v>
      </c>
      <c r="E2691" s="40"/>
      <c r="F2691" s="226" t="s">
        <v>2887</v>
      </c>
      <c r="G2691" s="40"/>
      <c r="H2691" s="40"/>
      <c r="I2691" s="136"/>
      <c r="J2691" s="40"/>
      <c r="K2691" s="40"/>
      <c r="L2691" s="44"/>
      <c r="M2691" s="227"/>
      <c r="N2691" s="84"/>
      <c r="O2691" s="84"/>
      <c r="P2691" s="84"/>
      <c r="Q2691" s="84"/>
      <c r="R2691" s="84"/>
      <c r="S2691" s="84"/>
      <c r="T2691" s="85"/>
      <c r="AT2691" s="18" t="s">
        <v>169</v>
      </c>
      <c r="AU2691" s="18" t="s">
        <v>83</v>
      </c>
    </row>
    <row r="2692" s="13" customFormat="1">
      <c r="B2692" s="238"/>
      <c r="C2692" s="239"/>
      <c r="D2692" s="225" t="s">
        <v>176</v>
      </c>
      <c r="E2692" s="240" t="s">
        <v>19</v>
      </c>
      <c r="F2692" s="241" t="s">
        <v>2888</v>
      </c>
      <c r="G2692" s="239"/>
      <c r="H2692" s="242">
        <v>10.5</v>
      </c>
      <c r="I2692" s="243"/>
      <c r="J2692" s="239"/>
      <c r="K2692" s="239"/>
      <c r="L2692" s="244"/>
      <c r="M2692" s="245"/>
      <c r="N2692" s="246"/>
      <c r="O2692" s="246"/>
      <c r="P2692" s="246"/>
      <c r="Q2692" s="246"/>
      <c r="R2692" s="246"/>
      <c r="S2692" s="246"/>
      <c r="T2692" s="247"/>
      <c r="AT2692" s="248" t="s">
        <v>176</v>
      </c>
      <c r="AU2692" s="248" t="s">
        <v>83</v>
      </c>
      <c r="AV2692" s="13" t="s">
        <v>83</v>
      </c>
      <c r="AW2692" s="13" t="s">
        <v>34</v>
      </c>
      <c r="AX2692" s="13" t="s">
        <v>81</v>
      </c>
      <c r="AY2692" s="248" t="s">
        <v>161</v>
      </c>
    </row>
    <row r="2693" s="1" customFormat="1" ht="16.5" customHeight="1">
      <c r="B2693" s="39"/>
      <c r="C2693" s="212" t="s">
        <v>2889</v>
      </c>
      <c r="D2693" s="212" t="s">
        <v>163</v>
      </c>
      <c r="E2693" s="213" t="s">
        <v>2890</v>
      </c>
      <c r="F2693" s="214" t="s">
        <v>2891</v>
      </c>
      <c r="G2693" s="215" t="s">
        <v>267</v>
      </c>
      <c r="H2693" s="216">
        <v>6.2999999999999998</v>
      </c>
      <c r="I2693" s="217"/>
      <c r="J2693" s="218">
        <f>ROUND(I2693*H2693,2)</f>
        <v>0</v>
      </c>
      <c r="K2693" s="214" t="s">
        <v>19</v>
      </c>
      <c r="L2693" s="44"/>
      <c r="M2693" s="219" t="s">
        <v>19</v>
      </c>
      <c r="N2693" s="220" t="s">
        <v>44</v>
      </c>
      <c r="O2693" s="84"/>
      <c r="P2693" s="221">
        <f>O2693*H2693</f>
        <v>0</v>
      </c>
      <c r="Q2693" s="221">
        <v>0</v>
      </c>
      <c r="R2693" s="221">
        <f>Q2693*H2693</f>
        <v>0</v>
      </c>
      <c r="S2693" s="221">
        <v>0</v>
      </c>
      <c r="T2693" s="222">
        <f>S2693*H2693</f>
        <v>0</v>
      </c>
      <c r="AR2693" s="223" t="s">
        <v>167</v>
      </c>
      <c r="AT2693" s="223" t="s">
        <v>163</v>
      </c>
      <c r="AU2693" s="223" t="s">
        <v>83</v>
      </c>
      <c r="AY2693" s="18" t="s">
        <v>161</v>
      </c>
      <c r="BE2693" s="224">
        <f>IF(N2693="základní",J2693,0)</f>
        <v>0</v>
      </c>
      <c r="BF2693" s="224">
        <f>IF(N2693="snížená",J2693,0)</f>
        <v>0</v>
      </c>
      <c r="BG2693" s="224">
        <f>IF(N2693="zákl. přenesená",J2693,0)</f>
        <v>0</v>
      </c>
      <c r="BH2693" s="224">
        <f>IF(N2693="sníž. přenesená",J2693,0)</f>
        <v>0</v>
      </c>
      <c r="BI2693" s="224">
        <f>IF(N2693="nulová",J2693,0)</f>
        <v>0</v>
      </c>
      <c r="BJ2693" s="18" t="s">
        <v>81</v>
      </c>
      <c r="BK2693" s="224">
        <f>ROUND(I2693*H2693,2)</f>
        <v>0</v>
      </c>
      <c r="BL2693" s="18" t="s">
        <v>167</v>
      </c>
      <c r="BM2693" s="223" t="s">
        <v>2892</v>
      </c>
    </row>
    <row r="2694" s="1" customFormat="1">
      <c r="B2694" s="39"/>
      <c r="C2694" s="40"/>
      <c r="D2694" s="225" t="s">
        <v>169</v>
      </c>
      <c r="E2694" s="40"/>
      <c r="F2694" s="226" t="s">
        <v>2891</v>
      </c>
      <c r="G2694" s="40"/>
      <c r="H2694" s="40"/>
      <c r="I2694" s="136"/>
      <c r="J2694" s="40"/>
      <c r="K2694" s="40"/>
      <c r="L2694" s="44"/>
      <c r="M2694" s="227"/>
      <c r="N2694" s="84"/>
      <c r="O2694" s="84"/>
      <c r="P2694" s="84"/>
      <c r="Q2694" s="84"/>
      <c r="R2694" s="84"/>
      <c r="S2694" s="84"/>
      <c r="T2694" s="85"/>
      <c r="AT2694" s="18" t="s">
        <v>169</v>
      </c>
      <c r="AU2694" s="18" t="s">
        <v>83</v>
      </c>
    </row>
    <row r="2695" s="13" customFormat="1">
      <c r="B2695" s="238"/>
      <c r="C2695" s="239"/>
      <c r="D2695" s="225" t="s">
        <v>176</v>
      </c>
      <c r="E2695" s="240" t="s">
        <v>19</v>
      </c>
      <c r="F2695" s="241" t="s">
        <v>2893</v>
      </c>
      <c r="G2695" s="239"/>
      <c r="H2695" s="242">
        <v>6.2999999999999998</v>
      </c>
      <c r="I2695" s="243"/>
      <c r="J2695" s="239"/>
      <c r="K2695" s="239"/>
      <c r="L2695" s="244"/>
      <c r="M2695" s="245"/>
      <c r="N2695" s="246"/>
      <c r="O2695" s="246"/>
      <c r="P2695" s="246"/>
      <c r="Q2695" s="246"/>
      <c r="R2695" s="246"/>
      <c r="S2695" s="246"/>
      <c r="T2695" s="247"/>
      <c r="AT2695" s="248" t="s">
        <v>176</v>
      </c>
      <c r="AU2695" s="248" t="s">
        <v>83</v>
      </c>
      <c r="AV2695" s="13" t="s">
        <v>83</v>
      </c>
      <c r="AW2695" s="13" t="s">
        <v>34</v>
      </c>
      <c r="AX2695" s="13" t="s">
        <v>81</v>
      </c>
      <c r="AY2695" s="248" t="s">
        <v>161</v>
      </c>
    </row>
    <row r="2696" s="1" customFormat="1" ht="16.5" customHeight="1">
      <c r="B2696" s="39"/>
      <c r="C2696" s="212" t="s">
        <v>2894</v>
      </c>
      <c r="D2696" s="212" t="s">
        <v>163</v>
      </c>
      <c r="E2696" s="213" t="s">
        <v>2895</v>
      </c>
      <c r="F2696" s="214" t="s">
        <v>2896</v>
      </c>
      <c r="G2696" s="215" t="s">
        <v>238</v>
      </c>
      <c r="H2696" s="216">
        <v>28.756</v>
      </c>
      <c r="I2696" s="217"/>
      <c r="J2696" s="218">
        <f>ROUND(I2696*H2696,2)</f>
        <v>0</v>
      </c>
      <c r="K2696" s="214" t="s">
        <v>173</v>
      </c>
      <c r="L2696" s="44"/>
      <c r="M2696" s="219" t="s">
        <v>19</v>
      </c>
      <c r="N2696" s="220" t="s">
        <v>44</v>
      </c>
      <c r="O2696" s="84"/>
      <c r="P2696" s="221">
        <f>O2696*H2696</f>
        <v>0</v>
      </c>
      <c r="Q2696" s="221">
        <v>0</v>
      </c>
      <c r="R2696" s="221">
        <f>Q2696*H2696</f>
        <v>0</v>
      </c>
      <c r="S2696" s="221">
        <v>0</v>
      </c>
      <c r="T2696" s="222">
        <f>S2696*H2696</f>
        <v>0</v>
      </c>
      <c r="AR2696" s="223" t="s">
        <v>257</v>
      </c>
      <c r="AT2696" s="223" t="s">
        <v>163</v>
      </c>
      <c r="AU2696" s="223" t="s">
        <v>83</v>
      </c>
      <c r="AY2696" s="18" t="s">
        <v>161</v>
      </c>
      <c r="BE2696" s="224">
        <f>IF(N2696="základní",J2696,0)</f>
        <v>0</v>
      </c>
      <c r="BF2696" s="224">
        <f>IF(N2696="snížená",J2696,0)</f>
        <v>0</v>
      </c>
      <c r="BG2696" s="224">
        <f>IF(N2696="zákl. přenesená",J2696,0)</f>
        <v>0</v>
      </c>
      <c r="BH2696" s="224">
        <f>IF(N2696="sníž. přenesená",J2696,0)</f>
        <v>0</v>
      </c>
      <c r="BI2696" s="224">
        <f>IF(N2696="nulová",J2696,0)</f>
        <v>0</v>
      </c>
      <c r="BJ2696" s="18" t="s">
        <v>81</v>
      </c>
      <c r="BK2696" s="224">
        <f>ROUND(I2696*H2696,2)</f>
        <v>0</v>
      </c>
      <c r="BL2696" s="18" t="s">
        <v>257</v>
      </c>
      <c r="BM2696" s="223" t="s">
        <v>2897</v>
      </c>
    </row>
    <row r="2697" s="1" customFormat="1">
      <c r="B2697" s="39"/>
      <c r="C2697" s="40"/>
      <c r="D2697" s="225" t="s">
        <v>169</v>
      </c>
      <c r="E2697" s="40"/>
      <c r="F2697" s="226" t="s">
        <v>2898</v>
      </c>
      <c r="G2697" s="40"/>
      <c r="H2697" s="40"/>
      <c r="I2697" s="136"/>
      <c r="J2697" s="40"/>
      <c r="K2697" s="40"/>
      <c r="L2697" s="44"/>
      <c r="M2697" s="227"/>
      <c r="N2697" s="84"/>
      <c r="O2697" s="84"/>
      <c r="P2697" s="84"/>
      <c r="Q2697" s="84"/>
      <c r="R2697" s="84"/>
      <c r="S2697" s="84"/>
      <c r="T2697" s="85"/>
      <c r="AT2697" s="18" t="s">
        <v>169</v>
      </c>
      <c r="AU2697" s="18" t="s">
        <v>83</v>
      </c>
    </row>
    <row r="2698" s="1" customFormat="1" ht="16.5" customHeight="1">
      <c r="B2698" s="39"/>
      <c r="C2698" s="212" t="s">
        <v>2899</v>
      </c>
      <c r="D2698" s="212" t="s">
        <v>163</v>
      </c>
      <c r="E2698" s="213" t="s">
        <v>2900</v>
      </c>
      <c r="F2698" s="214" t="s">
        <v>2901</v>
      </c>
      <c r="G2698" s="215" t="s">
        <v>238</v>
      </c>
      <c r="H2698" s="216">
        <v>28.756</v>
      </c>
      <c r="I2698" s="217"/>
      <c r="J2698" s="218">
        <f>ROUND(I2698*H2698,2)</f>
        <v>0</v>
      </c>
      <c r="K2698" s="214" t="s">
        <v>173</v>
      </c>
      <c r="L2698" s="44"/>
      <c r="M2698" s="219" t="s">
        <v>19</v>
      </c>
      <c r="N2698" s="220" t="s">
        <v>44</v>
      </c>
      <c r="O2698" s="84"/>
      <c r="P2698" s="221">
        <f>O2698*H2698</f>
        <v>0</v>
      </c>
      <c r="Q2698" s="221">
        <v>0</v>
      </c>
      <c r="R2698" s="221">
        <f>Q2698*H2698</f>
        <v>0</v>
      </c>
      <c r="S2698" s="221">
        <v>0</v>
      </c>
      <c r="T2698" s="222">
        <f>S2698*H2698</f>
        <v>0</v>
      </c>
      <c r="AR2698" s="223" t="s">
        <v>257</v>
      </c>
      <c r="AT2698" s="223" t="s">
        <v>163</v>
      </c>
      <c r="AU2698" s="223" t="s">
        <v>83</v>
      </c>
      <c r="AY2698" s="18" t="s">
        <v>161</v>
      </c>
      <c r="BE2698" s="224">
        <f>IF(N2698="základní",J2698,0)</f>
        <v>0</v>
      </c>
      <c r="BF2698" s="224">
        <f>IF(N2698="snížená",J2698,0)</f>
        <v>0</v>
      </c>
      <c r="BG2698" s="224">
        <f>IF(N2698="zákl. přenesená",J2698,0)</f>
        <v>0</v>
      </c>
      <c r="BH2698" s="224">
        <f>IF(N2698="sníž. přenesená",J2698,0)</f>
        <v>0</v>
      </c>
      <c r="BI2698" s="224">
        <f>IF(N2698="nulová",J2698,0)</f>
        <v>0</v>
      </c>
      <c r="BJ2698" s="18" t="s">
        <v>81</v>
      </c>
      <c r="BK2698" s="224">
        <f>ROUND(I2698*H2698,2)</f>
        <v>0</v>
      </c>
      <c r="BL2698" s="18" t="s">
        <v>257</v>
      </c>
      <c r="BM2698" s="223" t="s">
        <v>2902</v>
      </c>
    </row>
    <row r="2699" s="1" customFormat="1">
      <c r="B2699" s="39"/>
      <c r="C2699" s="40"/>
      <c r="D2699" s="225" t="s">
        <v>169</v>
      </c>
      <c r="E2699" s="40"/>
      <c r="F2699" s="226" t="s">
        <v>2903</v>
      </c>
      <c r="G2699" s="40"/>
      <c r="H2699" s="40"/>
      <c r="I2699" s="136"/>
      <c r="J2699" s="40"/>
      <c r="K2699" s="40"/>
      <c r="L2699" s="44"/>
      <c r="M2699" s="227"/>
      <c r="N2699" s="84"/>
      <c r="O2699" s="84"/>
      <c r="P2699" s="84"/>
      <c r="Q2699" s="84"/>
      <c r="R2699" s="84"/>
      <c r="S2699" s="84"/>
      <c r="T2699" s="85"/>
      <c r="AT2699" s="18" t="s">
        <v>169</v>
      </c>
      <c r="AU2699" s="18" t="s">
        <v>83</v>
      </c>
    </row>
    <row r="2700" s="11" customFormat="1" ht="22.8" customHeight="1">
      <c r="B2700" s="196"/>
      <c r="C2700" s="197"/>
      <c r="D2700" s="198" t="s">
        <v>72</v>
      </c>
      <c r="E2700" s="210" t="s">
        <v>2904</v>
      </c>
      <c r="F2700" s="210" t="s">
        <v>2905</v>
      </c>
      <c r="G2700" s="197"/>
      <c r="H2700" s="197"/>
      <c r="I2700" s="200"/>
      <c r="J2700" s="211">
        <f>BK2700</f>
        <v>0</v>
      </c>
      <c r="K2700" s="197"/>
      <c r="L2700" s="202"/>
      <c r="M2700" s="203"/>
      <c r="N2700" s="204"/>
      <c r="O2700" s="204"/>
      <c r="P2700" s="205">
        <f>SUM(P2701:P2948)</f>
        <v>0</v>
      </c>
      <c r="Q2700" s="204"/>
      <c r="R2700" s="205">
        <f>SUM(R2701:R2948)</f>
        <v>8.1729199999999995</v>
      </c>
      <c r="S2700" s="204"/>
      <c r="T2700" s="206">
        <f>SUM(T2701:T2948)</f>
        <v>0</v>
      </c>
      <c r="AR2700" s="207" t="s">
        <v>83</v>
      </c>
      <c r="AT2700" s="208" t="s">
        <v>72</v>
      </c>
      <c r="AU2700" s="208" t="s">
        <v>81</v>
      </c>
      <c r="AY2700" s="207" t="s">
        <v>161</v>
      </c>
      <c r="BK2700" s="209">
        <f>SUM(BK2701:BK2948)</f>
        <v>0</v>
      </c>
    </row>
    <row r="2701" s="1" customFormat="1" ht="16.5" customHeight="1">
      <c r="B2701" s="39"/>
      <c r="C2701" s="212" t="s">
        <v>2906</v>
      </c>
      <c r="D2701" s="212" t="s">
        <v>163</v>
      </c>
      <c r="E2701" s="213" t="s">
        <v>2907</v>
      </c>
      <c r="F2701" s="214" t="s">
        <v>2908</v>
      </c>
      <c r="G2701" s="215" t="s">
        <v>210</v>
      </c>
      <c r="H2701" s="216">
        <v>67.480999999999995</v>
      </c>
      <c r="I2701" s="217"/>
      <c r="J2701" s="218">
        <f>ROUND(I2701*H2701,2)</f>
        <v>0</v>
      </c>
      <c r="K2701" s="214" t="s">
        <v>19</v>
      </c>
      <c r="L2701" s="44"/>
      <c r="M2701" s="219" t="s">
        <v>19</v>
      </c>
      <c r="N2701" s="220" t="s">
        <v>44</v>
      </c>
      <c r="O2701" s="84"/>
      <c r="P2701" s="221">
        <f>O2701*H2701</f>
        <v>0</v>
      </c>
      <c r="Q2701" s="221">
        <v>0.040000000000000001</v>
      </c>
      <c r="R2701" s="221">
        <f>Q2701*H2701</f>
        <v>2.6992399999999996</v>
      </c>
      <c r="S2701" s="221">
        <v>0</v>
      </c>
      <c r="T2701" s="222">
        <f>S2701*H2701</f>
        <v>0</v>
      </c>
      <c r="AR2701" s="223" t="s">
        <v>257</v>
      </c>
      <c r="AT2701" s="223" t="s">
        <v>163</v>
      </c>
      <c r="AU2701" s="223" t="s">
        <v>83</v>
      </c>
      <c r="AY2701" s="18" t="s">
        <v>161</v>
      </c>
      <c r="BE2701" s="224">
        <f>IF(N2701="základní",J2701,0)</f>
        <v>0</v>
      </c>
      <c r="BF2701" s="224">
        <f>IF(N2701="snížená",J2701,0)</f>
        <v>0</v>
      </c>
      <c r="BG2701" s="224">
        <f>IF(N2701="zákl. přenesená",J2701,0)</f>
        <v>0</v>
      </c>
      <c r="BH2701" s="224">
        <f>IF(N2701="sníž. přenesená",J2701,0)</f>
        <v>0</v>
      </c>
      <c r="BI2701" s="224">
        <f>IF(N2701="nulová",J2701,0)</f>
        <v>0</v>
      </c>
      <c r="BJ2701" s="18" t="s">
        <v>81</v>
      </c>
      <c r="BK2701" s="224">
        <f>ROUND(I2701*H2701,2)</f>
        <v>0</v>
      </c>
      <c r="BL2701" s="18" t="s">
        <v>257</v>
      </c>
      <c r="BM2701" s="223" t="s">
        <v>2909</v>
      </c>
    </row>
    <row r="2702" s="12" customFormat="1">
      <c r="B2702" s="228"/>
      <c r="C2702" s="229"/>
      <c r="D2702" s="225" t="s">
        <v>176</v>
      </c>
      <c r="E2702" s="230" t="s">
        <v>19</v>
      </c>
      <c r="F2702" s="231" t="s">
        <v>2910</v>
      </c>
      <c r="G2702" s="229"/>
      <c r="H2702" s="230" t="s">
        <v>19</v>
      </c>
      <c r="I2702" s="232"/>
      <c r="J2702" s="229"/>
      <c r="K2702" s="229"/>
      <c r="L2702" s="233"/>
      <c r="M2702" s="234"/>
      <c r="N2702" s="235"/>
      <c r="O2702" s="235"/>
      <c r="P2702" s="235"/>
      <c r="Q2702" s="235"/>
      <c r="R2702" s="235"/>
      <c r="S2702" s="235"/>
      <c r="T2702" s="236"/>
      <c r="AT2702" s="237" t="s">
        <v>176</v>
      </c>
      <c r="AU2702" s="237" t="s">
        <v>83</v>
      </c>
      <c r="AV2702" s="12" t="s">
        <v>81</v>
      </c>
      <c r="AW2702" s="12" t="s">
        <v>34</v>
      </c>
      <c r="AX2702" s="12" t="s">
        <v>73</v>
      </c>
      <c r="AY2702" s="237" t="s">
        <v>161</v>
      </c>
    </row>
    <row r="2703" s="12" customFormat="1">
      <c r="B2703" s="228"/>
      <c r="C2703" s="229"/>
      <c r="D2703" s="225" t="s">
        <v>176</v>
      </c>
      <c r="E2703" s="230" t="s">
        <v>19</v>
      </c>
      <c r="F2703" s="231" t="s">
        <v>2911</v>
      </c>
      <c r="G2703" s="229"/>
      <c r="H2703" s="230" t="s">
        <v>19</v>
      </c>
      <c r="I2703" s="232"/>
      <c r="J2703" s="229"/>
      <c r="K2703" s="229"/>
      <c r="L2703" s="233"/>
      <c r="M2703" s="234"/>
      <c r="N2703" s="235"/>
      <c r="O2703" s="235"/>
      <c r="P2703" s="235"/>
      <c r="Q2703" s="235"/>
      <c r="R2703" s="235"/>
      <c r="S2703" s="235"/>
      <c r="T2703" s="236"/>
      <c r="AT2703" s="237" t="s">
        <v>176</v>
      </c>
      <c r="AU2703" s="237" t="s">
        <v>83</v>
      </c>
      <c r="AV2703" s="12" t="s">
        <v>81</v>
      </c>
      <c r="AW2703" s="12" t="s">
        <v>34</v>
      </c>
      <c r="AX2703" s="12" t="s">
        <v>73</v>
      </c>
      <c r="AY2703" s="237" t="s">
        <v>161</v>
      </c>
    </row>
    <row r="2704" s="12" customFormat="1">
      <c r="B2704" s="228"/>
      <c r="C2704" s="229"/>
      <c r="D2704" s="225" t="s">
        <v>176</v>
      </c>
      <c r="E2704" s="230" t="s">
        <v>19</v>
      </c>
      <c r="F2704" s="231" t="s">
        <v>2912</v>
      </c>
      <c r="G2704" s="229"/>
      <c r="H2704" s="230" t="s">
        <v>19</v>
      </c>
      <c r="I2704" s="232"/>
      <c r="J2704" s="229"/>
      <c r="K2704" s="229"/>
      <c r="L2704" s="233"/>
      <c r="M2704" s="234"/>
      <c r="N2704" s="235"/>
      <c r="O2704" s="235"/>
      <c r="P2704" s="235"/>
      <c r="Q2704" s="235"/>
      <c r="R2704" s="235"/>
      <c r="S2704" s="235"/>
      <c r="T2704" s="236"/>
      <c r="AT2704" s="237" t="s">
        <v>176</v>
      </c>
      <c r="AU2704" s="237" t="s">
        <v>83</v>
      </c>
      <c r="AV2704" s="12" t="s">
        <v>81</v>
      </c>
      <c r="AW2704" s="12" t="s">
        <v>34</v>
      </c>
      <c r="AX2704" s="12" t="s">
        <v>73</v>
      </c>
      <c r="AY2704" s="237" t="s">
        <v>161</v>
      </c>
    </row>
    <row r="2705" s="12" customFormat="1">
      <c r="B2705" s="228"/>
      <c r="C2705" s="229"/>
      <c r="D2705" s="225" t="s">
        <v>176</v>
      </c>
      <c r="E2705" s="230" t="s">
        <v>19</v>
      </c>
      <c r="F2705" s="231" t="s">
        <v>2913</v>
      </c>
      <c r="G2705" s="229"/>
      <c r="H2705" s="230" t="s">
        <v>19</v>
      </c>
      <c r="I2705" s="232"/>
      <c r="J2705" s="229"/>
      <c r="K2705" s="229"/>
      <c r="L2705" s="233"/>
      <c r="M2705" s="234"/>
      <c r="N2705" s="235"/>
      <c r="O2705" s="235"/>
      <c r="P2705" s="235"/>
      <c r="Q2705" s="235"/>
      <c r="R2705" s="235"/>
      <c r="S2705" s="235"/>
      <c r="T2705" s="236"/>
      <c r="AT2705" s="237" t="s">
        <v>176</v>
      </c>
      <c r="AU2705" s="237" t="s">
        <v>83</v>
      </c>
      <c r="AV2705" s="12" t="s">
        <v>81</v>
      </c>
      <c r="AW2705" s="12" t="s">
        <v>34</v>
      </c>
      <c r="AX2705" s="12" t="s">
        <v>73</v>
      </c>
      <c r="AY2705" s="237" t="s">
        <v>161</v>
      </c>
    </row>
    <row r="2706" s="12" customFormat="1">
      <c r="B2706" s="228"/>
      <c r="C2706" s="229"/>
      <c r="D2706" s="225" t="s">
        <v>176</v>
      </c>
      <c r="E2706" s="230" t="s">
        <v>19</v>
      </c>
      <c r="F2706" s="231" t="s">
        <v>2914</v>
      </c>
      <c r="G2706" s="229"/>
      <c r="H2706" s="230" t="s">
        <v>19</v>
      </c>
      <c r="I2706" s="232"/>
      <c r="J2706" s="229"/>
      <c r="K2706" s="229"/>
      <c r="L2706" s="233"/>
      <c r="M2706" s="234"/>
      <c r="N2706" s="235"/>
      <c r="O2706" s="235"/>
      <c r="P2706" s="235"/>
      <c r="Q2706" s="235"/>
      <c r="R2706" s="235"/>
      <c r="S2706" s="235"/>
      <c r="T2706" s="236"/>
      <c r="AT2706" s="237" t="s">
        <v>176</v>
      </c>
      <c r="AU2706" s="237" t="s">
        <v>83</v>
      </c>
      <c r="AV2706" s="12" t="s">
        <v>81</v>
      </c>
      <c r="AW2706" s="12" t="s">
        <v>34</v>
      </c>
      <c r="AX2706" s="12" t="s">
        <v>73</v>
      </c>
      <c r="AY2706" s="237" t="s">
        <v>161</v>
      </c>
    </row>
    <row r="2707" s="12" customFormat="1">
      <c r="B2707" s="228"/>
      <c r="C2707" s="229"/>
      <c r="D2707" s="225" t="s">
        <v>176</v>
      </c>
      <c r="E2707" s="230" t="s">
        <v>19</v>
      </c>
      <c r="F2707" s="231" t="s">
        <v>2915</v>
      </c>
      <c r="G2707" s="229"/>
      <c r="H2707" s="230" t="s">
        <v>19</v>
      </c>
      <c r="I2707" s="232"/>
      <c r="J2707" s="229"/>
      <c r="K2707" s="229"/>
      <c r="L2707" s="233"/>
      <c r="M2707" s="234"/>
      <c r="N2707" s="235"/>
      <c r="O2707" s="235"/>
      <c r="P2707" s="235"/>
      <c r="Q2707" s="235"/>
      <c r="R2707" s="235"/>
      <c r="S2707" s="235"/>
      <c r="T2707" s="236"/>
      <c r="AT2707" s="237" t="s">
        <v>176</v>
      </c>
      <c r="AU2707" s="237" t="s">
        <v>83</v>
      </c>
      <c r="AV2707" s="12" t="s">
        <v>81</v>
      </c>
      <c r="AW2707" s="12" t="s">
        <v>34</v>
      </c>
      <c r="AX2707" s="12" t="s">
        <v>73</v>
      </c>
      <c r="AY2707" s="237" t="s">
        <v>161</v>
      </c>
    </row>
    <row r="2708" s="12" customFormat="1">
      <c r="B2708" s="228"/>
      <c r="C2708" s="229"/>
      <c r="D2708" s="225" t="s">
        <v>176</v>
      </c>
      <c r="E2708" s="230" t="s">
        <v>19</v>
      </c>
      <c r="F2708" s="231" t="s">
        <v>2916</v>
      </c>
      <c r="G2708" s="229"/>
      <c r="H2708" s="230" t="s">
        <v>19</v>
      </c>
      <c r="I2708" s="232"/>
      <c r="J2708" s="229"/>
      <c r="K2708" s="229"/>
      <c r="L2708" s="233"/>
      <c r="M2708" s="234"/>
      <c r="N2708" s="235"/>
      <c r="O2708" s="235"/>
      <c r="P2708" s="235"/>
      <c r="Q2708" s="235"/>
      <c r="R2708" s="235"/>
      <c r="S2708" s="235"/>
      <c r="T2708" s="236"/>
      <c r="AT2708" s="237" t="s">
        <v>176</v>
      </c>
      <c r="AU2708" s="237" t="s">
        <v>83</v>
      </c>
      <c r="AV2708" s="12" t="s">
        <v>81</v>
      </c>
      <c r="AW2708" s="12" t="s">
        <v>34</v>
      </c>
      <c r="AX2708" s="12" t="s">
        <v>73</v>
      </c>
      <c r="AY2708" s="237" t="s">
        <v>161</v>
      </c>
    </row>
    <row r="2709" s="12" customFormat="1">
      <c r="B2709" s="228"/>
      <c r="C2709" s="229"/>
      <c r="D2709" s="225" t="s">
        <v>176</v>
      </c>
      <c r="E2709" s="230" t="s">
        <v>19</v>
      </c>
      <c r="F2709" s="231" t="s">
        <v>2917</v>
      </c>
      <c r="G2709" s="229"/>
      <c r="H2709" s="230" t="s">
        <v>19</v>
      </c>
      <c r="I2709" s="232"/>
      <c r="J2709" s="229"/>
      <c r="K2709" s="229"/>
      <c r="L2709" s="233"/>
      <c r="M2709" s="234"/>
      <c r="N2709" s="235"/>
      <c r="O2709" s="235"/>
      <c r="P2709" s="235"/>
      <c r="Q2709" s="235"/>
      <c r="R2709" s="235"/>
      <c r="S2709" s="235"/>
      <c r="T2709" s="236"/>
      <c r="AT2709" s="237" t="s">
        <v>176</v>
      </c>
      <c r="AU2709" s="237" t="s">
        <v>83</v>
      </c>
      <c r="AV2709" s="12" t="s">
        <v>81</v>
      </c>
      <c r="AW2709" s="12" t="s">
        <v>34</v>
      </c>
      <c r="AX2709" s="12" t="s">
        <v>73</v>
      </c>
      <c r="AY2709" s="237" t="s">
        <v>161</v>
      </c>
    </row>
    <row r="2710" s="12" customFormat="1">
      <c r="B2710" s="228"/>
      <c r="C2710" s="229"/>
      <c r="D2710" s="225" t="s">
        <v>176</v>
      </c>
      <c r="E2710" s="230" t="s">
        <v>19</v>
      </c>
      <c r="F2710" s="231" t="s">
        <v>2918</v>
      </c>
      <c r="G2710" s="229"/>
      <c r="H2710" s="230" t="s">
        <v>19</v>
      </c>
      <c r="I2710" s="232"/>
      <c r="J2710" s="229"/>
      <c r="K2710" s="229"/>
      <c r="L2710" s="233"/>
      <c r="M2710" s="234"/>
      <c r="N2710" s="235"/>
      <c r="O2710" s="235"/>
      <c r="P2710" s="235"/>
      <c r="Q2710" s="235"/>
      <c r="R2710" s="235"/>
      <c r="S2710" s="235"/>
      <c r="T2710" s="236"/>
      <c r="AT2710" s="237" t="s">
        <v>176</v>
      </c>
      <c r="AU2710" s="237" t="s">
        <v>83</v>
      </c>
      <c r="AV2710" s="12" t="s">
        <v>81</v>
      </c>
      <c r="AW2710" s="12" t="s">
        <v>34</v>
      </c>
      <c r="AX2710" s="12" t="s">
        <v>73</v>
      </c>
      <c r="AY2710" s="237" t="s">
        <v>161</v>
      </c>
    </row>
    <row r="2711" s="12" customFormat="1">
      <c r="B2711" s="228"/>
      <c r="C2711" s="229"/>
      <c r="D2711" s="225" t="s">
        <v>176</v>
      </c>
      <c r="E2711" s="230" t="s">
        <v>19</v>
      </c>
      <c r="F2711" s="231" t="s">
        <v>2919</v>
      </c>
      <c r="G2711" s="229"/>
      <c r="H2711" s="230" t="s">
        <v>19</v>
      </c>
      <c r="I2711" s="232"/>
      <c r="J2711" s="229"/>
      <c r="K2711" s="229"/>
      <c r="L2711" s="233"/>
      <c r="M2711" s="234"/>
      <c r="N2711" s="235"/>
      <c r="O2711" s="235"/>
      <c r="P2711" s="235"/>
      <c r="Q2711" s="235"/>
      <c r="R2711" s="235"/>
      <c r="S2711" s="235"/>
      <c r="T2711" s="236"/>
      <c r="AT2711" s="237" t="s">
        <v>176</v>
      </c>
      <c r="AU2711" s="237" t="s">
        <v>83</v>
      </c>
      <c r="AV2711" s="12" t="s">
        <v>81</v>
      </c>
      <c r="AW2711" s="12" t="s">
        <v>34</v>
      </c>
      <c r="AX2711" s="12" t="s">
        <v>73</v>
      </c>
      <c r="AY2711" s="237" t="s">
        <v>161</v>
      </c>
    </row>
    <row r="2712" s="13" customFormat="1">
      <c r="B2712" s="238"/>
      <c r="C2712" s="239"/>
      <c r="D2712" s="225" t="s">
        <v>176</v>
      </c>
      <c r="E2712" s="240" t="s">
        <v>19</v>
      </c>
      <c r="F2712" s="241" t="s">
        <v>2920</v>
      </c>
      <c r="G2712" s="239"/>
      <c r="H2712" s="242">
        <v>32.116999999999997</v>
      </c>
      <c r="I2712" s="243"/>
      <c r="J2712" s="239"/>
      <c r="K2712" s="239"/>
      <c r="L2712" s="244"/>
      <c r="M2712" s="245"/>
      <c r="N2712" s="246"/>
      <c r="O2712" s="246"/>
      <c r="P2712" s="246"/>
      <c r="Q2712" s="246"/>
      <c r="R2712" s="246"/>
      <c r="S2712" s="246"/>
      <c r="T2712" s="247"/>
      <c r="AT2712" s="248" t="s">
        <v>176</v>
      </c>
      <c r="AU2712" s="248" t="s">
        <v>83</v>
      </c>
      <c r="AV2712" s="13" t="s">
        <v>83</v>
      </c>
      <c r="AW2712" s="13" t="s">
        <v>34</v>
      </c>
      <c r="AX2712" s="13" t="s">
        <v>73</v>
      </c>
      <c r="AY2712" s="248" t="s">
        <v>161</v>
      </c>
    </row>
    <row r="2713" s="13" customFormat="1">
      <c r="B2713" s="238"/>
      <c r="C2713" s="239"/>
      <c r="D2713" s="225" t="s">
        <v>176</v>
      </c>
      <c r="E2713" s="240" t="s">
        <v>19</v>
      </c>
      <c r="F2713" s="241" t="s">
        <v>2921</v>
      </c>
      <c r="G2713" s="239"/>
      <c r="H2713" s="242">
        <v>1.4270000000000001</v>
      </c>
      <c r="I2713" s="243"/>
      <c r="J2713" s="239"/>
      <c r="K2713" s="239"/>
      <c r="L2713" s="244"/>
      <c r="M2713" s="245"/>
      <c r="N2713" s="246"/>
      <c r="O2713" s="246"/>
      <c r="P2713" s="246"/>
      <c r="Q2713" s="246"/>
      <c r="R2713" s="246"/>
      <c r="S2713" s="246"/>
      <c r="T2713" s="247"/>
      <c r="AT2713" s="248" t="s">
        <v>176</v>
      </c>
      <c r="AU2713" s="248" t="s">
        <v>83</v>
      </c>
      <c r="AV2713" s="13" t="s">
        <v>83</v>
      </c>
      <c r="AW2713" s="13" t="s">
        <v>34</v>
      </c>
      <c r="AX2713" s="13" t="s">
        <v>73</v>
      </c>
      <c r="AY2713" s="248" t="s">
        <v>161</v>
      </c>
    </row>
    <row r="2714" s="13" customFormat="1">
      <c r="B2714" s="238"/>
      <c r="C2714" s="239"/>
      <c r="D2714" s="225" t="s">
        <v>176</v>
      </c>
      <c r="E2714" s="240" t="s">
        <v>19</v>
      </c>
      <c r="F2714" s="241" t="s">
        <v>2922</v>
      </c>
      <c r="G2714" s="239"/>
      <c r="H2714" s="242">
        <v>31.613</v>
      </c>
      <c r="I2714" s="243"/>
      <c r="J2714" s="239"/>
      <c r="K2714" s="239"/>
      <c r="L2714" s="244"/>
      <c r="M2714" s="245"/>
      <c r="N2714" s="246"/>
      <c r="O2714" s="246"/>
      <c r="P2714" s="246"/>
      <c r="Q2714" s="246"/>
      <c r="R2714" s="246"/>
      <c r="S2714" s="246"/>
      <c r="T2714" s="247"/>
      <c r="AT2714" s="248" t="s">
        <v>176</v>
      </c>
      <c r="AU2714" s="248" t="s">
        <v>83</v>
      </c>
      <c r="AV2714" s="13" t="s">
        <v>83</v>
      </c>
      <c r="AW2714" s="13" t="s">
        <v>34</v>
      </c>
      <c r="AX2714" s="13" t="s">
        <v>73</v>
      </c>
      <c r="AY2714" s="248" t="s">
        <v>161</v>
      </c>
    </row>
    <row r="2715" s="13" customFormat="1">
      <c r="B2715" s="238"/>
      <c r="C2715" s="239"/>
      <c r="D2715" s="225" t="s">
        <v>176</v>
      </c>
      <c r="E2715" s="240" t="s">
        <v>19</v>
      </c>
      <c r="F2715" s="241" t="s">
        <v>2923</v>
      </c>
      <c r="G2715" s="239"/>
      <c r="H2715" s="242">
        <v>1.5049999999999999</v>
      </c>
      <c r="I2715" s="243"/>
      <c r="J2715" s="239"/>
      <c r="K2715" s="239"/>
      <c r="L2715" s="244"/>
      <c r="M2715" s="245"/>
      <c r="N2715" s="246"/>
      <c r="O2715" s="246"/>
      <c r="P2715" s="246"/>
      <c r="Q2715" s="246"/>
      <c r="R2715" s="246"/>
      <c r="S2715" s="246"/>
      <c r="T2715" s="247"/>
      <c r="AT2715" s="248" t="s">
        <v>176</v>
      </c>
      <c r="AU2715" s="248" t="s">
        <v>83</v>
      </c>
      <c r="AV2715" s="13" t="s">
        <v>83</v>
      </c>
      <c r="AW2715" s="13" t="s">
        <v>34</v>
      </c>
      <c r="AX2715" s="13" t="s">
        <v>73</v>
      </c>
      <c r="AY2715" s="248" t="s">
        <v>161</v>
      </c>
    </row>
    <row r="2716" s="13" customFormat="1">
      <c r="B2716" s="238"/>
      <c r="C2716" s="239"/>
      <c r="D2716" s="225" t="s">
        <v>176</v>
      </c>
      <c r="E2716" s="240" t="s">
        <v>19</v>
      </c>
      <c r="F2716" s="241" t="s">
        <v>2924</v>
      </c>
      <c r="G2716" s="239"/>
      <c r="H2716" s="242">
        <v>0.81899999999999995</v>
      </c>
      <c r="I2716" s="243"/>
      <c r="J2716" s="239"/>
      <c r="K2716" s="239"/>
      <c r="L2716" s="244"/>
      <c r="M2716" s="245"/>
      <c r="N2716" s="246"/>
      <c r="O2716" s="246"/>
      <c r="P2716" s="246"/>
      <c r="Q2716" s="246"/>
      <c r="R2716" s="246"/>
      <c r="S2716" s="246"/>
      <c r="T2716" s="247"/>
      <c r="AT2716" s="248" t="s">
        <v>176</v>
      </c>
      <c r="AU2716" s="248" t="s">
        <v>83</v>
      </c>
      <c r="AV2716" s="13" t="s">
        <v>83</v>
      </c>
      <c r="AW2716" s="13" t="s">
        <v>34</v>
      </c>
      <c r="AX2716" s="13" t="s">
        <v>73</v>
      </c>
      <c r="AY2716" s="248" t="s">
        <v>161</v>
      </c>
    </row>
    <row r="2717" s="14" customFormat="1">
      <c r="B2717" s="249"/>
      <c r="C2717" s="250"/>
      <c r="D2717" s="225" t="s">
        <v>176</v>
      </c>
      <c r="E2717" s="251" t="s">
        <v>19</v>
      </c>
      <c r="F2717" s="252" t="s">
        <v>201</v>
      </c>
      <c r="G2717" s="250"/>
      <c r="H2717" s="253">
        <v>67.480999999999995</v>
      </c>
      <c r="I2717" s="254"/>
      <c r="J2717" s="250"/>
      <c r="K2717" s="250"/>
      <c r="L2717" s="255"/>
      <c r="M2717" s="256"/>
      <c r="N2717" s="257"/>
      <c r="O2717" s="257"/>
      <c r="P2717" s="257"/>
      <c r="Q2717" s="257"/>
      <c r="R2717" s="257"/>
      <c r="S2717" s="257"/>
      <c r="T2717" s="258"/>
      <c r="AT2717" s="259" t="s">
        <v>176</v>
      </c>
      <c r="AU2717" s="259" t="s">
        <v>83</v>
      </c>
      <c r="AV2717" s="14" t="s">
        <v>167</v>
      </c>
      <c r="AW2717" s="14" t="s">
        <v>34</v>
      </c>
      <c r="AX2717" s="14" t="s">
        <v>81</v>
      </c>
      <c r="AY2717" s="259" t="s">
        <v>161</v>
      </c>
    </row>
    <row r="2718" s="1" customFormat="1" ht="16.5" customHeight="1">
      <c r="B2718" s="39"/>
      <c r="C2718" s="212" t="s">
        <v>2925</v>
      </c>
      <c r="D2718" s="212" t="s">
        <v>163</v>
      </c>
      <c r="E2718" s="213" t="s">
        <v>2926</v>
      </c>
      <c r="F2718" s="214" t="s">
        <v>2927</v>
      </c>
      <c r="G2718" s="215" t="s">
        <v>210</v>
      </c>
      <c r="H2718" s="216">
        <v>4.516</v>
      </c>
      <c r="I2718" s="217"/>
      <c r="J2718" s="218">
        <f>ROUND(I2718*H2718,2)</f>
        <v>0</v>
      </c>
      <c r="K2718" s="214" t="s">
        <v>19</v>
      </c>
      <c r="L2718" s="44"/>
      <c r="M2718" s="219" t="s">
        <v>19</v>
      </c>
      <c r="N2718" s="220" t="s">
        <v>44</v>
      </c>
      <c r="O2718" s="84"/>
      <c r="P2718" s="221">
        <f>O2718*H2718</f>
        <v>0</v>
      </c>
      <c r="Q2718" s="221">
        <v>0.040000000000000001</v>
      </c>
      <c r="R2718" s="221">
        <f>Q2718*H2718</f>
        <v>0.18064</v>
      </c>
      <c r="S2718" s="221">
        <v>0</v>
      </c>
      <c r="T2718" s="222">
        <f>S2718*H2718</f>
        <v>0</v>
      </c>
      <c r="AR2718" s="223" t="s">
        <v>257</v>
      </c>
      <c r="AT2718" s="223" t="s">
        <v>163</v>
      </c>
      <c r="AU2718" s="223" t="s">
        <v>83</v>
      </c>
      <c r="AY2718" s="18" t="s">
        <v>161</v>
      </c>
      <c r="BE2718" s="224">
        <f>IF(N2718="základní",J2718,0)</f>
        <v>0</v>
      </c>
      <c r="BF2718" s="224">
        <f>IF(N2718="snížená",J2718,0)</f>
        <v>0</v>
      </c>
      <c r="BG2718" s="224">
        <f>IF(N2718="zákl. přenesená",J2718,0)</f>
        <v>0</v>
      </c>
      <c r="BH2718" s="224">
        <f>IF(N2718="sníž. přenesená",J2718,0)</f>
        <v>0</v>
      </c>
      <c r="BI2718" s="224">
        <f>IF(N2718="nulová",J2718,0)</f>
        <v>0</v>
      </c>
      <c r="BJ2718" s="18" t="s">
        <v>81</v>
      </c>
      <c r="BK2718" s="224">
        <f>ROUND(I2718*H2718,2)</f>
        <v>0</v>
      </c>
      <c r="BL2718" s="18" t="s">
        <v>257</v>
      </c>
      <c r="BM2718" s="223" t="s">
        <v>2928</v>
      </c>
    </row>
    <row r="2719" s="12" customFormat="1">
      <c r="B2719" s="228"/>
      <c r="C2719" s="229"/>
      <c r="D2719" s="225" t="s">
        <v>176</v>
      </c>
      <c r="E2719" s="230" t="s">
        <v>19</v>
      </c>
      <c r="F2719" s="231" t="s">
        <v>2910</v>
      </c>
      <c r="G2719" s="229"/>
      <c r="H2719" s="230" t="s">
        <v>19</v>
      </c>
      <c r="I2719" s="232"/>
      <c r="J2719" s="229"/>
      <c r="K2719" s="229"/>
      <c r="L2719" s="233"/>
      <c r="M2719" s="234"/>
      <c r="N2719" s="235"/>
      <c r="O2719" s="235"/>
      <c r="P2719" s="235"/>
      <c r="Q2719" s="235"/>
      <c r="R2719" s="235"/>
      <c r="S2719" s="235"/>
      <c r="T2719" s="236"/>
      <c r="AT2719" s="237" t="s">
        <v>176</v>
      </c>
      <c r="AU2719" s="237" t="s">
        <v>83</v>
      </c>
      <c r="AV2719" s="12" t="s">
        <v>81</v>
      </c>
      <c r="AW2719" s="12" t="s">
        <v>34</v>
      </c>
      <c r="AX2719" s="12" t="s">
        <v>73</v>
      </c>
      <c r="AY2719" s="237" t="s">
        <v>161</v>
      </c>
    </row>
    <row r="2720" s="12" customFormat="1">
      <c r="B2720" s="228"/>
      <c r="C2720" s="229"/>
      <c r="D2720" s="225" t="s">
        <v>176</v>
      </c>
      <c r="E2720" s="230" t="s">
        <v>19</v>
      </c>
      <c r="F2720" s="231" t="s">
        <v>2911</v>
      </c>
      <c r="G2720" s="229"/>
      <c r="H2720" s="230" t="s">
        <v>19</v>
      </c>
      <c r="I2720" s="232"/>
      <c r="J2720" s="229"/>
      <c r="K2720" s="229"/>
      <c r="L2720" s="233"/>
      <c r="M2720" s="234"/>
      <c r="N2720" s="235"/>
      <c r="O2720" s="235"/>
      <c r="P2720" s="235"/>
      <c r="Q2720" s="235"/>
      <c r="R2720" s="235"/>
      <c r="S2720" s="235"/>
      <c r="T2720" s="236"/>
      <c r="AT2720" s="237" t="s">
        <v>176</v>
      </c>
      <c r="AU2720" s="237" t="s">
        <v>83</v>
      </c>
      <c r="AV2720" s="12" t="s">
        <v>81</v>
      </c>
      <c r="AW2720" s="12" t="s">
        <v>34</v>
      </c>
      <c r="AX2720" s="12" t="s">
        <v>73</v>
      </c>
      <c r="AY2720" s="237" t="s">
        <v>161</v>
      </c>
    </row>
    <row r="2721" s="12" customFormat="1">
      <c r="B2721" s="228"/>
      <c r="C2721" s="229"/>
      <c r="D2721" s="225" t="s">
        <v>176</v>
      </c>
      <c r="E2721" s="230" t="s">
        <v>19</v>
      </c>
      <c r="F2721" s="231" t="s">
        <v>2912</v>
      </c>
      <c r="G2721" s="229"/>
      <c r="H2721" s="230" t="s">
        <v>19</v>
      </c>
      <c r="I2721" s="232"/>
      <c r="J2721" s="229"/>
      <c r="K2721" s="229"/>
      <c r="L2721" s="233"/>
      <c r="M2721" s="234"/>
      <c r="N2721" s="235"/>
      <c r="O2721" s="235"/>
      <c r="P2721" s="235"/>
      <c r="Q2721" s="235"/>
      <c r="R2721" s="235"/>
      <c r="S2721" s="235"/>
      <c r="T2721" s="236"/>
      <c r="AT2721" s="237" t="s">
        <v>176</v>
      </c>
      <c r="AU2721" s="237" t="s">
        <v>83</v>
      </c>
      <c r="AV2721" s="12" t="s">
        <v>81</v>
      </c>
      <c r="AW2721" s="12" t="s">
        <v>34</v>
      </c>
      <c r="AX2721" s="12" t="s">
        <v>73</v>
      </c>
      <c r="AY2721" s="237" t="s">
        <v>161</v>
      </c>
    </row>
    <row r="2722" s="12" customFormat="1">
      <c r="B2722" s="228"/>
      <c r="C2722" s="229"/>
      <c r="D2722" s="225" t="s">
        <v>176</v>
      </c>
      <c r="E2722" s="230" t="s">
        <v>19</v>
      </c>
      <c r="F2722" s="231" t="s">
        <v>2913</v>
      </c>
      <c r="G2722" s="229"/>
      <c r="H2722" s="230" t="s">
        <v>19</v>
      </c>
      <c r="I2722" s="232"/>
      <c r="J2722" s="229"/>
      <c r="K2722" s="229"/>
      <c r="L2722" s="233"/>
      <c r="M2722" s="234"/>
      <c r="N2722" s="235"/>
      <c r="O2722" s="235"/>
      <c r="P2722" s="235"/>
      <c r="Q2722" s="235"/>
      <c r="R2722" s="235"/>
      <c r="S2722" s="235"/>
      <c r="T2722" s="236"/>
      <c r="AT2722" s="237" t="s">
        <v>176</v>
      </c>
      <c r="AU2722" s="237" t="s">
        <v>83</v>
      </c>
      <c r="AV2722" s="12" t="s">
        <v>81</v>
      </c>
      <c r="AW2722" s="12" t="s">
        <v>34</v>
      </c>
      <c r="AX2722" s="12" t="s">
        <v>73</v>
      </c>
      <c r="AY2722" s="237" t="s">
        <v>161</v>
      </c>
    </row>
    <row r="2723" s="12" customFormat="1">
      <c r="B2723" s="228"/>
      <c r="C2723" s="229"/>
      <c r="D2723" s="225" t="s">
        <v>176</v>
      </c>
      <c r="E2723" s="230" t="s">
        <v>19</v>
      </c>
      <c r="F2723" s="231" t="s">
        <v>2914</v>
      </c>
      <c r="G2723" s="229"/>
      <c r="H2723" s="230" t="s">
        <v>19</v>
      </c>
      <c r="I2723" s="232"/>
      <c r="J2723" s="229"/>
      <c r="K2723" s="229"/>
      <c r="L2723" s="233"/>
      <c r="M2723" s="234"/>
      <c r="N2723" s="235"/>
      <c r="O2723" s="235"/>
      <c r="P2723" s="235"/>
      <c r="Q2723" s="235"/>
      <c r="R2723" s="235"/>
      <c r="S2723" s="235"/>
      <c r="T2723" s="236"/>
      <c r="AT2723" s="237" t="s">
        <v>176</v>
      </c>
      <c r="AU2723" s="237" t="s">
        <v>83</v>
      </c>
      <c r="AV2723" s="12" t="s">
        <v>81</v>
      </c>
      <c r="AW2723" s="12" t="s">
        <v>34</v>
      </c>
      <c r="AX2723" s="12" t="s">
        <v>73</v>
      </c>
      <c r="AY2723" s="237" t="s">
        <v>161</v>
      </c>
    </row>
    <row r="2724" s="12" customFormat="1">
      <c r="B2724" s="228"/>
      <c r="C2724" s="229"/>
      <c r="D2724" s="225" t="s">
        <v>176</v>
      </c>
      <c r="E2724" s="230" t="s">
        <v>19</v>
      </c>
      <c r="F2724" s="231" t="s">
        <v>2915</v>
      </c>
      <c r="G2724" s="229"/>
      <c r="H2724" s="230" t="s">
        <v>19</v>
      </c>
      <c r="I2724" s="232"/>
      <c r="J2724" s="229"/>
      <c r="K2724" s="229"/>
      <c r="L2724" s="233"/>
      <c r="M2724" s="234"/>
      <c r="N2724" s="235"/>
      <c r="O2724" s="235"/>
      <c r="P2724" s="235"/>
      <c r="Q2724" s="235"/>
      <c r="R2724" s="235"/>
      <c r="S2724" s="235"/>
      <c r="T2724" s="236"/>
      <c r="AT2724" s="237" t="s">
        <v>176</v>
      </c>
      <c r="AU2724" s="237" t="s">
        <v>83</v>
      </c>
      <c r="AV2724" s="12" t="s">
        <v>81</v>
      </c>
      <c r="AW2724" s="12" t="s">
        <v>34</v>
      </c>
      <c r="AX2724" s="12" t="s">
        <v>73</v>
      </c>
      <c r="AY2724" s="237" t="s">
        <v>161</v>
      </c>
    </row>
    <row r="2725" s="12" customFormat="1">
      <c r="B2725" s="228"/>
      <c r="C2725" s="229"/>
      <c r="D2725" s="225" t="s">
        <v>176</v>
      </c>
      <c r="E2725" s="230" t="s">
        <v>19</v>
      </c>
      <c r="F2725" s="231" t="s">
        <v>2916</v>
      </c>
      <c r="G2725" s="229"/>
      <c r="H2725" s="230" t="s">
        <v>19</v>
      </c>
      <c r="I2725" s="232"/>
      <c r="J2725" s="229"/>
      <c r="K2725" s="229"/>
      <c r="L2725" s="233"/>
      <c r="M2725" s="234"/>
      <c r="N2725" s="235"/>
      <c r="O2725" s="235"/>
      <c r="P2725" s="235"/>
      <c r="Q2725" s="235"/>
      <c r="R2725" s="235"/>
      <c r="S2725" s="235"/>
      <c r="T2725" s="236"/>
      <c r="AT2725" s="237" t="s">
        <v>176</v>
      </c>
      <c r="AU2725" s="237" t="s">
        <v>83</v>
      </c>
      <c r="AV2725" s="12" t="s">
        <v>81</v>
      </c>
      <c r="AW2725" s="12" t="s">
        <v>34</v>
      </c>
      <c r="AX2725" s="12" t="s">
        <v>73</v>
      </c>
      <c r="AY2725" s="237" t="s">
        <v>161</v>
      </c>
    </row>
    <row r="2726" s="12" customFormat="1">
      <c r="B2726" s="228"/>
      <c r="C2726" s="229"/>
      <c r="D2726" s="225" t="s">
        <v>176</v>
      </c>
      <c r="E2726" s="230" t="s">
        <v>19</v>
      </c>
      <c r="F2726" s="231" t="s">
        <v>2917</v>
      </c>
      <c r="G2726" s="229"/>
      <c r="H2726" s="230" t="s">
        <v>19</v>
      </c>
      <c r="I2726" s="232"/>
      <c r="J2726" s="229"/>
      <c r="K2726" s="229"/>
      <c r="L2726" s="233"/>
      <c r="M2726" s="234"/>
      <c r="N2726" s="235"/>
      <c r="O2726" s="235"/>
      <c r="P2726" s="235"/>
      <c r="Q2726" s="235"/>
      <c r="R2726" s="235"/>
      <c r="S2726" s="235"/>
      <c r="T2726" s="236"/>
      <c r="AT2726" s="237" t="s">
        <v>176</v>
      </c>
      <c r="AU2726" s="237" t="s">
        <v>83</v>
      </c>
      <c r="AV2726" s="12" t="s">
        <v>81</v>
      </c>
      <c r="AW2726" s="12" t="s">
        <v>34</v>
      </c>
      <c r="AX2726" s="12" t="s">
        <v>73</v>
      </c>
      <c r="AY2726" s="237" t="s">
        <v>161</v>
      </c>
    </row>
    <row r="2727" s="12" customFormat="1">
      <c r="B2727" s="228"/>
      <c r="C2727" s="229"/>
      <c r="D2727" s="225" t="s">
        <v>176</v>
      </c>
      <c r="E2727" s="230" t="s">
        <v>19</v>
      </c>
      <c r="F2727" s="231" t="s">
        <v>2918</v>
      </c>
      <c r="G2727" s="229"/>
      <c r="H2727" s="230" t="s">
        <v>19</v>
      </c>
      <c r="I2727" s="232"/>
      <c r="J2727" s="229"/>
      <c r="K2727" s="229"/>
      <c r="L2727" s="233"/>
      <c r="M2727" s="234"/>
      <c r="N2727" s="235"/>
      <c r="O2727" s="235"/>
      <c r="P2727" s="235"/>
      <c r="Q2727" s="235"/>
      <c r="R2727" s="235"/>
      <c r="S2727" s="235"/>
      <c r="T2727" s="236"/>
      <c r="AT2727" s="237" t="s">
        <v>176</v>
      </c>
      <c r="AU2727" s="237" t="s">
        <v>83</v>
      </c>
      <c r="AV2727" s="12" t="s">
        <v>81</v>
      </c>
      <c r="AW2727" s="12" t="s">
        <v>34</v>
      </c>
      <c r="AX2727" s="12" t="s">
        <v>73</v>
      </c>
      <c r="AY2727" s="237" t="s">
        <v>161</v>
      </c>
    </row>
    <row r="2728" s="12" customFormat="1">
      <c r="B2728" s="228"/>
      <c r="C2728" s="229"/>
      <c r="D2728" s="225" t="s">
        <v>176</v>
      </c>
      <c r="E2728" s="230" t="s">
        <v>19</v>
      </c>
      <c r="F2728" s="231" t="s">
        <v>2919</v>
      </c>
      <c r="G2728" s="229"/>
      <c r="H2728" s="230" t="s">
        <v>19</v>
      </c>
      <c r="I2728" s="232"/>
      <c r="J2728" s="229"/>
      <c r="K2728" s="229"/>
      <c r="L2728" s="233"/>
      <c r="M2728" s="234"/>
      <c r="N2728" s="235"/>
      <c r="O2728" s="235"/>
      <c r="P2728" s="235"/>
      <c r="Q2728" s="235"/>
      <c r="R2728" s="235"/>
      <c r="S2728" s="235"/>
      <c r="T2728" s="236"/>
      <c r="AT2728" s="237" t="s">
        <v>176</v>
      </c>
      <c r="AU2728" s="237" t="s">
        <v>83</v>
      </c>
      <c r="AV2728" s="12" t="s">
        <v>81</v>
      </c>
      <c r="AW2728" s="12" t="s">
        <v>34</v>
      </c>
      <c r="AX2728" s="12" t="s">
        <v>73</v>
      </c>
      <c r="AY2728" s="237" t="s">
        <v>161</v>
      </c>
    </row>
    <row r="2729" s="13" customFormat="1">
      <c r="B2729" s="238"/>
      <c r="C2729" s="239"/>
      <c r="D2729" s="225" t="s">
        <v>176</v>
      </c>
      <c r="E2729" s="240" t="s">
        <v>19</v>
      </c>
      <c r="F2729" s="241" t="s">
        <v>2929</v>
      </c>
      <c r="G2729" s="239"/>
      <c r="H2729" s="242">
        <v>4.516</v>
      </c>
      <c r="I2729" s="243"/>
      <c r="J2729" s="239"/>
      <c r="K2729" s="239"/>
      <c r="L2729" s="244"/>
      <c r="M2729" s="245"/>
      <c r="N2729" s="246"/>
      <c r="O2729" s="246"/>
      <c r="P2729" s="246"/>
      <c r="Q2729" s="246"/>
      <c r="R2729" s="246"/>
      <c r="S2729" s="246"/>
      <c r="T2729" s="247"/>
      <c r="AT2729" s="248" t="s">
        <v>176</v>
      </c>
      <c r="AU2729" s="248" t="s">
        <v>83</v>
      </c>
      <c r="AV2729" s="13" t="s">
        <v>83</v>
      </c>
      <c r="AW2729" s="13" t="s">
        <v>34</v>
      </c>
      <c r="AX2729" s="13" t="s">
        <v>81</v>
      </c>
      <c r="AY2729" s="248" t="s">
        <v>161</v>
      </c>
    </row>
    <row r="2730" s="1" customFormat="1" ht="16.5" customHeight="1">
      <c r="B2730" s="39"/>
      <c r="C2730" s="212" t="s">
        <v>2930</v>
      </c>
      <c r="D2730" s="212" t="s">
        <v>163</v>
      </c>
      <c r="E2730" s="213" t="s">
        <v>2931</v>
      </c>
      <c r="F2730" s="214" t="s">
        <v>2932</v>
      </c>
      <c r="G2730" s="215" t="s">
        <v>210</v>
      </c>
      <c r="H2730" s="216">
        <v>2.3220000000000001</v>
      </c>
      <c r="I2730" s="217"/>
      <c r="J2730" s="218">
        <f>ROUND(I2730*H2730,2)</f>
        <v>0</v>
      </c>
      <c r="K2730" s="214" t="s">
        <v>19</v>
      </c>
      <c r="L2730" s="44"/>
      <c r="M2730" s="219" t="s">
        <v>19</v>
      </c>
      <c r="N2730" s="220" t="s">
        <v>44</v>
      </c>
      <c r="O2730" s="84"/>
      <c r="P2730" s="221">
        <f>O2730*H2730</f>
        <v>0</v>
      </c>
      <c r="Q2730" s="221">
        <v>0.040000000000000001</v>
      </c>
      <c r="R2730" s="221">
        <f>Q2730*H2730</f>
        <v>0.092880000000000004</v>
      </c>
      <c r="S2730" s="221">
        <v>0</v>
      </c>
      <c r="T2730" s="222">
        <f>S2730*H2730</f>
        <v>0</v>
      </c>
      <c r="AR2730" s="223" t="s">
        <v>257</v>
      </c>
      <c r="AT2730" s="223" t="s">
        <v>163</v>
      </c>
      <c r="AU2730" s="223" t="s">
        <v>83</v>
      </c>
      <c r="AY2730" s="18" t="s">
        <v>161</v>
      </c>
      <c r="BE2730" s="224">
        <f>IF(N2730="základní",J2730,0)</f>
        <v>0</v>
      </c>
      <c r="BF2730" s="224">
        <f>IF(N2730="snížená",J2730,0)</f>
        <v>0</v>
      </c>
      <c r="BG2730" s="224">
        <f>IF(N2730="zákl. přenesená",J2730,0)</f>
        <v>0</v>
      </c>
      <c r="BH2730" s="224">
        <f>IF(N2730="sníž. přenesená",J2730,0)</f>
        <v>0</v>
      </c>
      <c r="BI2730" s="224">
        <f>IF(N2730="nulová",J2730,0)</f>
        <v>0</v>
      </c>
      <c r="BJ2730" s="18" t="s">
        <v>81</v>
      </c>
      <c r="BK2730" s="224">
        <f>ROUND(I2730*H2730,2)</f>
        <v>0</v>
      </c>
      <c r="BL2730" s="18" t="s">
        <v>257</v>
      </c>
      <c r="BM2730" s="223" t="s">
        <v>2933</v>
      </c>
    </row>
    <row r="2731" s="12" customFormat="1">
      <c r="B2731" s="228"/>
      <c r="C2731" s="229"/>
      <c r="D2731" s="225" t="s">
        <v>176</v>
      </c>
      <c r="E2731" s="230" t="s">
        <v>19</v>
      </c>
      <c r="F2731" s="231" t="s">
        <v>2910</v>
      </c>
      <c r="G2731" s="229"/>
      <c r="H2731" s="230" t="s">
        <v>19</v>
      </c>
      <c r="I2731" s="232"/>
      <c r="J2731" s="229"/>
      <c r="K2731" s="229"/>
      <c r="L2731" s="233"/>
      <c r="M2731" s="234"/>
      <c r="N2731" s="235"/>
      <c r="O2731" s="235"/>
      <c r="P2731" s="235"/>
      <c r="Q2731" s="235"/>
      <c r="R2731" s="235"/>
      <c r="S2731" s="235"/>
      <c r="T2731" s="236"/>
      <c r="AT2731" s="237" t="s">
        <v>176</v>
      </c>
      <c r="AU2731" s="237" t="s">
        <v>83</v>
      </c>
      <c r="AV2731" s="12" t="s">
        <v>81</v>
      </c>
      <c r="AW2731" s="12" t="s">
        <v>34</v>
      </c>
      <c r="AX2731" s="12" t="s">
        <v>73</v>
      </c>
      <c r="AY2731" s="237" t="s">
        <v>161</v>
      </c>
    </row>
    <row r="2732" s="12" customFormat="1">
      <c r="B2732" s="228"/>
      <c r="C2732" s="229"/>
      <c r="D2732" s="225" t="s">
        <v>176</v>
      </c>
      <c r="E2732" s="230" t="s">
        <v>19</v>
      </c>
      <c r="F2732" s="231" t="s">
        <v>2911</v>
      </c>
      <c r="G2732" s="229"/>
      <c r="H2732" s="230" t="s">
        <v>19</v>
      </c>
      <c r="I2732" s="232"/>
      <c r="J2732" s="229"/>
      <c r="K2732" s="229"/>
      <c r="L2732" s="233"/>
      <c r="M2732" s="234"/>
      <c r="N2732" s="235"/>
      <c r="O2732" s="235"/>
      <c r="P2732" s="235"/>
      <c r="Q2732" s="235"/>
      <c r="R2732" s="235"/>
      <c r="S2732" s="235"/>
      <c r="T2732" s="236"/>
      <c r="AT2732" s="237" t="s">
        <v>176</v>
      </c>
      <c r="AU2732" s="237" t="s">
        <v>83</v>
      </c>
      <c r="AV2732" s="12" t="s">
        <v>81</v>
      </c>
      <c r="AW2732" s="12" t="s">
        <v>34</v>
      </c>
      <c r="AX2732" s="12" t="s">
        <v>73</v>
      </c>
      <c r="AY2732" s="237" t="s">
        <v>161</v>
      </c>
    </row>
    <row r="2733" s="12" customFormat="1">
      <c r="B2733" s="228"/>
      <c r="C2733" s="229"/>
      <c r="D2733" s="225" t="s">
        <v>176</v>
      </c>
      <c r="E2733" s="230" t="s">
        <v>19</v>
      </c>
      <c r="F2733" s="231" t="s">
        <v>2912</v>
      </c>
      <c r="G2733" s="229"/>
      <c r="H2733" s="230" t="s">
        <v>19</v>
      </c>
      <c r="I2733" s="232"/>
      <c r="J2733" s="229"/>
      <c r="K2733" s="229"/>
      <c r="L2733" s="233"/>
      <c r="M2733" s="234"/>
      <c r="N2733" s="235"/>
      <c r="O2733" s="235"/>
      <c r="P2733" s="235"/>
      <c r="Q2733" s="235"/>
      <c r="R2733" s="235"/>
      <c r="S2733" s="235"/>
      <c r="T2733" s="236"/>
      <c r="AT2733" s="237" t="s">
        <v>176</v>
      </c>
      <c r="AU2733" s="237" t="s">
        <v>83</v>
      </c>
      <c r="AV2733" s="12" t="s">
        <v>81</v>
      </c>
      <c r="AW2733" s="12" t="s">
        <v>34</v>
      </c>
      <c r="AX2733" s="12" t="s">
        <v>73</v>
      </c>
      <c r="AY2733" s="237" t="s">
        <v>161</v>
      </c>
    </row>
    <row r="2734" s="12" customFormat="1">
      <c r="B2734" s="228"/>
      <c r="C2734" s="229"/>
      <c r="D2734" s="225" t="s">
        <v>176</v>
      </c>
      <c r="E2734" s="230" t="s">
        <v>19</v>
      </c>
      <c r="F2734" s="231" t="s">
        <v>2914</v>
      </c>
      <c r="G2734" s="229"/>
      <c r="H2734" s="230" t="s">
        <v>19</v>
      </c>
      <c r="I2734" s="232"/>
      <c r="J2734" s="229"/>
      <c r="K2734" s="229"/>
      <c r="L2734" s="233"/>
      <c r="M2734" s="234"/>
      <c r="N2734" s="235"/>
      <c r="O2734" s="235"/>
      <c r="P2734" s="235"/>
      <c r="Q2734" s="235"/>
      <c r="R2734" s="235"/>
      <c r="S2734" s="235"/>
      <c r="T2734" s="236"/>
      <c r="AT2734" s="237" t="s">
        <v>176</v>
      </c>
      <c r="AU2734" s="237" t="s">
        <v>83</v>
      </c>
      <c r="AV2734" s="12" t="s">
        <v>81</v>
      </c>
      <c r="AW2734" s="12" t="s">
        <v>34</v>
      </c>
      <c r="AX2734" s="12" t="s">
        <v>73</v>
      </c>
      <c r="AY2734" s="237" t="s">
        <v>161</v>
      </c>
    </row>
    <row r="2735" s="12" customFormat="1">
      <c r="B2735" s="228"/>
      <c r="C2735" s="229"/>
      <c r="D2735" s="225" t="s">
        <v>176</v>
      </c>
      <c r="E2735" s="230" t="s">
        <v>19</v>
      </c>
      <c r="F2735" s="231" t="s">
        <v>2915</v>
      </c>
      <c r="G2735" s="229"/>
      <c r="H2735" s="230" t="s">
        <v>19</v>
      </c>
      <c r="I2735" s="232"/>
      <c r="J2735" s="229"/>
      <c r="K2735" s="229"/>
      <c r="L2735" s="233"/>
      <c r="M2735" s="234"/>
      <c r="N2735" s="235"/>
      <c r="O2735" s="235"/>
      <c r="P2735" s="235"/>
      <c r="Q2735" s="235"/>
      <c r="R2735" s="235"/>
      <c r="S2735" s="235"/>
      <c r="T2735" s="236"/>
      <c r="AT2735" s="237" t="s">
        <v>176</v>
      </c>
      <c r="AU2735" s="237" t="s">
        <v>83</v>
      </c>
      <c r="AV2735" s="12" t="s">
        <v>81</v>
      </c>
      <c r="AW2735" s="12" t="s">
        <v>34</v>
      </c>
      <c r="AX2735" s="12" t="s">
        <v>73</v>
      </c>
      <c r="AY2735" s="237" t="s">
        <v>161</v>
      </c>
    </row>
    <row r="2736" s="12" customFormat="1">
      <c r="B2736" s="228"/>
      <c r="C2736" s="229"/>
      <c r="D2736" s="225" t="s">
        <v>176</v>
      </c>
      <c r="E2736" s="230" t="s">
        <v>19</v>
      </c>
      <c r="F2736" s="231" t="s">
        <v>2917</v>
      </c>
      <c r="G2736" s="229"/>
      <c r="H2736" s="230" t="s">
        <v>19</v>
      </c>
      <c r="I2736" s="232"/>
      <c r="J2736" s="229"/>
      <c r="K2736" s="229"/>
      <c r="L2736" s="233"/>
      <c r="M2736" s="234"/>
      <c r="N2736" s="235"/>
      <c r="O2736" s="235"/>
      <c r="P2736" s="235"/>
      <c r="Q2736" s="235"/>
      <c r="R2736" s="235"/>
      <c r="S2736" s="235"/>
      <c r="T2736" s="236"/>
      <c r="AT2736" s="237" t="s">
        <v>176</v>
      </c>
      <c r="AU2736" s="237" t="s">
        <v>83</v>
      </c>
      <c r="AV2736" s="12" t="s">
        <v>81</v>
      </c>
      <c r="AW2736" s="12" t="s">
        <v>34</v>
      </c>
      <c r="AX2736" s="12" t="s">
        <v>73</v>
      </c>
      <c r="AY2736" s="237" t="s">
        <v>161</v>
      </c>
    </row>
    <row r="2737" s="12" customFormat="1">
      <c r="B2737" s="228"/>
      <c r="C2737" s="229"/>
      <c r="D2737" s="225" t="s">
        <v>176</v>
      </c>
      <c r="E2737" s="230" t="s">
        <v>19</v>
      </c>
      <c r="F2737" s="231" t="s">
        <v>2918</v>
      </c>
      <c r="G2737" s="229"/>
      <c r="H2737" s="230" t="s">
        <v>19</v>
      </c>
      <c r="I2737" s="232"/>
      <c r="J2737" s="229"/>
      <c r="K2737" s="229"/>
      <c r="L2737" s="233"/>
      <c r="M2737" s="234"/>
      <c r="N2737" s="235"/>
      <c r="O2737" s="235"/>
      <c r="P2737" s="235"/>
      <c r="Q2737" s="235"/>
      <c r="R2737" s="235"/>
      <c r="S2737" s="235"/>
      <c r="T2737" s="236"/>
      <c r="AT2737" s="237" t="s">
        <v>176</v>
      </c>
      <c r="AU2737" s="237" t="s">
        <v>83</v>
      </c>
      <c r="AV2737" s="12" t="s">
        <v>81</v>
      </c>
      <c r="AW2737" s="12" t="s">
        <v>34</v>
      </c>
      <c r="AX2737" s="12" t="s">
        <v>73</v>
      </c>
      <c r="AY2737" s="237" t="s">
        <v>161</v>
      </c>
    </row>
    <row r="2738" s="12" customFormat="1">
      <c r="B2738" s="228"/>
      <c r="C2738" s="229"/>
      <c r="D2738" s="225" t="s">
        <v>176</v>
      </c>
      <c r="E2738" s="230" t="s">
        <v>19</v>
      </c>
      <c r="F2738" s="231" t="s">
        <v>2934</v>
      </c>
      <c r="G2738" s="229"/>
      <c r="H2738" s="230" t="s">
        <v>19</v>
      </c>
      <c r="I2738" s="232"/>
      <c r="J2738" s="229"/>
      <c r="K2738" s="229"/>
      <c r="L2738" s="233"/>
      <c r="M2738" s="234"/>
      <c r="N2738" s="235"/>
      <c r="O2738" s="235"/>
      <c r="P2738" s="235"/>
      <c r="Q2738" s="235"/>
      <c r="R2738" s="235"/>
      <c r="S2738" s="235"/>
      <c r="T2738" s="236"/>
      <c r="AT2738" s="237" t="s">
        <v>176</v>
      </c>
      <c r="AU2738" s="237" t="s">
        <v>83</v>
      </c>
      <c r="AV2738" s="12" t="s">
        <v>81</v>
      </c>
      <c r="AW2738" s="12" t="s">
        <v>34</v>
      </c>
      <c r="AX2738" s="12" t="s">
        <v>73</v>
      </c>
      <c r="AY2738" s="237" t="s">
        <v>161</v>
      </c>
    </row>
    <row r="2739" s="12" customFormat="1">
      <c r="B2739" s="228"/>
      <c r="C2739" s="229"/>
      <c r="D2739" s="225" t="s">
        <v>176</v>
      </c>
      <c r="E2739" s="230" t="s">
        <v>19</v>
      </c>
      <c r="F2739" s="231" t="s">
        <v>2919</v>
      </c>
      <c r="G2739" s="229"/>
      <c r="H2739" s="230" t="s">
        <v>19</v>
      </c>
      <c r="I2739" s="232"/>
      <c r="J2739" s="229"/>
      <c r="K2739" s="229"/>
      <c r="L2739" s="233"/>
      <c r="M2739" s="234"/>
      <c r="N2739" s="235"/>
      <c r="O2739" s="235"/>
      <c r="P2739" s="235"/>
      <c r="Q2739" s="235"/>
      <c r="R2739" s="235"/>
      <c r="S2739" s="235"/>
      <c r="T2739" s="236"/>
      <c r="AT2739" s="237" t="s">
        <v>176</v>
      </c>
      <c r="AU2739" s="237" t="s">
        <v>83</v>
      </c>
      <c r="AV2739" s="12" t="s">
        <v>81</v>
      </c>
      <c r="AW2739" s="12" t="s">
        <v>34</v>
      </c>
      <c r="AX2739" s="12" t="s">
        <v>73</v>
      </c>
      <c r="AY2739" s="237" t="s">
        <v>161</v>
      </c>
    </row>
    <row r="2740" s="13" customFormat="1">
      <c r="B2740" s="238"/>
      <c r="C2740" s="239"/>
      <c r="D2740" s="225" t="s">
        <v>176</v>
      </c>
      <c r="E2740" s="240" t="s">
        <v>19</v>
      </c>
      <c r="F2740" s="241" t="s">
        <v>2935</v>
      </c>
      <c r="G2740" s="239"/>
      <c r="H2740" s="242">
        <v>2.3220000000000001</v>
      </c>
      <c r="I2740" s="243"/>
      <c r="J2740" s="239"/>
      <c r="K2740" s="239"/>
      <c r="L2740" s="244"/>
      <c r="M2740" s="245"/>
      <c r="N2740" s="246"/>
      <c r="O2740" s="246"/>
      <c r="P2740" s="246"/>
      <c r="Q2740" s="246"/>
      <c r="R2740" s="246"/>
      <c r="S2740" s="246"/>
      <c r="T2740" s="247"/>
      <c r="AT2740" s="248" t="s">
        <v>176</v>
      </c>
      <c r="AU2740" s="248" t="s">
        <v>83</v>
      </c>
      <c r="AV2740" s="13" t="s">
        <v>83</v>
      </c>
      <c r="AW2740" s="13" t="s">
        <v>34</v>
      </c>
      <c r="AX2740" s="13" t="s">
        <v>73</v>
      </c>
      <c r="AY2740" s="248" t="s">
        <v>161</v>
      </c>
    </row>
    <row r="2741" s="14" customFormat="1">
      <c r="B2741" s="249"/>
      <c r="C2741" s="250"/>
      <c r="D2741" s="225" t="s">
        <v>176</v>
      </c>
      <c r="E2741" s="251" t="s">
        <v>19</v>
      </c>
      <c r="F2741" s="252" t="s">
        <v>201</v>
      </c>
      <c r="G2741" s="250"/>
      <c r="H2741" s="253">
        <v>2.3220000000000001</v>
      </c>
      <c r="I2741" s="254"/>
      <c r="J2741" s="250"/>
      <c r="K2741" s="250"/>
      <c r="L2741" s="255"/>
      <c r="M2741" s="256"/>
      <c r="N2741" s="257"/>
      <c r="O2741" s="257"/>
      <c r="P2741" s="257"/>
      <c r="Q2741" s="257"/>
      <c r="R2741" s="257"/>
      <c r="S2741" s="257"/>
      <c r="T2741" s="258"/>
      <c r="AT2741" s="259" t="s">
        <v>176</v>
      </c>
      <c r="AU2741" s="259" t="s">
        <v>83</v>
      </c>
      <c r="AV2741" s="14" t="s">
        <v>167</v>
      </c>
      <c r="AW2741" s="14" t="s">
        <v>34</v>
      </c>
      <c r="AX2741" s="14" t="s">
        <v>81</v>
      </c>
      <c r="AY2741" s="259" t="s">
        <v>161</v>
      </c>
    </row>
    <row r="2742" s="1" customFormat="1" ht="16.5" customHeight="1">
      <c r="B2742" s="39"/>
      <c r="C2742" s="212" t="s">
        <v>2936</v>
      </c>
      <c r="D2742" s="212" t="s">
        <v>163</v>
      </c>
      <c r="E2742" s="213" t="s">
        <v>2937</v>
      </c>
      <c r="F2742" s="214" t="s">
        <v>2938</v>
      </c>
      <c r="G2742" s="215" t="s">
        <v>210</v>
      </c>
      <c r="H2742" s="216">
        <v>18.716999999999999</v>
      </c>
      <c r="I2742" s="217"/>
      <c r="J2742" s="218">
        <f>ROUND(I2742*H2742,2)</f>
        <v>0</v>
      </c>
      <c r="K2742" s="214" t="s">
        <v>19</v>
      </c>
      <c r="L2742" s="44"/>
      <c r="M2742" s="219" t="s">
        <v>19</v>
      </c>
      <c r="N2742" s="220" t="s">
        <v>44</v>
      </c>
      <c r="O2742" s="84"/>
      <c r="P2742" s="221">
        <f>O2742*H2742</f>
        <v>0</v>
      </c>
      <c r="Q2742" s="221">
        <v>0.040000000000000001</v>
      </c>
      <c r="R2742" s="221">
        <f>Q2742*H2742</f>
        <v>0.74868000000000001</v>
      </c>
      <c r="S2742" s="221">
        <v>0</v>
      </c>
      <c r="T2742" s="222">
        <f>S2742*H2742</f>
        <v>0</v>
      </c>
      <c r="AR2742" s="223" t="s">
        <v>257</v>
      </c>
      <c r="AT2742" s="223" t="s">
        <v>163</v>
      </c>
      <c r="AU2742" s="223" t="s">
        <v>83</v>
      </c>
      <c r="AY2742" s="18" t="s">
        <v>161</v>
      </c>
      <c r="BE2742" s="224">
        <f>IF(N2742="základní",J2742,0)</f>
        <v>0</v>
      </c>
      <c r="BF2742" s="224">
        <f>IF(N2742="snížená",J2742,0)</f>
        <v>0</v>
      </c>
      <c r="BG2742" s="224">
        <f>IF(N2742="zákl. přenesená",J2742,0)</f>
        <v>0</v>
      </c>
      <c r="BH2742" s="224">
        <f>IF(N2742="sníž. přenesená",J2742,0)</f>
        <v>0</v>
      </c>
      <c r="BI2742" s="224">
        <f>IF(N2742="nulová",J2742,0)</f>
        <v>0</v>
      </c>
      <c r="BJ2742" s="18" t="s">
        <v>81</v>
      </c>
      <c r="BK2742" s="224">
        <f>ROUND(I2742*H2742,2)</f>
        <v>0</v>
      </c>
      <c r="BL2742" s="18" t="s">
        <v>257</v>
      </c>
      <c r="BM2742" s="223" t="s">
        <v>2939</v>
      </c>
    </row>
    <row r="2743" s="12" customFormat="1">
      <c r="B2743" s="228"/>
      <c r="C2743" s="229"/>
      <c r="D2743" s="225" t="s">
        <v>176</v>
      </c>
      <c r="E2743" s="230" t="s">
        <v>19</v>
      </c>
      <c r="F2743" s="231" t="s">
        <v>2910</v>
      </c>
      <c r="G2743" s="229"/>
      <c r="H2743" s="230" t="s">
        <v>19</v>
      </c>
      <c r="I2743" s="232"/>
      <c r="J2743" s="229"/>
      <c r="K2743" s="229"/>
      <c r="L2743" s="233"/>
      <c r="M2743" s="234"/>
      <c r="N2743" s="235"/>
      <c r="O2743" s="235"/>
      <c r="P2743" s="235"/>
      <c r="Q2743" s="235"/>
      <c r="R2743" s="235"/>
      <c r="S2743" s="235"/>
      <c r="T2743" s="236"/>
      <c r="AT2743" s="237" t="s">
        <v>176</v>
      </c>
      <c r="AU2743" s="237" t="s">
        <v>83</v>
      </c>
      <c r="AV2743" s="12" t="s">
        <v>81</v>
      </c>
      <c r="AW2743" s="12" t="s">
        <v>34</v>
      </c>
      <c r="AX2743" s="12" t="s">
        <v>73</v>
      </c>
      <c r="AY2743" s="237" t="s">
        <v>161</v>
      </c>
    </row>
    <row r="2744" s="12" customFormat="1">
      <c r="B2744" s="228"/>
      <c r="C2744" s="229"/>
      <c r="D2744" s="225" t="s">
        <v>176</v>
      </c>
      <c r="E2744" s="230" t="s">
        <v>19</v>
      </c>
      <c r="F2744" s="231" t="s">
        <v>2911</v>
      </c>
      <c r="G2744" s="229"/>
      <c r="H2744" s="230" t="s">
        <v>19</v>
      </c>
      <c r="I2744" s="232"/>
      <c r="J2744" s="229"/>
      <c r="K2744" s="229"/>
      <c r="L2744" s="233"/>
      <c r="M2744" s="234"/>
      <c r="N2744" s="235"/>
      <c r="O2744" s="235"/>
      <c r="P2744" s="235"/>
      <c r="Q2744" s="235"/>
      <c r="R2744" s="235"/>
      <c r="S2744" s="235"/>
      <c r="T2744" s="236"/>
      <c r="AT2744" s="237" t="s">
        <v>176</v>
      </c>
      <c r="AU2744" s="237" t="s">
        <v>83</v>
      </c>
      <c r="AV2744" s="12" t="s">
        <v>81</v>
      </c>
      <c r="AW2744" s="12" t="s">
        <v>34</v>
      </c>
      <c r="AX2744" s="12" t="s">
        <v>73</v>
      </c>
      <c r="AY2744" s="237" t="s">
        <v>161</v>
      </c>
    </row>
    <row r="2745" s="12" customFormat="1">
      <c r="B2745" s="228"/>
      <c r="C2745" s="229"/>
      <c r="D2745" s="225" t="s">
        <v>176</v>
      </c>
      <c r="E2745" s="230" t="s">
        <v>19</v>
      </c>
      <c r="F2745" s="231" t="s">
        <v>2912</v>
      </c>
      <c r="G2745" s="229"/>
      <c r="H2745" s="230" t="s">
        <v>19</v>
      </c>
      <c r="I2745" s="232"/>
      <c r="J2745" s="229"/>
      <c r="K2745" s="229"/>
      <c r="L2745" s="233"/>
      <c r="M2745" s="234"/>
      <c r="N2745" s="235"/>
      <c r="O2745" s="235"/>
      <c r="P2745" s="235"/>
      <c r="Q2745" s="235"/>
      <c r="R2745" s="235"/>
      <c r="S2745" s="235"/>
      <c r="T2745" s="236"/>
      <c r="AT2745" s="237" t="s">
        <v>176</v>
      </c>
      <c r="AU2745" s="237" t="s">
        <v>83</v>
      </c>
      <c r="AV2745" s="12" t="s">
        <v>81</v>
      </c>
      <c r="AW2745" s="12" t="s">
        <v>34</v>
      </c>
      <c r="AX2745" s="12" t="s">
        <v>73</v>
      </c>
      <c r="AY2745" s="237" t="s">
        <v>161</v>
      </c>
    </row>
    <row r="2746" s="12" customFormat="1">
      <c r="B2746" s="228"/>
      <c r="C2746" s="229"/>
      <c r="D2746" s="225" t="s">
        <v>176</v>
      </c>
      <c r="E2746" s="230" t="s">
        <v>19</v>
      </c>
      <c r="F2746" s="231" t="s">
        <v>2940</v>
      </c>
      <c r="G2746" s="229"/>
      <c r="H2746" s="230" t="s">
        <v>19</v>
      </c>
      <c r="I2746" s="232"/>
      <c r="J2746" s="229"/>
      <c r="K2746" s="229"/>
      <c r="L2746" s="233"/>
      <c r="M2746" s="234"/>
      <c r="N2746" s="235"/>
      <c r="O2746" s="235"/>
      <c r="P2746" s="235"/>
      <c r="Q2746" s="235"/>
      <c r="R2746" s="235"/>
      <c r="S2746" s="235"/>
      <c r="T2746" s="236"/>
      <c r="AT2746" s="237" t="s">
        <v>176</v>
      </c>
      <c r="AU2746" s="237" t="s">
        <v>83</v>
      </c>
      <c r="AV2746" s="12" t="s">
        <v>81</v>
      </c>
      <c r="AW2746" s="12" t="s">
        <v>34</v>
      </c>
      <c r="AX2746" s="12" t="s">
        <v>73</v>
      </c>
      <c r="AY2746" s="237" t="s">
        <v>161</v>
      </c>
    </row>
    <row r="2747" s="12" customFormat="1">
      <c r="B2747" s="228"/>
      <c r="C2747" s="229"/>
      <c r="D2747" s="225" t="s">
        <v>176</v>
      </c>
      <c r="E2747" s="230" t="s">
        <v>19</v>
      </c>
      <c r="F2747" s="231" t="s">
        <v>2914</v>
      </c>
      <c r="G2747" s="229"/>
      <c r="H2747" s="230" t="s">
        <v>19</v>
      </c>
      <c r="I2747" s="232"/>
      <c r="J2747" s="229"/>
      <c r="K2747" s="229"/>
      <c r="L2747" s="233"/>
      <c r="M2747" s="234"/>
      <c r="N2747" s="235"/>
      <c r="O2747" s="235"/>
      <c r="P2747" s="235"/>
      <c r="Q2747" s="235"/>
      <c r="R2747" s="235"/>
      <c r="S2747" s="235"/>
      <c r="T2747" s="236"/>
      <c r="AT2747" s="237" t="s">
        <v>176</v>
      </c>
      <c r="AU2747" s="237" t="s">
        <v>83</v>
      </c>
      <c r="AV2747" s="12" t="s">
        <v>81</v>
      </c>
      <c r="AW2747" s="12" t="s">
        <v>34</v>
      </c>
      <c r="AX2747" s="12" t="s">
        <v>73</v>
      </c>
      <c r="AY2747" s="237" t="s">
        <v>161</v>
      </c>
    </row>
    <row r="2748" s="12" customFormat="1">
      <c r="B2748" s="228"/>
      <c r="C2748" s="229"/>
      <c r="D2748" s="225" t="s">
        <v>176</v>
      </c>
      <c r="E2748" s="230" t="s">
        <v>19</v>
      </c>
      <c r="F2748" s="231" t="s">
        <v>2915</v>
      </c>
      <c r="G2748" s="229"/>
      <c r="H2748" s="230" t="s">
        <v>19</v>
      </c>
      <c r="I2748" s="232"/>
      <c r="J2748" s="229"/>
      <c r="K2748" s="229"/>
      <c r="L2748" s="233"/>
      <c r="M2748" s="234"/>
      <c r="N2748" s="235"/>
      <c r="O2748" s="235"/>
      <c r="P2748" s="235"/>
      <c r="Q2748" s="235"/>
      <c r="R2748" s="235"/>
      <c r="S2748" s="235"/>
      <c r="T2748" s="236"/>
      <c r="AT2748" s="237" t="s">
        <v>176</v>
      </c>
      <c r="AU2748" s="237" t="s">
        <v>83</v>
      </c>
      <c r="AV2748" s="12" t="s">
        <v>81</v>
      </c>
      <c r="AW2748" s="12" t="s">
        <v>34</v>
      </c>
      <c r="AX2748" s="12" t="s">
        <v>73</v>
      </c>
      <c r="AY2748" s="237" t="s">
        <v>161</v>
      </c>
    </row>
    <row r="2749" s="12" customFormat="1">
      <c r="B2749" s="228"/>
      <c r="C2749" s="229"/>
      <c r="D2749" s="225" t="s">
        <v>176</v>
      </c>
      <c r="E2749" s="230" t="s">
        <v>19</v>
      </c>
      <c r="F2749" s="231" t="s">
        <v>2917</v>
      </c>
      <c r="G2749" s="229"/>
      <c r="H2749" s="230" t="s">
        <v>19</v>
      </c>
      <c r="I2749" s="232"/>
      <c r="J2749" s="229"/>
      <c r="K2749" s="229"/>
      <c r="L2749" s="233"/>
      <c r="M2749" s="234"/>
      <c r="N2749" s="235"/>
      <c r="O2749" s="235"/>
      <c r="P2749" s="235"/>
      <c r="Q2749" s="235"/>
      <c r="R2749" s="235"/>
      <c r="S2749" s="235"/>
      <c r="T2749" s="236"/>
      <c r="AT2749" s="237" t="s">
        <v>176</v>
      </c>
      <c r="AU2749" s="237" t="s">
        <v>83</v>
      </c>
      <c r="AV2749" s="12" t="s">
        <v>81</v>
      </c>
      <c r="AW2749" s="12" t="s">
        <v>34</v>
      </c>
      <c r="AX2749" s="12" t="s">
        <v>73</v>
      </c>
      <c r="AY2749" s="237" t="s">
        <v>161</v>
      </c>
    </row>
    <row r="2750" s="12" customFormat="1">
      <c r="B2750" s="228"/>
      <c r="C2750" s="229"/>
      <c r="D2750" s="225" t="s">
        <v>176</v>
      </c>
      <c r="E2750" s="230" t="s">
        <v>19</v>
      </c>
      <c r="F2750" s="231" t="s">
        <v>2918</v>
      </c>
      <c r="G2750" s="229"/>
      <c r="H2750" s="230" t="s">
        <v>19</v>
      </c>
      <c r="I2750" s="232"/>
      <c r="J2750" s="229"/>
      <c r="K2750" s="229"/>
      <c r="L2750" s="233"/>
      <c r="M2750" s="234"/>
      <c r="N2750" s="235"/>
      <c r="O2750" s="235"/>
      <c r="P2750" s="235"/>
      <c r="Q2750" s="235"/>
      <c r="R2750" s="235"/>
      <c r="S2750" s="235"/>
      <c r="T2750" s="236"/>
      <c r="AT2750" s="237" t="s">
        <v>176</v>
      </c>
      <c r="AU2750" s="237" t="s">
        <v>83</v>
      </c>
      <c r="AV2750" s="12" t="s">
        <v>81</v>
      </c>
      <c r="AW2750" s="12" t="s">
        <v>34</v>
      </c>
      <c r="AX2750" s="12" t="s">
        <v>73</v>
      </c>
      <c r="AY2750" s="237" t="s">
        <v>161</v>
      </c>
    </row>
    <row r="2751" s="12" customFormat="1">
      <c r="B2751" s="228"/>
      <c r="C2751" s="229"/>
      <c r="D2751" s="225" t="s">
        <v>176</v>
      </c>
      <c r="E2751" s="230" t="s">
        <v>19</v>
      </c>
      <c r="F2751" s="231" t="s">
        <v>2919</v>
      </c>
      <c r="G2751" s="229"/>
      <c r="H2751" s="230" t="s">
        <v>19</v>
      </c>
      <c r="I2751" s="232"/>
      <c r="J2751" s="229"/>
      <c r="K2751" s="229"/>
      <c r="L2751" s="233"/>
      <c r="M2751" s="234"/>
      <c r="N2751" s="235"/>
      <c r="O2751" s="235"/>
      <c r="P2751" s="235"/>
      <c r="Q2751" s="235"/>
      <c r="R2751" s="235"/>
      <c r="S2751" s="235"/>
      <c r="T2751" s="236"/>
      <c r="AT2751" s="237" t="s">
        <v>176</v>
      </c>
      <c r="AU2751" s="237" t="s">
        <v>83</v>
      </c>
      <c r="AV2751" s="12" t="s">
        <v>81</v>
      </c>
      <c r="AW2751" s="12" t="s">
        <v>34</v>
      </c>
      <c r="AX2751" s="12" t="s">
        <v>73</v>
      </c>
      <c r="AY2751" s="237" t="s">
        <v>161</v>
      </c>
    </row>
    <row r="2752" s="13" customFormat="1">
      <c r="B2752" s="238"/>
      <c r="C2752" s="239"/>
      <c r="D2752" s="225" t="s">
        <v>176</v>
      </c>
      <c r="E2752" s="240" t="s">
        <v>19</v>
      </c>
      <c r="F2752" s="241" t="s">
        <v>2941</v>
      </c>
      <c r="G2752" s="239"/>
      <c r="H2752" s="242">
        <v>18.716999999999999</v>
      </c>
      <c r="I2752" s="243"/>
      <c r="J2752" s="239"/>
      <c r="K2752" s="239"/>
      <c r="L2752" s="244"/>
      <c r="M2752" s="245"/>
      <c r="N2752" s="246"/>
      <c r="O2752" s="246"/>
      <c r="P2752" s="246"/>
      <c r="Q2752" s="246"/>
      <c r="R2752" s="246"/>
      <c r="S2752" s="246"/>
      <c r="T2752" s="247"/>
      <c r="AT2752" s="248" t="s">
        <v>176</v>
      </c>
      <c r="AU2752" s="248" t="s">
        <v>83</v>
      </c>
      <c r="AV2752" s="13" t="s">
        <v>83</v>
      </c>
      <c r="AW2752" s="13" t="s">
        <v>34</v>
      </c>
      <c r="AX2752" s="13" t="s">
        <v>73</v>
      </c>
      <c r="AY2752" s="248" t="s">
        <v>161</v>
      </c>
    </row>
    <row r="2753" s="14" customFormat="1">
      <c r="B2753" s="249"/>
      <c r="C2753" s="250"/>
      <c r="D2753" s="225" t="s">
        <v>176</v>
      </c>
      <c r="E2753" s="251" t="s">
        <v>19</v>
      </c>
      <c r="F2753" s="252" t="s">
        <v>201</v>
      </c>
      <c r="G2753" s="250"/>
      <c r="H2753" s="253">
        <v>18.716999999999999</v>
      </c>
      <c r="I2753" s="254"/>
      <c r="J2753" s="250"/>
      <c r="K2753" s="250"/>
      <c r="L2753" s="255"/>
      <c r="M2753" s="256"/>
      <c r="N2753" s="257"/>
      <c r="O2753" s="257"/>
      <c r="P2753" s="257"/>
      <c r="Q2753" s="257"/>
      <c r="R2753" s="257"/>
      <c r="S2753" s="257"/>
      <c r="T2753" s="258"/>
      <c r="AT2753" s="259" t="s">
        <v>176</v>
      </c>
      <c r="AU2753" s="259" t="s">
        <v>83</v>
      </c>
      <c r="AV2753" s="14" t="s">
        <v>167</v>
      </c>
      <c r="AW2753" s="14" t="s">
        <v>34</v>
      </c>
      <c r="AX2753" s="14" t="s">
        <v>81</v>
      </c>
      <c r="AY2753" s="259" t="s">
        <v>161</v>
      </c>
    </row>
    <row r="2754" s="1" customFormat="1" ht="16.5" customHeight="1">
      <c r="B2754" s="39"/>
      <c r="C2754" s="212" t="s">
        <v>2942</v>
      </c>
      <c r="D2754" s="212" t="s">
        <v>163</v>
      </c>
      <c r="E2754" s="213" t="s">
        <v>2943</v>
      </c>
      <c r="F2754" s="214" t="s">
        <v>2944</v>
      </c>
      <c r="G2754" s="215" t="s">
        <v>210</v>
      </c>
      <c r="H2754" s="216">
        <v>14.045</v>
      </c>
      <c r="I2754" s="217"/>
      <c r="J2754" s="218">
        <f>ROUND(I2754*H2754,2)</f>
        <v>0</v>
      </c>
      <c r="K2754" s="214" t="s">
        <v>19</v>
      </c>
      <c r="L2754" s="44"/>
      <c r="M2754" s="219" t="s">
        <v>19</v>
      </c>
      <c r="N2754" s="220" t="s">
        <v>44</v>
      </c>
      <c r="O2754" s="84"/>
      <c r="P2754" s="221">
        <f>O2754*H2754</f>
        <v>0</v>
      </c>
      <c r="Q2754" s="221">
        <v>0.040000000000000001</v>
      </c>
      <c r="R2754" s="221">
        <f>Q2754*H2754</f>
        <v>0.56179999999999997</v>
      </c>
      <c r="S2754" s="221">
        <v>0</v>
      </c>
      <c r="T2754" s="222">
        <f>S2754*H2754</f>
        <v>0</v>
      </c>
      <c r="AR2754" s="223" t="s">
        <v>257</v>
      </c>
      <c r="AT2754" s="223" t="s">
        <v>163</v>
      </c>
      <c r="AU2754" s="223" t="s">
        <v>83</v>
      </c>
      <c r="AY2754" s="18" t="s">
        <v>161</v>
      </c>
      <c r="BE2754" s="224">
        <f>IF(N2754="základní",J2754,0)</f>
        <v>0</v>
      </c>
      <c r="BF2754" s="224">
        <f>IF(N2754="snížená",J2754,0)</f>
        <v>0</v>
      </c>
      <c r="BG2754" s="224">
        <f>IF(N2754="zákl. přenesená",J2754,0)</f>
        <v>0</v>
      </c>
      <c r="BH2754" s="224">
        <f>IF(N2754="sníž. přenesená",J2754,0)</f>
        <v>0</v>
      </c>
      <c r="BI2754" s="224">
        <f>IF(N2754="nulová",J2754,0)</f>
        <v>0</v>
      </c>
      <c r="BJ2754" s="18" t="s">
        <v>81</v>
      </c>
      <c r="BK2754" s="224">
        <f>ROUND(I2754*H2754,2)</f>
        <v>0</v>
      </c>
      <c r="BL2754" s="18" t="s">
        <v>257</v>
      </c>
      <c r="BM2754" s="223" t="s">
        <v>2945</v>
      </c>
    </row>
    <row r="2755" s="12" customFormat="1">
      <c r="B2755" s="228"/>
      <c r="C2755" s="229"/>
      <c r="D2755" s="225" t="s">
        <v>176</v>
      </c>
      <c r="E2755" s="230" t="s">
        <v>19</v>
      </c>
      <c r="F2755" s="231" t="s">
        <v>2910</v>
      </c>
      <c r="G2755" s="229"/>
      <c r="H2755" s="230" t="s">
        <v>19</v>
      </c>
      <c r="I2755" s="232"/>
      <c r="J2755" s="229"/>
      <c r="K2755" s="229"/>
      <c r="L2755" s="233"/>
      <c r="M2755" s="234"/>
      <c r="N2755" s="235"/>
      <c r="O2755" s="235"/>
      <c r="P2755" s="235"/>
      <c r="Q2755" s="235"/>
      <c r="R2755" s="235"/>
      <c r="S2755" s="235"/>
      <c r="T2755" s="236"/>
      <c r="AT2755" s="237" t="s">
        <v>176</v>
      </c>
      <c r="AU2755" s="237" t="s">
        <v>83</v>
      </c>
      <c r="AV2755" s="12" t="s">
        <v>81</v>
      </c>
      <c r="AW2755" s="12" t="s">
        <v>34</v>
      </c>
      <c r="AX2755" s="12" t="s">
        <v>73</v>
      </c>
      <c r="AY2755" s="237" t="s">
        <v>161</v>
      </c>
    </row>
    <row r="2756" s="12" customFormat="1">
      <c r="B2756" s="228"/>
      <c r="C2756" s="229"/>
      <c r="D2756" s="225" t="s">
        <v>176</v>
      </c>
      <c r="E2756" s="230" t="s">
        <v>19</v>
      </c>
      <c r="F2756" s="231" t="s">
        <v>2911</v>
      </c>
      <c r="G2756" s="229"/>
      <c r="H2756" s="230" t="s">
        <v>19</v>
      </c>
      <c r="I2756" s="232"/>
      <c r="J2756" s="229"/>
      <c r="K2756" s="229"/>
      <c r="L2756" s="233"/>
      <c r="M2756" s="234"/>
      <c r="N2756" s="235"/>
      <c r="O2756" s="235"/>
      <c r="P2756" s="235"/>
      <c r="Q2756" s="235"/>
      <c r="R2756" s="235"/>
      <c r="S2756" s="235"/>
      <c r="T2756" s="236"/>
      <c r="AT2756" s="237" t="s">
        <v>176</v>
      </c>
      <c r="AU2756" s="237" t="s">
        <v>83</v>
      </c>
      <c r="AV2756" s="12" t="s">
        <v>81</v>
      </c>
      <c r="AW2756" s="12" t="s">
        <v>34</v>
      </c>
      <c r="AX2756" s="12" t="s">
        <v>73</v>
      </c>
      <c r="AY2756" s="237" t="s">
        <v>161</v>
      </c>
    </row>
    <row r="2757" s="12" customFormat="1">
      <c r="B2757" s="228"/>
      <c r="C2757" s="229"/>
      <c r="D2757" s="225" t="s">
        <v>176</v>
      </c>
      <c r="E2757" s="230" t="s">
        <v>19</v>
      </c>
      <c r="F2757" s="231" t="s">
        <v>2912</v>
      </c>
      <c r="G2757" s="229"/>
      <c r="H2757" s="230" t="s">
        <v>19</v>
      </c>
      <c r="I2757" s="232"/>
      <c r="J2757" s="229"/>
      <c r="K2757" s="229"/>
      <c r="L2757" s="233"/>
      <c r="M2757" s="234"/>
      <c r="N2757" s="235"/>
      <c r="O2757" s="235"/>
      <c r="P2757" s="235"/>
      <c r="Q2757" s="235"/>
      <c r="R2757" s="235"/>
      <c r="S2757" s="235"/>
      <c r="T2757" s="236"/>
      <c r="AT2757" s="237" t="s">
        <v>176</v>
      </c>
      <c r="AU2757" s="237" t="s">
        <v>83</v>
      </c>
      <c r="AV2757" s="12" t="s">
        <v>81</v>
      </c>
      <c r="AW2757" s="12" t="s">
        <v>34</v>
      </c>
      <c r="AX2757" s="12" t="s">
        <v>73</v>
      </c>
      <c r="AY2757" s="237" t="s">
        <v>161</v>
      </c>
    </row>
    <row r="2758" s="12" customFormat="1">
      <c r="B2758" s="228"/>
      <c r="C2758" s="229"/>
      <c r="D2758" s="225" t="s">
        <v>176</v>
      </c>
      <c r="E2758" s="230" t="s">
        <v>19</v>
      </c>
      <c r="F2758" s="231" t="s">
        <v>2940</v>
      </c>
      <c r="G2758" s="229"/>
      <c r="H2758" s="230" t="s">
        <v>19</v>
      </c>
      <c r="I2758" s="232"/>
      <c r="J2758" s="229"/>
      <c r="K2758" s="229"/>
      <c r="L2758" s="233"/>
      <c r="M2758" s="234"/>
      <c r="N2758" s="235"/>
      <c r="O2758" s="235"/>
      <c r="P2758" s="235"/>
      <c r="Q2758" s="235"/>
      <c r="R2758" s="235"/>
      <c r="S2758" s="235"/>
      <c r="T2758" s="236"/>
      <c r="AT2758" s="237" t="s">
        <v>176</v>
      </c>
      <c r="AU2758" s="237" t="s">
        <v>83</v>
      </c>
      <c r="AV2758" s="12" t="s">
        <v>81</v>
      </c>
      <c r="AW2758" s="12" t="s">
        <v>34</v>
      </c>
      <c r="AX2758" s="12" t="s">
        <v>73</v>
      </c>
      <c r="AY2758" s="237" t="s">
        <v>161</v>
      </c>
    </row>
    <row r="2759" s="12" customFormat="1">
      <c r="B2759" s="228"/>
      <c r="C2759" s="229"/>
      <c r="D2759" s="225" t="s">
        <v>176</v>
      </c>
      <c r="E2759" s="230" t="s">
        <v>19</v>
      </c>
      <c r="F2759" s="231" t="s">
        <v>2914</v>
      </c>
      <c r="G2759" s="229"/>
      <c r="H2759" s="230" t="s">
        <v>19</v>
      </c>
      <c r="I2759" s="232"/>
      <c r="J2759" s="229"/>
      <c r="K2759" s="229"/>
      <c r="L2759" s="233"/>
      <c r="M2759" s="234"/>
      <c r="N2759" s="235"/>
      <c r="O2759" s="235"/>
      <c r="P2759" s="235"/>
      <c r="Q2759" s="235"/>
      <c r="R2759" s="235"/>
      <c r="S2759" s="235"/>
      <c r="T2759" s="236"/>
      <c r="AT2759" s="237" t="s">
        <v>176</v>
      </c>
      <c r="AU2759" s="237" t="s">
        <v>83</v>
      </c>
      <c r="AV2759" s="12" t="s">
        <v>81</v>
      </c>
      <c r="AW2759" s="12" t="s">
        <v>34</v>
      </c>
      <c r="AX2759" s="12" t="s">
        <v>73</v>
      </c>
      <c r="AY2759" s="237" t="s">
        <v>161</v>
      </c>
    </row>
    <row r="2760" s="12" customFormat="1">
      <c r="B2760" s="228"/>
      <c r="C2760" s="229"/>
      <c r="D2760" s="225" t="s">
        <v>176</v>
      </c>
      <c r="E2760" s="230" t="s">
        <v>19</v>
      </c>
      <c r="F2760" s="231" t="s">
        <v>2915</v>
      </c>
      <c r="G2760" s="229"/>
      <c r="H2760" s="230" t="s">
        <v>19</v>
      </c>
      <c r="I2760" s="232"/>
      <c r="J2760" s="229"/>
      <c r="K2760" s="229"/>
      <c r="L2760" s="233"/>
      <c r="M2760" s="234"/>
      <c r="N2760" s="235"/>
      <c r="O2760" s="235"/>
      <c r="P2760" s="235"/>
      <c r="Q2760" s="235"/>
      <c r="R2760" s="235"/>
      <c r="S2760" s="235"/>
      <c r="T2760" s="236"/>
      <c r="AT2760" s="237" t="s">
        <v>176</v>
      </c>
      <c r="AU2760" s="237" t="s">
        <v>83</v>
      </c>
      <c r="AV2760" s="12" t="s">
        <v>81</v>
      </c>
      <c r="AW2760" s="12" t="s">
        <v>34</v>
      </c>
      <c r="AX2760" s="12" t="s">
        <v>73</v>
      </c>
      <c r="AY2760" s="237" t="s">
        <v>161</v>
      </c>
    </row>
    <row r="2761" s="12" customFormat="1">
      <c r="B2761" s="228"/>
      <c r="C2761" s="229"/>
      <c r="D2761" s="225" t="s">
        <v>176</v>
      </c>
      <c r="E2761" s="230" t="s">
        <v>19</v>
      </c>
      <c r="F2761" s="231" t="s">
        <v>2916</v>
      </c>
      <c r="G2761" s="229"/>
      <c r="H2761" s="230" t="s">
        <v>19</v>
      </c>
      <c r="I2761" s="232"/>
      <c r="J2761" s="229"/>
      <c r="K2761" s="229"/>
      <c r="L2761" s="233"/>
      <c r="M2761" s="234"/>
      <c r="N2761" s="235"/>
      <c r="O2761" s="235"/>
      <c r="P2761" s="235"/>
      <c r="Q2761" s="235"/>
      <c r="R2761" s="235"/>
      <c r="S2761" s="235"/>
      <c r="T2761" s="236"/>
      <c r="AT2761" s="237" t="s">
        <v>176</v>
      </c>
      <c r="AU2761" s="237" t="s">
        <v>83</v>
      </c>
      <c r="AV2761" s="12" t="s">
        <v>81</v>
      </c>
      <c r="AW2761" s="12" t="s">
        <v>34</v>
      </c>
      <c r="AX2761" s="12" t="s">
        <v>73</v>
      </c>
      <c r="AY2761" s="237" t="s">
        <v>161</v>
      </c>
    </row>
    <row r="2762" s="12" customFormat="1">
      <c r="B2762" s="228"/>
      <c r="C2762" s="229"/>
      <c r="D2762" s="225" t="s">
        <v>176</v>
      </c>
      <c r="E2762" s="230" t="s">
        <v>19</v>
      </c>
      <c r="F2762" s="231" t="s">
        <v>2917</v>
      </c>
      <c r="G2762" s="229"/>
      <c r="H2762" s="230" t="s">
        <v>19</v>
      </c>
      <c r="I2762" s="232"/>
      <c r="J2762" s="229"/>
      <c r="K2762" s="229"/>
      <c r="L2762" s="233"/>
      <c r="M2762" s="234"/>
      <c r="N2762" s="235"/>
      <c r="O2762" s="235"/>
      <c r="P2762" s="235"/>
      <c r="Q2762" s="235"/>
      <c r="R2762" s="235"/>
      <c r="S2762" s="235"/>
      <c r="T2762" s="236"/>
      <c r="AT2762" s="237" t="s">
        <v>176</v>
      </c>
      <c r="AU2762" s="237" t="s">
        <v>83</v>
      </c>
      <c r="AV2762" s="12" t="s">
        <v>81</v>
      </c>
      <c r="AW2762" s="12" t="s">
        <v>34</v>
      </c>
      <c r="AX2762" s="12" t="s">
        <v>73</v>
      </c>
      <c r="AY2762" s="237" t="s">
        <v>161</v>
      </c>
    </row>
    <row r="2763" s="12" customFormat="1">
      <c r="B2763" s="228"/>
      <c r="C2763" s="229"/>
      <c r="D2763" s="225" t="s">
        <v>176</v>
      </c>
      <c r="E2763" s="230" t="s">
        <v>19</v>
      </c>
      <c r="F2763" s="231" t="s">
        <v>2918</v>
      </c>
      <c r="G2763" s="229"/>
      <c r="H2763" s="230" t="s">
        <v>19</v>
      </c>
      <c r="I2763" s="232"/>
      <c r="J2763" s="229"/>
      <c r="K2763" s="229"/>
      <c r="L2763" s="233"/>
      <c r="M2763" s="234"/>
      <c r="N2763" s="235"/>
      <c r="O2763" s="235"/>
      <c r="P2763" s="235"/>
      <c r="Q2763" s="235"/>
      <c r="R2763" s="235"/>
      <c r="S2763" s="235"/>
      <c r="T2763" s="236"/>
      <c r="AT2763" s="237" t="s">
        <v>176</v>
      </c>
      <c r="AU2763" s="237" t="s">
        <v>83</v>
      </c>
      <c r="AV2763" s="12" t="s">
        <v>81</v>
      </c>
      <c r="AW2763" s="12" t="s">
        <v>34</v>
      </c>
      <c r="AX2763" s="12" t="s">
        <v>73</v>
      </c>
      <c r="AY2763" s="237" t="s">
        <v>161</v>
      </c>
    </row>
    <row r="2764" s="12" customFormat="1">
      <c r="B2764" s="228"/>
      <c r="C2764" s="229"/>
      <c r="D2764" s="225" t="s">
        <v>176</v>
      </c>
      <c r="E2764" s="230" t="s">
        <v>19</v>
      </c>
      <c r="F2764" s="231" t="s">
        <v>2919</v>
      </c>
      <c r="G2764" s="229"/>
      <c r="H2764" s="230" t="s">
        <v>19</v>
      </c>
      <c r="I2764" s="232"/>
      <c r="J2764" s="229"/>
      <c r="K2764" s="229"/>
      <c r="L2764" s="233"/>
      <c r="M2764" s="234"/>
      <c r="N2764" s="235"/>
      <c r="O2764" s="235"/>
      <c r="P2764" s="235"/>
      <c r="Q2764" s="235"/>
      <c r="R2764" s="235"/>
      <c r="S2764" s="235"/>
      <c r="T2764" s="236"/>
      <c r="AT2764" s="237" t="s">
        <v>176</v>
      </c>
      <c r="AU2764" s="237" t="s">
        <v>83</v>
      </c>
      <c r="AV2764" s="12" t="s">
        <v>81</v>
      </c>
      <c r="AW2764" s="12" t="s">
        <v>34</v>
      </c>
      <c r="AX2764" s="12" t="s">
        <v>73</v>
      </c>
      <c r="AY2764" s="237" t="s">
        <v>161</v>
      </c>
    </row>
    <row r="2765" s="13" customFormat="1">
      <c r="B2765" s="238"/>
      <c r="C2765" s="239"/>
      <c r="D2765" s="225" t="s">
        <v>176</v>
      </c>
      <c r="E2765" s="240" t="s">
        <v>19</v>
      </c>
      <c r="F2765" s="241" t="s">
        <v>2946</v>
      </c>
      <c r="G2765" s="239"/>
      <c r="H2765" s="242">
        <v>14.045</v>
      </c>
      <c r="I2765" s="243"/>
      <c r="J2765" s="239"/>
      <c r="K2765" s="239"/>
      <c r="L2765" s="244"/>
      <c r="M2765" s="245"/>
      <c r="N2765" s="246"/>
      <c r="O2765" s="246"/>
      <c r="P2765" s="246"/>
      <c r="Q2765" s="246"/>
      <c r="R2765" s="246"/>
      <c r="S2765" s="246"/>
      <c r="T2765" s="247"/>
      <c r="AT2765" s="248" t="s">
        <v>176</v>
      </c>
      <c r="AU2765" s="248" t="s">
        <v>83</v>
      </c>
      <c r="AV2765" s="13" t="s">
        <v>83</v>
      </c>
      <c r="AW2765" s="13" t="s">
        <v>34</v>
      </c>
      <c r="AX2765" s="13" t="s">
        <v>73</v>
      </c>
      <c r="AY2765" s="248" t="s">
        <v>161</v>
      </c>
    </row>
    <row r="2766" s="14" customFormat="1">
      <c r="B2766" s="249"/>
      <c r="C2766" s="250"/>
      <c r="D2766" s="225" t="s">
        <v>176</v>
      </c>
      <c r="E2766" s="251" t="s">
        <v>19</v>
      </c>
      <c r="F2766" s="252" t="s">
        <v>201</v>
      </c>
      <c r="G2766" s="250"/>
      <c r="H2766" s="253">
        <v>14.045</v>
      </c>
      <c r="I2766" s="254"/>
      <c r="J2766" s="250"/>
      <c r="K2766" s="250"/>
      <c r="L2766" s="255"/>
      <c r="M2766" s="256"/>
      <c r="N2766" s="257"/>
      <c r="O2766" s="257"/>
      <c r="P2766" s="257"/>
      <c r="Q2766" s="257"/>
      <c r="R2766" s="257"/>
      <c r="S2766" s="257"/>
      <c r="T2766" s="258"/>
      <c r="AT2766" s="259" t="s">
        <v>176</v>
      </c>
      <c r="AU2766" s="259" t="s">
        <v>83</v>
      </c>
      <c r="AV2766" s="14" t="s">
        <v>167</v>
      </c>
      <c r="AW2766" s="14" t="s">
        <v>34</v>
      </c>
      <c r="AX2766" s="14" t="s">
        <v>81</v>
      </c>
      <c r="AY2766" s="259" t="s">
        <v>161</v>
      </c>
    </row>
    <row r="2767" s="1" customFormat="1" ht="16.5" customHeight="1">
      <c r="B2767" s="39"/>
      <c r="C2767" s="212" t="s">
        <v>2947</v>
      </c>
      <c r="D2767" s="212" t="s">
        <v>163</v>
      </c>
      <c r="E2767" s="213" t="s">
        <v>2948</v>
      </c>
      <c r="F2767" s="214" t="s">
        <v>2949</v>
      </c>
      <c r="G2767" s="215" t="s">
        <v>1390</v>
      </c>
      <c r="H2767" s="216">
        <v>2</v>
      </c>
      <c r="I2767" s="217"/>
      <c r="J2767" s="218">
        <f>ROUND(I2767*H2767,2)</f>
        <v>0</v>
      </c>
      <c r="K2767" s="214" t="s">
        <v>19</v>
      </c>
      <c r="L2767" s="44"/>
      <c r="M2767" s="219" t="s">
        <v>19</v>
      </c>
      <c r="N2767" s="220" t="s">
        <v>44</v>
      </c>
      <c r="O2767" s="84"/>
      <c r="P2767" s="221">
        <f>O2767*H2767</f>
        <v>0</v>
      </c>
      <c r="Q2767" s="221">
        <v>0.02</v>
      </c>
      <c r="R2767" s="221">
        <f>Q2767*H2767</f>
        <v>0.040000000000000001</v>
      </c>
      <c r="S2767" s="221">
        <v>0</v>
      </c>
      <c r="T2767" s="222">
        <f>S2767*H2767</f>
        <v>0</v>
      </c>
      <c r="AR2767" s="223" t="s">
        <v>257</v>
      </c>
      <c r="AT2767" s="223" t="s">
        <v>163</v>
      </c>
      <c r="AU2767" s="223" t="s">
        <v>83</v>
      </c>
      <c r="AY2767" s="18" t="s">
        <v>161</v>
      </c>
      <c r="BE2767" s="224">
        <f>IF(N2767="základní",J2767,0)</f>
        <v>0</v>
      </c>
      <c r="BF2767" s="224">
        <f>IF(N2767="snížená",J2767,0)</f>
        <v>0</v>
      </c>
      <c r="BG2767" s="224">
        <f>IF(N2767="zákl. přenesená",J2767,0)</f>
        <v>0</v>
      </c>
      <c r="BH2767" s="224">
        <f>IF(N2767="sníž. přenesená",J2767,0)</f>
        <v>0</v>
      </c>
      <c r="BI2767" s="224">
        <f>IF(N2767="nulová",J2767,0)</f>
        <v>0</v>
      </c>
      <c r="BJ2767" s="18" t="s">
        <v>81</v>
      </c>
      <c r="BK2767" s="224">
        <f>ROUND(I2767*H2767,2)</f>
        <v>0</v>
      </c>
      <c r="BL2767" s="18" t="s">
        <v>257</v>
      </c>
      <c r="BM2767" s="223" t="s">
        <v>2950</v>
      </c>
    </row>
    <row r="2768" s="12" customFormat="1">
      <c r="B2768" s="228"/>
      <c r="C2768" s="229"/>
      <c r="D2768" s="225" t="s">
        <v>176</v>
      </c>
      <c r="E2768" s="230" t="s">
        <v>19</v>
      </c>
      <c r="F2768" s="231" t="s">
        <v>2951</v>
      </c>
      <c r="G2768" s="229"/>
      <c r="H2768" s="230" t="s">
        <v>19</v>
      </c>
      <c r="I2768" s="232"/>
      <c r="J2768" s="229"/>
      <c r="K2768" s="229"/>
      <c r="L2768" s="233"/>
      <c r="M2768" s="234"/>
      <c r="N2768" s="235"/>
      <c r="O2768" s="235"/>
      <c r="P2768" s="235"/>
      <c r="Q2768" s="235"/>
      <c r="R2768" s="235"/>
      <c r="S2768" s="235"/>
      <c r="T2768" s="236"/>
      <c r="AT2768" s="237" t="s">
        <v>176</v>
      </c>
      <c r="AU2768" s="237" t="s">
        <v>83</v>
      </c>
      <c r="AV2768" s="12" t="s">
        <v>81</v>
      </c>
      <c r="AW2768" s="12" t="s">
        <v>34</v>
      </c>
      <c r="AX2768" s="12" t="s">
        <v>73</v>
      </c>
      <c r="AY2768" s="237" t="s">
        <v>161</v>
      </c>
    </row>
    <row r="2769" s="12" customFormat="1">
      <c r="B2769" s="228"/>
      <c r="C2769" s="229"/>
      <c r="D2769" s="225" t="s">
        <v>176</v>
      </c>
      <c r="E2769" s="230" t="s">
        <v>19</v>
      </c>
      <c r="F2769" s="231" t="s">
        <v>2911</v>
      </c>
      <c r="G2769" s="229"/>
      <c r="H2769" s="230" t="s">
        <v>19</v>
      </c>
      <c r="I2769" s="232"/>
      <c r="J2769" s="229"/>
      <c r="K2769" s="229"/>
      <c r="L2769" s="233"/>
      <c r="M2769" s="234"/>
      <c r="N2769" s="235"/>
      <c r="O2769" s="235"/>
      <c r="P2769" s="235"/>
      <c r="Q2769" s="235"/>
      <c r="R2769" s="235"/>
      <c r="S2769" s="235"/>
      <c r="T2769" s="236"/>
      <c r="AT2769" s="237" t="s">
        <v>176</v>
      </c>
      <c r="AU2769" s="237" t="s">
        <v>83</v>
      </c>
      <c r="AV2769" s="12" t="s">
        <v>81</v>
      </c>
      <c r="AW2769" s="12" t="s">
        <v>34</v>
      </c>
      <c r="AX2769" s="12" t="s">
        <v>73</v>
      </c>
      <c r="AY2769" s="237" t="s">
        <v>161</v>
      </c>
    </row>
    <row r="2770" s="12" customFormat="1">
      <c r="B2770" s="228"/>
      <c r="C2770" s="229"/>
      <c r="D2770" s="225" t="s">
        <v>176</v>
      </c>
      <c r="E2770" s="230" t="s">
        <v>19</v>
      </c>
      <c r="F2770" s="231" t="s">
        <v>2952</v>
      </c>
      <c r="G2770" s="229"/>
      <c r="H2770" s="230" t="s">
        <v>19</v>
      </c>
      <c r="I2770" s="232"/>
      <c r="J2770" s="229"/>
      <c r="K2770" s="229"/>
      <c r="L2770" s="233"/>
      <c r="M2770" s="234"/>
      <c r="N2770" s="235"/>
      <c r="O2770" s="235"/>
      <c r="P2770" s="235"/>
      <c r="Q2770" s="235"/>
      <c r="R2770" s="235"/>
      <c r="S2770" s="235"/>
      <c r="T2770" s="236"/>
      <c r="AT2770" s="237" t="s">
        <v>176</v>
      </c>
      <c r="AU2770" s="237" t="s">
        <v>83</v>
      </c>
      <c r="AV2770" s="12" t="s">
        <v>81</v>
      </c>
      <c r="AW2770" s="12" t="s">
        <v>34</v>
      </c>
      <c r="AX2770" s="12" t="s">
        <v>73</v>
      </c>
      <c r="AY2770" s="237" t="s">
        <v>161</v>
      </c>
    </row>
    <row r="2771" s="12" customFormat="1">
      <c r="B2771" s="228"/>
      <c r="C2771" s="229"/>
      <c r="D2771" s="225" t="s">
        <v>176</v>
      </c>
      <c r="E2771" s="230" t="s">
        <v>19</v>
      </c>
      <c r="F2771" s="231" t="s">
        <v>2914</v>
      </c>
      <c r="G2771" s="229"/>
      <c r="H2771" s="230" t="s">
        <v>19</v>
      </c>
      <c r="I2771" s="232"/>
      <c r="J2771" s="229"/>
      <c r="K2771" s="229"/>
      <c r="L2771" s="233"/>
      <c r="M2771" s="234"/>
      <c r="N2771" s="235"/>
      <c r="O2771" s="235"/>
      <c r="P2771" s="235"/>
      <c r="Q2771" s="235"/>
      <c r="R2771" s="235"/>
      <c r="S2771" s="235"/>
      <c r="T2771" s="236"/>
      <c r="AT2771" s="237" t="s">
        <v>176</v>
      </c>
      <c r="AU2771" s="237" t="s">
        <v>83</v>
      </c>
      <c r="AV2771" s="12" t="s">
        <v>81</v>
      </c>
      <c r="AW2771" s="12" t="s">
        <v>34</v>
      </c>
      <c r="AX2771" s="12" t="s">
        <v>73</v>
      </c>
      <c r="AY2771" s="237" t="s">
        <v>161</v>
      </c>
    </row>
    <row r="2772" s="12" customFormat="1">
      <c r="B2772" s="228"/>
      <c r="C2772" s="229"/>
      <c r="D2772" s="225" t="s">
        <v>176</v>
      </c>
      <c r="E2772" s="230" t="s">
        <v>19</v>
      </c>
      <c r="F2772" s="231" t="s">
        <v>2915</v>
      </c>
      <c r="G2772" s="229"/>
      <c r="H2772" s="230" t="s">
        <v>19</v>
      </c>
      <c r="I2772" s="232"/>
      <c r="J2772" s="229"/>
      <c r="K2772" s="229"/>
      <c r="L2772" s="233"/>
      <c r="M2772" s="234"/>
      <c r="N2772" s="235"/>
      <c r="O2772" s="235"/>
      <c r="P2772" s="235"/>
      <c r="Q2772" s="235"/>
      <c r="R2772" s="235"/>
      <c r="S2772" s="235"/>
      <c r="T2772" s="236"/>
      <c r="AT2772" s="237" t="s">
        <v>176</v>
      </c>
      <c r="AU2772" s="237" t="s">
        <v>83</v>
      </c>
      <c r="AV2772" s="12" t="s">
        <v>81</v>
      </c>
      <c r="AW2772" s="12" t="s">
        <v>34</v>
      </c>
      <c r="AX2772" s="12" t="s">
        <v>73</v>
      </c>
      <c r="AY2772" s="237" t="s">
        <v>161</v>
      </c>
    </row>
    <row r="2773" s="12" customFormat="1">
      <c r="B2773" s="228"/>
      <c r="C2773" s="229"/>
      <c r="D2773" s="225" t="s">
        <v>176</v>
      </c>
      <c r="E2773" s="230" t="s">
        <v>19</v>
      </c>
      <c r="F2773" s="231" t="s">
        <v>2916</v>
      </c>
      <c r="G2773" s="229"/>
      <c r="H2773" s="230" t="s">
        <v>19</v>
      </c>
      <c r="I2773" s="232"/>
      <c r="J2773" s="229"/>
      <c r="K2773" s="229"/>
      <c r="L2773" s="233"/>
      <c r="M2773" s="234"/>
      <c r="N2773" s="235"/>
      <c r="O2773" s="235"/>
      <c r="P2773" s="235"/>
      <c r="Q2773" s="235"/>
      <c r="R2773" s="235"/>
      <c r="S2773" s="235"/>
      <c r="T2773" s="236"/>
      <c r="AT2773" s="237" t="s">
        <v>176</v>
      </c>
      <c r="AU2773" s="237" t="s">
        <v>83</v>
      </c>
      <c r="AV2773" s="12" t="s">
        <v>81</v>
      </c>
      <c r="AW2773" s="12" t="s">
        <v>34</v>
      </c>
      <c r="AX2773" s="12" t="s">
        <v>73</v>
      </c>
      <c r="AY2773" s="237" t="s">
        <v>161</v>
      </c>
    </row>
    <row r="2774" s="12" customFormat="1">
      <c r="B2774" s="228"/>
      <c r="C2774" s="229"/>
      <c r="D2774" s="225" t="s">
        <v>176</v>
      </c>
      <c r="E2774" s="230" t="s">
        <v>19</v>
      </c>
      <c r="F2774" s="231" t="s">
        <v>2917</v>
      </c>
      <c r="G2774" s="229"/>
      <c r="H2774" s="230" t="s">
        <v>19</v>
      </c>
      <c r="I2774" s="232"/>
      <c r="J2774" s="229"/>
      <c r="K2774" s="229"/>
      <c r="L2774" s="233"/>
      <c r="M2774" s="234"/>
      <c r="N2774" s="235"/>
      <c r="O2774" s="235"/>
      <c r="P2774" s="235"/>
      <c r="Q2774" s="235"/>
      <c r="R2774" s="235"/>
      <c r="S2774" s="235"/>
      <c r="T2774" s="236"/>
      <c r="AT2774" s="237" t="s">
        <v>176</v>
      </c>
      <c r="AU2774" s="237" t="s">
        <v>83</v>
      </c>
      <c r="AV2774" s="12" t="s">
        <v>81</v>
      </c>
      <c r="AW2774" s="12" t="s">
        <v>34</v>
      </c>
      <c r="AX2774" s="12" t="s">
        <v>73</v>
      </c>
      <c r="AY2774" s="237" t="s">
        <v>161</v>
      </c>
    </row>
    <row r="2775" s="12" customFormat="1">
      <c r="B2775" s="228"/>
      <c r="C2775" s="229"/>
      <c r="D2775" s="225" t="s">
        <v>176</v>
      </c>
      <c r="E2775" s="230" t="s">
        <v>19</v>
      </c>
      <c r="F2775" s="231" t="s">
        <v>2918</v>
      </c>
      <c r="G2775" s="229"/>
      <c r="H2775" s="230" t="s">
        <v>19</v>
      </c>
      <c r="I2775" s="232"/>
      <c r="J2775" s="229"/>
      <c r="K2775" s="229"/>
      <c r="L2775" s="233"/>
      <c r="M2775" s="234"/>
      <c r="N2775" s="235"/>
      <c r="O2775" s="235"/>
      <c r="P2775" s="235"/>
      <c r="Q2775" s="235"/>
      <c r="R2775" s="235"/>
      <c r="S2775" s="235"/>
      <c r="T2775" s="236"/>
      <c r="AT2775" s="237" t="s">
        <v>176</v>
      </c>
      <c r="AU2775" s="237" t="s">
        <v>83</v>
      </c>
      <c r="AV2775" s="12" t="s">
        <v>81</v>
      </c>
      <c r="AW2775" s="12" t="s">
        <v>34</v>
      </c>
      <c r="AX2775" s="12" t="s">
        <v>73</v>
      </c>
      <c r="AY2775" s="237" t="s">
        <v>161</v>
      </c>
    </row>
    <row r="2776" s="12" customFormat="1">
      <c r="B2776" s="228"/>
      <c r="C2776" s="229"/>
      <c r="D2776" s="225" t="s">
        <v>176</v>
      </c>
      <c r="E2776" s="230" t="s">
        <v>19</v>
      </c>
      <c r="F2776" s="231" t="s">
        <v>2919</v>
      </c>
      <c r="G2776" s="229"/>
      <c r="H2776" s="230" t="s">
        <v>19</v>
      </c>
      <c r="I2776" s="232"/>
      <c r="J2776" s="229"/>
      <c r="K2776" s="229"/>
      <c r="L2776" s="233"/>
      <c r="M2776" s="234"/>
      <c r="N2776" s="235"/>
      <c r="O2776" s="235"/>
      <c r="P2776" s="235"/>
      <c r="Q2776" s="235"/>
      <c r="R2776" s="235"/>
      <c r="S2776" s="235"/>
      <c r="T2776" s="236"/>
      <c r="AT2776" s="237" t="s">
        <v>176</v>
      </c>
      <c r="AU2776" s="237" t="s">
        <v>83</v>
      </c>
      <c r="AV2776" s="12" t="s">
        <v>81</v>
      </c>
      <c r="AW2776" s="12" t="s">
        <v>34</v>
      </c>
      <c r="AX2776" s="12" t="s">
        <v>73</v>
      </c>
      <c r="AY2776" s="237" t="s">
        <v>161</v>
      </c>
    </row>
    <row r="2777" s="13" customFormat="1">
      <c r="B2777" s="238"/>
      <c r="C2777" s="239"/>
      <c r="D2777" s="225" t="s">
        <v>176</v>
      </c>
      <c r="E2777" s="240" t="s">
        <v>19</v>
      </c>
      <c r="F2777" s="241" t="s">
        <v>2953</v>
      </c>
      <c r="G2777" s="239"/>
      <c r="H2777" s="242">
        <v>2</v>
      </c>
      <c r="I2777" s="243"/>
      <c r="J2777" s="239"/>
      <c r="K2777" s="239"/>
      <c r="L2777" s="244"/>
      <c r="M2777" s="245"/>
      <c r="N2777" s="246"/>
      <c r="O2777" s="246"/>
      <c r="P2777" s="246"/>
      <c r="Q2777" s="246"/>
      <c r="R2777" s="246"/>
      <c r="S2777" s="246"/>
      <c r="T2777" s="247"/>
      <c r="AT2777" s="248" t="s">
        <v>176</v>
      </c>
      <c r="AU2777" s="248" t="s">
        <v>83</v>
      </c>
      <c r="AV2777" s="13" t="s">
        <v>83</v>
      </c>
      <c r="AW2777" s="13" t="s">
        <v>34</v>
      </c>
      <c r="AX2777" s="13" t="s">
        <v>73</v>
      </c>
      <c r="AY2777" s="248" t="s">
        <v>161</v>
      </c>
    </row>
    <row r="2778" s="14" customFormat="1">
      <c r="B2778" s="249"/>
      <c r="C2778" s="250"/>
      <c r="D2778" s="225" t="s">
        <v>176</v>
      </c>
      <c r="E2778" s="251" t="s">
        <v>19</v>
      </c>
      <c r="F2778" s="252" t="s">
        <v>201</v>
      </c>
      <c r="G2778" s="250"/>
      <c r="H2778" s="253">
        <v>2</v>
      </c>
      <c r="I2778" s="254"/>
      <c r="J2778" s="250"/>
      <c r="K2778" s="250"/>
      <c r="L2778" s="255"/>
      <c r="M2778" s="256"/>
      <c r="N2778" s="257"/>
      <c r="O2778" s="257"/>
      <c r="P2778" s="257"/>
      <c r="Q2778" s="257"/>
      <c r="R2778" s="257"/>
      <c r="S2778" s="257"/>
      <c r="T2778" s="258"/>
      <c r="AT2778" s="259" t="s">
        <v>176</v>
      </c>
      <c r="AU2778" s="259" t="s">
        <v>83</v>
      </c>
      <c r="AV2778" s="14" t="s">
        <v>167</v>
      </c>
      <c r="AW2778" s="14" t="s">
        <v>34</v>
      </c>
      <c r="AX2778" s="14" t="s">
        <v>81</v>
      </c>
      <c r="AY2778" s="259" t="s">
        <v>161</v>
      </c>
    </row>
    <row r="2779" s="1" customFormat="1" ht="16.5" customHeight="1">
      <c r="B2779" s="39"/>
      <c r="C2779" s="212" t="s">
        <v>2954</v>
      </c>
      <c r="D2779" s="212" t="s">
        <v>163</v>
      </c>
      <c r="E2779" s="213" t="s">
        <v>2955</v>
      </c>
      <c r="F2779" s="214" t="s">
        <v>2956</v>
      </c>
      <c r="G2779" s="215" t="s">
        <v>1390</v>
      </c>
      <c r="H2779" s="216">
        <v>9</v>
      </c>
      <c r="I2779" s="217"/>
      <c r="J2779" s="218">
        <f>ROUND(I2779*H2779,2)</f>
        <v>0</v>
      </c>
      <c r="K2779" s="214" t="s">
        <v>19</v>
      </c>
      <c r="L2779" s="44"/>
      <c r="M2779" s="219" t="s">
        <v>19</v>
      </c>
      <c r="N2779" s="220" t="s">
        <v>44</v>
      </c>
      <c r="O2779" s="84"/>
      <c r="P2779" s="221">
        <f>O2779*H2779</f>
        <v>0</v>
      </c>
      <c r="Q2779" s="221">
        <v>0.02</v>
      </c>
      <c r="R2779" s="221">
        <f>Q2779*H2779</f>
        <v>0.17999999999999999</v>
      </c>
      <c r="S2779" s="221">
        <v>0</v>
      </c>
      <c r="T2779" s="222">
        <f>S2779*H2779</f>
        <v>0</v>
      </c>
      <c r="AR2779" s="223" t="s">
        <v>257</v>
      </c>
      <c r="AT2779" s="223" t="s">
        <v>163</v>
      </c>
      <c r="AU2779" s="223" t="s">
        <v>83</v>
      </c>
      <c r="AY2779" s="18" t="s">
        <v>161</v>
      </c>
      <c r="BE2779" s="224">
        <f>IF(N2779="základní",J2779,0)</f>
        <v>0</v>
      </c>
      <c r="BF2779" s="224">
        <f>IF(N2779="snížená",J2779,0)</f>
        <v>0</v>
      </c>
      <c r="BG2779" s="224">
        <f>IF(N2779="zákl. přenesená",J2779,0)</f>
        <v>0</v>
      </c>
      <c r="BH2779" s="224">
        <f>IF(N2779="sníž. přenesená",J2779,0)</f>
        <v>0</v>
      </c>
      <c r="BI2779" s="224">
        <f>IF(N2779="nulová",J2779,0)</f>
        <v>0</v>
      </c>
      <c r="BJ2779" s="18" t="s">
        <v>81</v>
      </c>
      <c r="BK2779" s="224">
        <f>ROUND(I2779*H2779,2)</f>
        <v>0</v>
      </c>
      <c r="BL2779" s="18" t="s">
        <v>257</v>
      </c>
      <c r="BM2779" s="223" t="s">
        <v>2957</v>
      </c>
    </row>
    <row r="2780" s="12" customFormat="1">
      <c r="B2780" s="228"/>
      <c r="C2780" s="229"/>
      <c r="D2780" s="225" t="s">
        <v>176</v>
      </c>
      <c r="E2780" s="230" t="s">
        <v>19</v>
      </c>
      <c r="F2780" s="231" t="s">
        <v>2951</v>
      </c>
      <c r="G2780" s="229"/>
      <c r="H2780" s="230" t="s">
        <v>19</v>
      </c>
      <c r="I2780" s="232"/>
      <c r="J2780" s="229"/>
      <c r="K2780" s="229"/>
      <c r="L2780" s="233"/>
      <c r="M2780" s="234"/>
      <c r="N2780" s="235"/>
      <c r="O2780" s="235"/>
      <c r="P2780" s="235"/>
      <c r="Q2780" s="235"/>
      <c r="R2780" s="235"/>
      <c r="S2780" s="235"/>
      <c r="T2780" s="236"/>
      <c r="AT2780" s="237" t="s">
        <v>176</v>
      </c>
      <c r="AU2780" s="237" t="s">
        <v>83</v>
      </c>
      <c r="AV2780" s="12" t="s">
        <v>81</v>
      </c>
      <c r="AW2780" s="12" t="s">
        <v>34</v>
      </c>
      <c r="AX2780" s="12" t="s">
        <v>73</v>
      </c>
      <c r="AY2780" s="237" t="s">
        <v>161</v>
      </c>
    </row>
    <row r="2781" s="12" customFormat="1">
      <c r="B2781" s="228"/>
      <c r="C2781" s="229"/>
      <c r="D2781" s="225" t="s">
        <v>176</v>
      </c>
      <c r="E2781" s="230" t="s">
        <v>19</v>
      </c>
      <c r="F2781" s="231" t="s">
        <v>2911</v>
      </c>
      <c r="G2781" s="229"/>
      <c r="H2781" s="230" t="s">
        <v>19</v>
      </c>
      <c r="I2781" s="232"/>
      <c r="J2781" s="229"/>
      <c r="K2781" s="229"/>
      <c r="L2781" s="233"/>
      <c r="M2781" s="234"/>
      <c r="N2781" s="235"/>
      <c r="O2781" s="235"/>
      <c r="P2781" s="235"/>
      <c r="Q2781" s="235"/>
      <c r="R2781" s="235"/>
      <c r="S2781" s="235"/>
      <c r="T2781" s="236"/>
      <c r="AT2781" s="237" t="s">
        <v>176</v>
      </c>
      <c r="AU2781" s="237" t="s">
        <v>83</v>
      </c>
      <c r="AV2781" s="12" t="s">
        <v>81</v>
      </c>
      <c r="AW2781" s="12" t="s">
        <v>34</v>
      </c>
      <c r="AX2781" s="12" t="s">
        <v>73</v>
      </c>
      <c r="AY2781" s="237" t="s">
        <v>161</v>
      </c>
    </row>
    <row r="2782" s="12" customFormat="1">
      <c r="B2782" s="228"/>
      <c r="C2782" s="229"/>
      <c r="D2782" s="225" t="s">
        <v>176</v>
      </c>
      <c r="E2782" s="230" t="s">
        <v>19</v>
      </c>
      <c r="F2782" s="231" t="s">
        <v>2952</v>
      </c>
      <c r="G2782" s="229"/>
      <c r="H2782" s="230" t="s">
        <v>19</v>
      </c>
      <c r="I2782" s="232"/>
      <c r="J2782" s="229"/>
      <c r="K2782" s="229"/>
      <c r="L2782" s="233"/>
      <c r="M2782" s="234"/>
      <c r="N2782" s="235"/>
      <c r="O2782" s="235"/>
      <c r="P2782" s="235"/>
      <c r="Q2782" s="235"/>
      <c r="R2782" s="235"/>
      <c r="S2782" s="235"/>
      <c r="T2782" s="236"/>
      <c r="AT2782" s="237" t="s">
        <v>176</v>
      </c>
      <c r="AU2782" s="237" t="s">
        <v>83</v>
      </c>
      <c r="AV2782" s="12" t="s">
        <v>81</v>
      </c>
      <c r="AW2782" s="12" t="s">
        <v>34</v>
      </c>
      <c r="AX2782" s="12" t="s">
        <v>73</v>
      </c>
      <c r="AY2782" s="237" t="s">
        <v>161</v>
      </c>
    </row>
    <row r="2783" s="12" customFormat="1">
      <c r="B2783" s="228"/>
      <c r="C2783" s="229"/>
      <c r="D2783" s="225" t="s">
        <v>176</v>
      </c>
      <c r="E2783" s="230" t="s">
        <v>19</v>
      </c>
      <c r="F2783" s="231" t="s">
        <v>2914</v>
      </c>
      <c r="G2783" s="229"/>
      <c r="H2783" s="230" t="s">
        <v>19</v>
      </c>
      <c r="I2783" s="232"/>
      <c r="J2783" s="229"/>
      <c r="K2783" s="229"/>
      <c r="L2783" s="233"/>
      <c r="M2783" s="234"/>
      <c r="N2783" s="235"/>
      <c r="O2783" s="235"/>
      <c r="P2783" s="235"/>
      <c r="Q2783" s="235"/>
      <c r="R2783" s="235"/>
      <c r="S2783" s="235"/>
      <c r="T2783" s="236"/>
      <c r="AT2783" s="237" t="s">
        <v>176</v>
      </c>
      <c r="AU2783" s="237" t="s">
        <v>83</v>
      </c>
      <c r="AV2783" s="12" t="s">
        <v>81</v>
      </c>
      <c r="AW2783" s="12" t="s">
        <v>34</v>
      </c>
      <c r="AX2783" s="12" t="s">
        <v>73</v>
      </c>
      <c r="AY2783" s="237" t="s">
        <v>161</v>
      </c>
    </row>
    <row r="2784" s="12" customFormat="1">
      <c r="B2784" s="228"/>
      <c r="C2784" s="229"/>
      <c r="D2784" s="225" t="s">
        <v>176</v>
      </c>
      <c r="E2784" s="230" t="s">
        <v>19</v>
      </c>
      <c r="F2784" s="231" t="s">
        <v>2915</v>
      </c>
      <c r="G2784" s="229"/>
      <c r="H2784" s="230" t="s">
        <v>19</v>
      </c>
      <c r="I2784" s="232"/>
      <c r="J2784" s="229"/>
      <c r="K2784" s="229"/>
      <c r="L2784" s="233"/>
      <c r="M2784" s="234"/>
      <c r="N2784" s="235"/>
      <c r="O2784" s="235"/>
      <c r="P2784" s="235"/>
      <c r="Q2784" s="235"/>
      <c r="R2784" s="235"/>
      <c r="S2784" s="235"/>
      <c r="T2784" s="236"/>
      <c r="AT2784" s="237" t="s">
        <v>176</v>
      </c>
      <c r="AU2784" s="237" t="s">
        <v>83</v>
      </c>
      <c r="AV2784" s="12" t="s">
        <v>81</v>
      </c>
      <c r="AW2784" s="12" t="s">
        <v>34</v>
      </c>
      <c r="AX2784" s="12" t="s">
        <v>73</v>
      </c>
      <c r="AY2784" s="237" t="s">
        <v>161</v>
      </c>
    </row>
    <row r="2785" s="12" customFormat="1">
      <c r="B2785" s="228"/>
      <c r="C2785" s="229"/>
      <c r="D2785" s="225" t="s">
        <v>176</v>
      </c>
      <c r="E2785" s="230" t="s">
        <v>19</v>
      </c>
      <c r="F2785" s="231" t="s">
        <v>2916</v>
      </c>
      <c r="G2785" s="229"/>
      <c r="H2785" s="230" t="s">
        <v>19</v>
      </c>
      <c r="I2785" s="232"/>
      <c r="J2785" s="229"/>
      <c r="K2785" s="229"/>
      <c r="L2785" s="233"/>
      <c r="M2785" s="234"/>
      <c r="N2785" s="235"/>
      <c r="O2785" s="235"/>
      <c r="P2785" s="235"/>
      <c r="Q2785" s="235"/>
      <c r="R2785" s="235"/>
      <c r="S2785" s="235"/>
      <c r="T2785" s="236"/>
      <c r="AT2785" s="237" t="s">
        <v>176</v>
      </c>
      <c r="AU2785" s="237" t="s">
        <v>83</v>
      </c>
      <c r="AV2785" s="12" t="s">
        <v>81</v>
      </c>
      <c r="AW2785" s="12" t="s">
        <v>34</v>
      </c>
      <c r="AX2785" s="12" t="s">
        <v>73</v>
      </c>
      <c r="AY2785" s="237" t="s">
        <v>161</v>
      </c>
    </row>
    <row r="2786" s="12" customFormat="1">
      <c r="B2786" s="228"/>
      <c r="C2786" s="229"/>
      <c r="D2786" s="225" t="s">
        <v>176</v>
      </c>
      <c r="E2786" s="230" t="s">
        <v>19</v>
      </c>
      <c r="F2786" s="231" t="s">
        <v>2917</v>
      </c>
      <c r="G2786" s="229"/>
      <c r="H2786" s="230" t="s">
        <v>19</v>
      </c>
      <c r="I2786" s="232"/>
      <c r="J2786" s="229"/>
      <c r="K2786" s="229"/>
      <c r="L2786" s="233"/>
      <c r="M2786" s="234"/>
      <c r="N2786" s="235"/>
      <c r="O2786" s="235"/>
      <c r="P2786" s="235"/>
      <c r="Q2786" s="235"/>
      <c r="R2786" s="235"/>
      <c r="S2786" s="235"/>
      <c r="T2786" s="236"/>
      <c r="AT2786" s="237" t="s">
        <v>176</v>
      </c>
      <c r="AU2786" s="237" t="s">
        <v>83</v>
      </c>
      <c r="AV2786" s="12" t="s">
        <v>81</v>
      </c>
      <c r="AW2786" s="12" t="s">
        <v>34</v>
      </c>
      <c r="AX2786" s="12" t="s">
        <v>73</v>
      </c>
      <c r="AY2786" s="237" t="s">
        <v>161</v>
      </c>
    </row>
    <row r="2787" s="12" customFormat="1">
      <c r="B2787" s="228"/>
      <c r="C2787" s="229"/>
      <c r="D2787" s="225" t="s">
        <v>176</v>
      </c>
      <c r="E2787" s="230" t="s">
        <v>19</v>
      </c>
      <c r="F2787" s="231" t="s">
        <v>2918</v>
      </c>
      <c r="G2787" s="229"/>
      <c r="H2787" s="230" t="s">
        <v>19</v>
      </c>
      <c r="I2787" s="232"/>
      <c r="J2787" s="229"/>
      <c r="K2787" s="229"/>
      <c r="L2787" s="233"/>
      <c r="M2787" s="234"/>
      <c r="N2787" s="235"/>
      <c r="O2787" s="235"/>
      <c r="P2787" s="235"/>
      <c r="Q2787" s="235"/>
      <c r="R2787" s="235"/>
      <c r="S2787" s="235"/>
      <c r="T2787" s="236"/>
      <c r="AT2787" s="237" t="s">
        <v>176</v>
      </c>
      <c r="AU2787" s="237" t="s">
        <v>83</v>
      </c>
      <c r="AV2787" s="12" t="s">
        <v>81</v>
      </c>
      <c r="AW2787" s="12" t="s">
        <v>34</v>
      </c>
      <c r="AX2787" s="12" t="s">
        <v>73</v>
      </c>
      <c r="AY2787" s="237" t="s">
        <v>161</v>
      </c>
    </row>
    <row r="2788" s="12" customFormat="1">
      <c r="B2788" s="228"/>
      <c r="C2788" s="229"/>
      <c r="D2788" s="225" t="s">
        <v>176</v>
      </c>
      <c r="E2788" s="230" t="s">
        <v>19</v>
      </c>
      <c r="F2788" s="231" t="s">
        <v>2919</v>
      </c>
      <c r="G2788" s="229"/>
      <c r="H2788" s="230" t="s">
        <v>19</v>
      </c>
      <c r="I2788" s="232"/>
      <c r="J2788" s="229"/>
      <c r="K2788" s="229"/>
      <c r="L2788" s="233"/>
      <c r="M2788" s="234"/>
      <c r="N2788" s="235"/>
      <c r="O2788" s="235"/>
      <c r="P2788" s="235"/>
      <c r="Q2788" s="235"/>
      <c r="R2788" s="235"/>
      <c r="S2788" s="235"/>
      <c r="T2788" s="236"/>
      <c r="AT2788" s="237" t="s">
        <v>176</v>
      </c>
      <c r="AU2788" s="237" t="s">
        <v>83</v>
      </c>
      <c r="AV2788" s="12" t="s">
        <v>81</v>
      </c>
      <c r="AW2788" s="12" t="s">
        <v>34</v>
      </c>
      <c r="AX2788" s="12" t="s">
        <v>73</v>
      </c>
      <c r="AY2788" s="237" t="s">
        <v>161</v>
      </c>
    </row>
    <row r="2789" s="13" customFormat="1">
      <c r="B2789" s="238"/>
      <c r="C2789" s="239"/>
      <c r="D2789" s="225" t="s">
        <v>176</v>
      </c>
      <c r="E2789" s="240" t="s">
        <v>19</v>
      </c>
      <c r="F2789" s="241" t="s">
        <v>2958</v>
      </c>
      <c r="G2789" s="239"/>
      <c r="H2789" s="242">
        <v>9</v>
      </c>
      <c r="I2789" s="243"/>
      <c r="J2789" s="239"/>
      <c r="K2789" s="239"/>
      <c r="L2789" s="244"/>
      <c r="M2789" s="245"/>
      <c r="N2789" s="246"/>
      <c r="O2789" s="246"/>
      <c r="P2789" s="246"/>
      <c r="Q2789" s="246"/>
      <c r="R2789" s="246"/>
      <c r="S2789" s="246"/>
      <c r="T2789" s="247"/>
      <c r="AT2789" s="248" t="s">
        <v>176</v>
      </c>
      <c r="AU2789" s="248" t="s">
        <v>83</v>
      </c>
      <c r="AV2789" s="13" t="s">
        <v>83</v>
      </c>
      <c r="AW2789" s="13" t="s">
        <v>34</v>
      </c>
      <c r="AX2789" s="13" t="s">
        <v>73</v>
      </c>
      <c r="AY2789" s="248" t="s">
        <v>161</v>
      </c>
    </row>
    <row r="2790" s="14" customFormat="1">
      <c r="B2790" s="249"/>
      <c r="C2790" s="250"/>
      <c r="D2790" s="225" t="s">
        <v>176</v>
      </c>
      <c r="E2790" s="251" t="s">
        <v>19</v>
      </c>
      <c r="F2790" s="252" t="s">
        <v>201</v>
      </c>
      <c r="G2790" s="250"/>
      <c r="H2790" s="253">
        <v>9</v>
      </c>
      <c r="I2790" s="254"/>
      <c r="J2790" s="250"/>
      <c r="K2790" s="250"/>
      <c r="L2790" s="255"/>
      <c r="M2790" s="256"/>
      <c r="N2790" s="257"/>
      <c r="O2790" s="257"/>
      <c r="P2790" s="257"/>
      <c r="Q2790" s="257"/>
      <c r="R2790" s="257"/>
      <c r="S2790" s="257"/>
      <c r="T2790" s="258"/>
      <c r="AT2790" s="259" t="s">
        <v>176</v>
      </c>
      <c r="AU2790" s="259" t="s">
        <v>83</v>
      </c>
      <c r="AV2790" s="14" t="s">
        <v>167</v>
      </c>
      <c r="AW2790" s="14" t="s">
        <v>34</v>
      </c>
      <c r="AX2790" s="14" t="s">
        <v>81</v>
      </c>
      <c r="AY2790" s="259" t="s">
        <v>161</v>
      </c>
    </row>
    <row r="2791" s="1" customFormat="1" ht="16.5" customHeight="1">
      <c r="B2791" s="39"/>
      <c r="C2791" s="212" t="s">
        <v>2959</v>
      </c>
      <c r="D2791" s="212" t="s">
        <v>163</v>
      </c>
      <c r="E2791" s="213" t="s">
        <v>2937</v>
      </c>
      <c r="F2791" s="214" t="s">
        <v>2938</v>
      </c>
      <c r="G2791" s="215" t="s">
        <v>210</v>
      </c>
      <c r="H2791" s="216">
        <v>18.716999999999999</v>
      </c>
      <c r="I2791" s="217"/>
      <c r="J2791" s="218">
        <f>ROUND(I2791*H2791,2)</f>
        <v>0</v>
      </c>
      <c r="K2791" s="214" t="s">
        <v>19</v>
      </c>
      <c r="L2791" s="44"/>
      <c r="M2791" s="219" t="s">
        <v>19</v>
      </c>
      <c r="N2791" s="220" t="s">
        <v>44</v>
      </c>
      <c r="O2791" s="84"/>
      <c r="P2791" s="221">
        <f>O2791*H2791</f>
        <v>0</v>
      </c>
      <c r="Q2791" s="221">
        <v>0.040000000000000001</v>
      </c>
      <c r="R2791" s="221">
        <f>Q2791*H2791</f>
        <v>0.74868000000000001</v>
      </c>
      <c r="S2791" s="221">
        <v>0</v>
      </c>
      <c r="T2791" s="222">
        <f>S2791*H2791</f>
        <v>0</v>
      </c>
      <c r="AR2791" s="223" t="s">
        <v>257</v>
      </c>
      <c r="AT2791" s="223" t="s">
        <v>163</v>
      </c>
      <c r="AU2791" s="223" t="s">
        <v>83</v>
      </c>
      <c r="AY2791" s="18" t="s">
        <v>161</v>
      </c>
      <c r="BE2791" s="224">
        <f>IF(N2791="základní",J2791,0)</f>
        <v>0</v>
      </c>
      <c r="BF2791" s="224">
        <f>IF(N2791="snížená",J2791,0)</f>
        <v>0</v>
      </c>
      <c r="BG2791" s="224">
        <f>IF(N2791="zákl. přenesená",J2791,0)</f>
        <v>0</v>
      </c>
      <c r="BH2791" s="224">
        <f>IF(N2791="sníž. přenesená",J2791,0)</f>
        <v>0</v>
      </c>
      <c r="BI2791" s="224">
        <f>IF(N2791="nulová",J2791,0)</f>
        <v>0</v>
      </c>
      <c r="BJ2791" s="18" t="s">
        <v>81</v>
      </c>
      <c r="BK2791" s="224">
        <f>ROUND(I2791*H2791,2)</f>
        <v>0</v>
      </c>
      <c r="BL2791" s="18" t="s">
        <v>257</v>
      </c>
      <c r="BM2791" s="223" t="s">
        <v>2960</v>
      </c>
    </row>
    <row r="2792" s="12" customFormat="1">
      <c r="B2792" s="228"/>
      <c r="C2792" s="229"/>
      <c r="D2792" s="225" t="s">
        <v>176</v>
      </c>
      <c r="E2792" s="230" t="s">
        <v>19</v>
      </c>
      <c r="F2792" s="231" t="s">
        <v>2910</v>
      </c>
      <c r="G2792" s="229"/>
      <c r="H2792" s="230" t="s">
        <v>19</v>
      </c>
      <c r="I2792" s="232"/>
      <c r="J2792" s="229"/>
      <c r="K2792" s="229"/>
      <c r="L2792" s="233"/>
      <c r="M2792" s="234"/>
      <c r="N2792" s="235"/>
      <c r="O2792" s="235"/>
      <c r="P2792" s="235"/>
      <c r="Q2792" s="235"/>
      <c r="R2792" s="235"/>
      <c r="S2792" s="235"/>
      <c r="T2792" s="236"/>
      <c r="AT2792" s="237" t="s">
        <v>176</v>
      </c>
      <c r="AU2792" s="237" t="s">
        <v>83</v>
      </c>
      <c r="AV2792" s="12" t="s">
        <v>81</v>
      </c>
      <c r="AW2792" s="12" t="s">
        <v>34</v>
      </c>
      <c r="AX2792" s="12" t="s">
        <v>73</v>
      </c>
      <c r="AY2792" s="237" t="s">
        <v>161</v>
      </c>
    </row>
    <row r="2793" s="12" customFormat="1">
      <c r="B2793" s="228"/>
      <c r="C2793" s="229"/>
      <c r="D2793" s="225" t="s">
        <v>176</v>
      </c>
      <c r="E2793" s="230" t="s">
        <v>19</v>
      </c>
      <c r="F2793" s="231" t="s">
        <v>2911</v>
      </c>
      <c r="G2793" s="229"/>
      <c r="H2793" s="230" t="s">
        <v>19</v>
      </c>
      <c r="I2793" s="232"/>
      <c r="J2793" s="229"/>
      <c r="K2793" s="229"/>
      <c r="L2793" s="233"/>
      <c r="M2793" s="234"/>
      <c r="N2793" s="235"/>
      <c r="O2793" s="235"/>
      <c r="P2793" s="235"/>
      <c r="Q2793" s="235"/>
      <c r="R2793" s="235"/>
      <c r="S2793" s="235"/>
      <c r="T2793" s="236"/>
      <c r="AT2793" s="237" t="s">
        <v>176</v>
      </c>
      <c r="AU2793" s="237" t="s">
        <v>83</v>
      </c>
      <c r="AV2793" s="12" t="s">
        <v>81</v>
      </c>
      <c r="AW2793" s="12" t="s">
        <v>34</v>
      </c>
      <c r="AX2793" s="12" t="s">
        <v>73</v>
      </c>
      <c r="AY2793" s="237" t="s">
        <v>161</v>
      </c>
    </row>
    <row r="2794" s="12" customFormat="1">
      <c r="B2794" s="228"/>
      <c r="C2794" s="229"/>
      <c r="D2794" s="225" t="s">
        <v>176</v>
      </c>
      <c r="E2794" s="230" t="s">
        <v>19</v>
      </c>
      <c r="F2794" s="231" t="s">
        <v>2912</v>
      </c>
      <c r="G2794" s="229"/>
      <c r="H2794" s="230" t="s">
        <v>19</v>
      </c>
      <c r="I2794" s="232"/>
      <c r="J2794" s="229"/>
      <c r="K2794" s="229"/>
      <c r="L2794" s="233"/>
      <c r="M2794" s="234"/>
      <c r="N2794" s="235"/>
      <c r="O2794" s="235"/>
      <c r="P2794" s="235"/>
      <c r="Q2794" s="235"/>
      <c r="R2794" s="235"/>
      <c r="S2794" s="235"/>
      <c r="T2794" s="236"/>
      <c r="AT2794" s="237" t="s">
        <v>176</v>
      </c>
      <c r="AU2794" s="237" t="s">
        <v>83</v>
      </c>
      <c r="AV2794" s="12" t="s">
        <v>81</v>
      </c>
      <c r="AW2794" s="12" t="s">
        <v>34</v>
      </c>
      <c r="AX2794" s="12" t="s">
        <v>73</v>
      </c>
      <c r="AY2794" s="237" t="s">
        <v>161</v>
      </c>
    </row>
    <row r="2795" s="12" customFormat="1">
      <c r="B2795" s="228"/>
      <c r="C2795" s="229"/>
      <c r="D2795" s="225" t="s">
        <v>176</v>
      </c>
      <c r="E2795" s="230" t="s">
        <v>19</v>
      </c>
      <c r="F2795" s="231" t="s">
        <v>2940</v>
      </c>
      <c r="G2795" s="229"/>
      <c r="H2795" s="230" t="s">
        <v>19</v>
      </c>
      <c r="I2795" s="232"/>
      <c r="J2795" s="229"/>
      <c r="K2795" s="229"/>
      <c r="L2795" s="233"/>
      <c r="M2795" s="234"/>
      <c r="N2795" s="235"/>
      <c r="O2795" s="235"/>
      <c r="P2795" s="235"/>
      <c r="Q2795" s="235"/>
      <c r="R2795" s="235"/>
      <c r="S2795" s="235"/>
      <c r="T2795" s="236"/>
      <c r="AT2795" s="237" t="s">
        <v>176</v>
      </c>
      <c r="AU2795" s="237" t="s">
        <v>83</v>
      </c>
      <c r="AV2795" s="12" t="s">
        <v>81</v>
      </c>
      <c r="AW2795" s="12" t="s">
        <v>34</v>
      </c>
      <c r="AX2795" s="12" t="s">
        <v>73</v>
      </c>
      <c r="AY2795" s="237" t="s">
        <v>161</v>
      </c>
    </row>
    <row r="2796" s="12" customFormat="1">
      <c r="B2796" s="228"/>
      <c r="C2796" s="229"/>
      <c r="D2796" s="225" t="s">
        <v>176</v>
      </c>
      <c r="E2796" s="230" t="s">
        <v>19</v>
      </c>
      <c r="F2796" s="231" t="s">
        <v>2914</v>
      </c>
      <c r="G2796" s="229"/>
      <c r="H2796" s="230" t="s">
        <v>19</v>
      </c>
      <c r="I2796" s="232"/>
      <c r="J2796" s="229"/>
      <c r="K2796" s="229"/>
      <c r="L2796" s="233"/>
      <c r="M2796" s="234"/>
      <c r="N2796" s="235"/>
      <c r="O2796" s="235"/>
      <c r="P2796" s="235"/>
      <c r="Q2796" s="235"/>
      <c r="R2796" s="235"/>
      <c r="S2796" s="235"/>
      <c r="T2796" s="236"/>
      <c r="AT2796" s="237" t="s">
        <v>176</v>
      </c>
      <c r="AU2796" s="237" t="s">
        <v>83</v>
      </c>
      <c r="AV2796" s="12" t="s">
        <v>81</v>
      </c>
      <c r="AW2796" s="12" t="s">
        <v>34</v>
      </c>
      <c r="AX2796" s="12" t="s">
        <v>73</v>
      </c>
      <c r="AY2796" s="237" t="s">
        <v>161</v>
      </c>
    </row>
    <row r="2797" s="12" customFormat="1">
      <c r="B2797" s="228"/>
      <c r="C2797" s="229"/>
      <c r="D2797" s="225" t="s">
        <v>176</v>
      </c>
      <c r="E2797" s="230" t="s">
        <v>19</v>
      </c>
      <c r="F2797" s="231" t="s">
        <v>2915</v>
      </c>
      <c r="G2797" s="229"/>
      <c r="H2797" s="230" t="s">
        <v>19</v>
      </c>
      <c r="I2797" s="232"/>
      <c r="J2797" s="229"/>
      <c r="K2797" s="229"/>
      <c r="L2797" s="233"/>
      <c r="M2797" s="234"/>
      <c r="N2797" s="235"/>
      <c r="O2797" s="235"/>
      <c r="P2797" s="235"/>
      <c r="Q2797" s="235"/>
      <c r="R2797" s="235"/>
      <c r="S2797" s="235"/>
      <c r="T2797" s="236"/>
      <c r="AT2797" s="237" t="s">
        <v>176</v>
      </c>
      <c r="AU2797" s="237" t="s">
        <v>83</v>
      </c>
      <c r="AV2797" s="12" t="s">
        <v>81</v>
      </c>
      <c r="AW2797" s="12" t="s">
        <v>34</v>
      </c>
      <c r="AX2797" s="12" t="s">
        <v>73</v>
      </c>
      <c r="AY2797" s="237" t="s">
        <v>161</v>
      </c>
    </row>
    <row r="2798" s="12" customFormat="1">
      <c r="B2798" s="228"/>
      <c r="C2798" s="229"/>
      <c r="D2798" s="225" t="s">
        <v>176</v>
      </c>
      <c r="E2798" s="230" t="s">
        <v>19</v>
      </c>
      <c r="F2798" s="231" t="s">
        <v>2917</v>
      </c>
      <c r="G2798" s="229"/>
      <c r="H2798" s="230" t="s">
        <v>19</v>
      </c>
      <c r="I2798" s="232"/>
      <c r="J2798" s="229"/>
      <c r="K2798" s="229"/>
      <c r="L2798" s="233"/>
      <c r="M2798" s="234"/>
      <c r="N2798" s="235"/>
      <c r="O2798" s="235"/>
      <c r="P2798" s="235"/>
      <c r="Q2798" s="235"/>
      <c r="R2798" s="235"/>
      <c r="S2798" s="235"/>
      <c r="T2798" s="236"/>
      <c r="AT2798" s="237" t="s">
        <v>176</v>
      </c>
      <c r="AU2798" s="237" t="s">
        <v>83</v>
      </c>
      <c r="AV2798" s="12" t="s">
        <v>81</v>
      </c>
      <c r="AW2798" s="12" t="s">
        <v>34</v>
      </c>
      <c r="AX2798" s="12" t="s">
        <v>73</v>
      </c>
      <c r="AY2798" s="237" t="s">
        <v>161</v>
      </c>
    </row>
    <row r="2799" s="12" customFormat="1">
      <c r="B2799" s="228"/>
      <c r="C2799" s="229"/>
      <c r="D2799" s="225" t="s">
        <v>176</v>
      </c>
      <c r="E2799" s="230" t="s">
        <v>19</v>
      </c>
      <c r="F2799" s="231" t="s">
        <v>2918</v>
      </c>
      <c r="G2799" s="229"/>
      <c r="H2799" s="230" t="s">
        <v>19</v>
      </c>
      <c r="I2799" s="232"/>
      <c r="J2799" s="229"/>
      <c r="K2799" s="229"/>
      <c r="L2799" s="233"/>
      <c r="M2799" s="234"/>
      <c r="N2799" s="235"/>
      <c r="O2799" s="235"/>
      <c r="P2799" s="235"/>
      <c r="Q2799" s="235"/>
      <c r="R2799" s="235"/>
      <c r="S2799" s="235"/>
      <c r="T2799" s="236"/>
      <c r="AT2799" s="237" t="s">
        <v>176</v>
      </c>
      <c r="AU2799" s="237" t="s">
        <v>83</v>
      </c>
      <c r="AV2799" s="12" t="s">
        <v>81</v>
      </c>
      <c r="AW2799" s="12" t="s">
        <v>34</v>
      </c>
      <c r="AX2799" s="12" t="s">
        <v>73</v>
      </c>
      <c r="AY2799" s="237" t="s">
        <v>161</v>
      </c>
    </row>
    <row r="2800" s="12" customFormat="1">
      <c r="B2800" s="228"/>
      <c r="C2800" s="229"/>
      <c r="D2800" s="225" t="s">
        <v>176</v>
      </c>
      <c r="E2800" s="230" t="s">
        <v>19</v>
      </c>
      <c r="F2800" s="231" t="s">
        <v>2919</v>
      </c>
      <c r="G2800" s="229"/>
      <c r="H2800" s="230" t="s">
        <v>19</v>
      </c>
      <c r="I2800" s="232"/>
      <c r="J2800" s="229"/>
      <c r="K2800" s="229"/>
      <c r="L2800" s="233"/>
      <c r="M2800" s="234"/>
      <c r="N2800" s="235"/>
      <c r="O2800" s="235"/>
      <c r="P2800" s="235"/>
      <c r="Q2800" s="235"/>
      <c r="R2800" s="235"/>
      <c r="S2800" s="235"/>
      <c r="T2800" s="236"/>
      <c r="AT2800" s="237" t="s">
        <v>176</v>
      </c>
      <c r="AU2800" s="237" t="s">
        <v>83</v>
      </c>
      <c r="AV2800" s="12" t="s">
        <v>81</v>
      </c>
      <c r="AW2800" s="12" t="s">
        <v>34</v>
      </c>
      <c r="AX2800" s="12" t="s">
        <v>73</v>
      </c>
      <c r="AY2800" s="237" t="s">
        <v>161</v>
      </c>
    </row>
    <row r="2801" s="13" customFormat="1">
      <c r="B2801" s="238"/>
      <c r="C2801" s="239"/>
      <c r="D2801" s="225" t="s">
        <v>176</v>
      </c>
      <c r="E2801" s="240" t="s">
        <v>19</v>
      </c>
      <c r="F2801" s="241" t="s">
        <v>2941</v>
      </c>
      <c r="G2801" s="239"/>
      <c r="H2801" s="242">
        <v>18.716999999999999</v>
      </c>
      <c r="I2801" s="243"/>
      <c r="J2801" s="239"/>
      <c r="K2801" s="239"/>
      <c r="L2801" s="244"/>
      <c r="M2801" s="245"/>
      <c r="N2801" s="246"/>
      <c r="O2801" s="246"/>
      <c r="P2801" s="246"/>
      <c r="Q2801" s="246"/>
      <c r="R2801" s="246"/>
      <c r="S2801" s="246"/>
      <c r="T2801" s="247"/>
      <c r="AT2801" s="248" t="s">
        <v>176</v>
      </c>
      <c r="AU2801" s="248" t="s">
        <v>83</v>
      </c>
      <c r="AV2801" s="13" t="s">
        <v>83</v>
      </c>
      <c r="AW2801" s="13" t="s">
        <v>34</v>
      </c>
      <c r="AX2801" s="13" t="s">
        <v>73</v>
      </c>
      <c r="AY2801" s="248" t="s">
        <v>161</v>
      </c>
    </row>
    <row r="2802" s="14" customFormat="1">
      <c r="B2802" s="249"/>
      <c r="C2802" s="250"/>
      <c r="D2802" s="225" t="s">
        <v>176</v>
      </c>
      <c r="E2802" s="251" t="s">
        <v>19</v>
      </c>
      <c r="F2802" s="252" t="s">
        <v>201</v>
      </c>
      <c r="G2802" s="250"/>
      <c r="H2802" s="253">
        <v>18.716999999999999</v>
      </c>
      <c r="I2802" s="254"/>
      <c r="J2802" s="250"/>
      <c r="K2802" s="250"/>
      <c r="L2802" s="255"/>
      <c r="M2802" s="256"/>
      <c r="N2802" s="257"/>
      <c r="O2802" s="257"/>
      <c r="P2802" s="257"/>
      <c r="Q2802" s="257"/>
      <c r="R2802" s="257"/>
      <c r="S2802" s="257"/>
      <c r="T2802" s="258"/>
      <c r="AT2802" s="259" t="s">
        <v>176</v>
      </c>
      <c r="AU2802" s="259" t="s">
        <v>83</v>
      </c>
      <c r="AV2802" s="14" t="s">
        <v>167</v>
      </c>
      <c r="AW2802" s="14" t="s">
        <v>34</v>
      </c>
      <c r="AX2802" s="14" t="s">
        <v>81</v>
      </c>
      <c r="AY2802" s="259" t="s">
        <v>161</v>
      </c>
    </row>
    <row r="2803" s="1" customFormat="1" ht="16.5" customHeight="1">
      <c r="B2803" s="39"/>
      <c r="C2803" s="212" t="s">
        <v>2961</v>
      </c>
      <c r="D2803" s="212" t="s">
        <v>163</v>
      </c>
      <c r="E2803" s="213" t="s">
        <v>2962</v>
      </c>
      <c r="F2803" s="214" t="s">
        <v>2963</v>
      </c>
      <c r="G2803" s="215" t="s">
        <v>1390</v>
      </c>
      <c r="H2803" s="216">
        <v>1</v>
      </c>
      <c r="I2803" s="217"/>
      <c r="J2803" s="218">
        <f>ROUND(I2803*H2803,2)</f>
        <v>0</v>
      </c>
      <c r="K2803" s="214" t="s">
        <v>19</v>
      </c>
      <c r="L2803" s="44"/>
      <c r="M2803" s="219" t="s">
        <v>19</v>
      </c>
      <c r="N2803" s="220" t="s">
        <v>44</v>
      </c>
      <c r="O2803" s="84"/>
      <c r="P2803" s="221">
        <f>O2803*H2803</f>
        <v>0</v>
      </c>
      <c r="Q2803" s="221">
        <v>0.20999999999999999</v>
      </c>
      <c r="R2803" s="221">
        <f>Q2803*H2803</f>
        <v>0.20999999999999999</v>
      </c>
      <c r="S2803" s="221">
        <v>0</v>
      </c>
      <c r="T2803" s="222">
        <f>S2803*H2803</f>
        <v>0</v>
      </c>
      <c r="AR2803" s="223" t="s">
        <v>257</v>
      </c>
      <c r="AT2803" s="223" t="s">
        <v>163</v>
      </c>
      <c r="AU2803" s="223" t="s">
        <v>83</v>
      </c>
      <c r="AY2803" s="18" t="s">
        <v>161</v>
      </c>
      <c r="BE2803" s="224">
        <f>IF(N2803="základní",J2803,0)</f>
        <v>0</v>
      </c>
      <c r="BF2803" s="224">
        <f>IF(N2803="snížená",J2803,0)</f>
        <v>0</v>
      </c>
      <c r="BG2803" s="224">
        <f>IF(N2803="zákl. přenesená",J2803,0)</f>
        <v>0</v>
      </c>
      <c r="BH2803" s="224">
        <f>IF(N2803="sníž. přenesená",J2803,0)</f>
        <v>0</v>
      </c>
      <c r="BI2803" s="224">
        <f>IF(N2803="nulová",J2803,0)</f>
        <v>0</v>
      </c>
      <c r="BJ2803" s="18" t="s">
        <v>81</v>
      </c>
      <c r="BK2803" s="224">
        <f>ROUND(I2803*H2803,2)</f>
        <v>0</v>
      </c>
      <c r="BL2803" s="18" t="s">
        <v>257</v>
      </c>
      <c r="BM2803" s="223" t="s">
        <v>2964</v>
      </c>
    </row>
    <row r="2804" s="12" customFormat="1">
      <c r="B2804" s="228"/>
      <c r="C2804" s="229"/>
      <c r="D2804" s="225" t="s">
        <v>176</v>
      </c>
      <c r="E2804" s="230" t="s">
        <v>19</v>
      </c>
      <c r="F2804" s="231" t="s">
        <v>2965</v>
      </c>
      <c r="G2804" s="229"/>
      <c r="H2804" s="230" t="s">
        <v>19</v>
      </c>
      <c r="I2804" s="232"/>
      <c r="J2804" s="229"/>
      <c r="K2804" s="229"/>
      <c r="L2804" s="233"/>
      <c r="M2804" s="234"/>
      <c r="N2804" s="235"/>
      <c r="O2804" s="235"/>
      <c r="P2804" s="235"/>
      <c r="Q2804" s="235"/>
      <c r="R2804" s="235"/>
      <c r="S2804" s="235"/>
      <c r="T2804" s="236"/>
      <c r="AT2804" s="237" t="s">
        <v>176</v>
      </c>
      <c r="AU2804" s="237" t="s">
        <v>83</v>
      </c>
      <c r="AV2804" s="12" t="s">
        <v>81</v>
      </c>
      <c r="AW2804" s="12" t="s">
        <v>34</v>
      </c>
      <c r="AX2804" s="12" t="s">
        <v>73</v>
      </c>
      <c r="AY2804" s="237" t="s">
        <v>161</v>
      </c>
    </row>
    <row r="2805" s="12" customFormat="1">
      <c r="B2805" s="228"/>
      <c r="C2805" s="229"/>
      <c r="D2805" s="225" t="s">
        <v>176</v>
      </c>
      <c r="E2805" s="230" t="s">
        <v>19</v>
      </c>
      <c r="F2805" s="231" t="s">
        <v>2966</v>
      </c>
      <c r="G2805" s="229"/>
      <c r="H2805" s="230" t="s">
        <v>19</v>
      </c>
      <c r="I2805" s="232"/>
      <c r="J2805" s="229"/>
      <c r="K2805" s="229"/>
      <c r="L2805" s="233"/>
      <c r="M2805" s="234"/>
      <c r="N2805" s="235"/>
      <c r="O2805" s="235"/>
      <c r="P2805" s="235"/>
      <c r="Q2805" s="235"/>
      <c r="R2805" s="235"/>
      <c r="S2805" s="235"/>
      <c r="T2805" s="236"/>
      <c r="AT2805" s="237" t="s">
        <v>176</v>
      </c>
      <c r="AU2805" s="237" t="s">
        <v>83</v>
      </c>
      <c r="AV2805" s="12" t="s">
        <v>81</v>
      </c>
      <c r="AW2805" s="12" t="s">
        <v>34</v>
      </c>
      <c r="AX2805" s="12" t="s">
        <v>73</v>
      </c>
      <c r="AY2805" s="237" t="s">
        <v>161</v>
      </c>
    </row>
    <row r="2806" s="12" customFormat="1">
      <c r="B2806" s="228"/>
      <c r="C2806" s="229"/>
      <c r="D2806" s="225" t="s">
        <v>176</v>
      </c>
      <c r="E2806" s="230" t="s">
        <v>19</v>
      </c>
      <c r="F2806" s="231" t="s">
        <v>2967</v>
      </c>
      <c r="G2806" s="229"/>
      <c r="H2806" s="230" t="s">
        <v>19</v>
      </c>
      <c r="I2806" s="232"/>
      <c r="J2806" s="229"/>
      <c r="K2806" s="229"/>
      <c r="L2806" s="233"/>
      <c r="M2806" s="234"/>
      <c r="N2806" s="235"/>
      <c r="O2806" s="235"/>
      <c r="P2806" s="235"/>
      <c r="Q2806" s="235"/>
      <c r="R2806" s="235"/>
      <c r="S2806" s="235"/>
      <c r="T2806" s="236"/>
      <c r="AT2806" s="237" t="s">
        <v>176</v>
      </c>
      <c r="AU2806" s="237" t="s">
        <v>83</v>
      </c>
      <c r="AV2806" s="12" t="s">
        <v>81</v>
      </c>
      <c r="AW2806" s="12" t="s">
        <v>34</v>
      </c>
      <c r="AX2806" s="12" t="s">
        <v>73</v>
      </c>
      <c r="AY2806" s="237" t="s">
        <v>161</v>
      </c>
    </row>
    <row r="2807" s="13" customFormat="1">
      <c r="B2807" s="238"/>
      <c r="C2807" s="239"/>
      <c r="D2807" s="225" t="s">
        <v>176</v>
      </c>
      <c r="E2807" s="240" t="s">
        <v>19</v>
      </c>
      <c r="F2807" s="241" t="s">
        <v>2968</v>
      </c>
      <c r="G2807" s="239"/>
      <c r="H2807" s="242">
        <v>1</v>
      </c>
      <c r="I2807" s="243"/>
      <c r="J2807" s="239"/>
      <c r="K2807" s="239"/>
      <c r="L2807" s="244"/>
      <c r="M2807" s="245"/>
      <c r="N2807" s="246"/>
      <c r="O2807" s="246"/>
      <c r="P2807" s="246"/>
      <c r="Q2807" s="246"/>
      <c r="R2807" s="246"/>
      <c r="S2807" s="246"/>
      <c r="T2807" s="247"/>
      <c r="AT2807" s="248" t="s">
        <v>176</v>
      </c>
      <c r="AU2807" s="248" t="s">
        <v>83</v>
      </c>
      <c r="AV2807" s="13" t="s">
        <v>83</v>
      </c>
      <c r="AW2807" s="13" t="s">
        <v>34</v>
      </c>
      <c r="AX2807" s="13" t="s">
        <v>81</v>
      </c>
      <c r="AY2807" s="248" t="s">
        <v>161</v>
      </c>
    </row>
    <row r="2808" s="1" customFormat="1" ht="24" customHeight="1">
      <c r="B2808" s="39"/>
      <c r="C2808" s="212" t="s">
        <v>2969</v>
      </c>
      <c r="D2808" s="212" t="s">
        <v>163</v>
      </c>
      <c r="E2808" s="213" t="s">
        <v>2970</v>
      </c>
      <c r="F2808" s="214" t="s">
        <v>2971</v>
      </c>
      <c r="G2808" s="215" t="s">
        <v>1390</v>
      </c>
      <c r="H2808" s="216">
        <v>1</v>
      </c>
      <c r="I2808" s="217"/>
      <c r="J2808" s="218">
        <f>ROUND(I2808*H2808,2)</f>
        <v>0</v>
      </c>
      <c r="K2808" s="214" t="s">
        <v>19</v>
      </c>
      <c r="L2808" s="44"/>
      <c r="M2808" s="219" t="s">
        <v>19</v>
      </c>
      <c r="N2808" s="220" t="s">
        <v>44</v>
      </c>
      <c r="O2808" s="84"/>
      <c r="P2808" s="221">
        <f>O2808*H2808</f>
        <v>0</v>
      </c>
      <c r="Q2808" s="221">
        <v>0.10000000000000001</v>
      </c>
      <c r="R2808" s="221">
        <f>Q2808*H2808</f>
        <v>0.10000000000000001</v>
      </c>
      <c r="S2808" s="221">
        <v>0</v>
      </c>
      <c r="T2808" s="222">
        <f>S2808*H2808</f>
        <v>0</v>
      </c>
      <c r="AR2808" s="223" t="s">
        <v>257</v>
      </c>
      <c r="AT2808" s="223" t="s">
        <v>163</v>
      </c>
      <c r="AU2808" s="223" t="s">
        <v>83</v>
      </c>
      <c r="AY2808" s="18" t="s">
        <v>161</v>
      </c>
      <c r="BE2808" s="224">
        <f>IF(N2808="základní",J2808,0)</f>
        <v>0</v>
      </c>
      <c r="BF2808" s="224">
        <f>IF(N2808="snížená",J2808,0)</f>
        <v>0</v>
      </c>
      <c r="BG2808" s="224">
        <f>IF(N2808="zákl. přenesená",J2808,0)</f>
        <v>0</v>
      </c>
      <c r="BH2808" s="224">
        <f>IF(N2808="sníž. přenesená",J2808,0)</f>
        <v>0</v>
      </c>
      <c r="BI2808" s="224">
        <f>IF(N2808="nulová",J2808,0)</f>
        <v>0</v>
      </c>
      <c r="BJ2808" s="18" t="s">
        <v>81</v>
      </c>
      <c r="BK2808" s="224">
        <f>ROUND(I2808*H2808,2)</f>
        <v>0</v>
      </c>
      <c r="BL2808" s="18" t="s">
        <v>257</v>
      </c>
      <c r="BM2808" s="223" t="s">
        <v>2972</v>
      </c>
    </row>
    <row r="2809" s="12" customFormat="1">
      <c r="B2809" s="228"/>
      <c r="C2809" s="229"/>
      <c r="D2809" s="225" t="s">
        <v>176</v>
      </c>
      <c r="E2809" s="230" t="s">
        <v>19</v>
      </c>
      <c r="F2809" s="231" t="s">
        <v>2973</v>
      </c>
      <c r="G2809" s="229"/>
      <c r="H2809" s="230" t="s">
        <v>19</v>
      </c>
      <c r="I2809" s="232"/>
      <c r="J2809" s="229"/>
      <c r="K2809" s="229"/>
      <c r="L2809" s="233"/>
      <c r="M2809" s="234"/>
      <c r="N2809" s="235"/>
      <c r="O2809" s="235"/>
      <c r="P2809" s="235"/>
      <c r="Q2809" s="235"/>
      <c r="R2809" s="235"/>
      <c r="S2809" s="235"/>
      <c r="T2809" s="236"/>
      <c r="AT2809" s="237" t="s">
        <v>176</v>
      </c>
      <c r="AU2809" s="237" t="s">
        <v>83</v>
      </c>
      <c r="AV2809" s="12" t="s">
        <v>81</v>
      </c>
      <c r="AW2809" s="12" t="s">
        <v>34</v>
      </c>
      <c r="AX2809" s="12" t="s">
        <v>73</v>
      </c>
      <c r="AY2809" s="237" t="s">
        <v>161</v>
      </c>
    </row>
    <row r="2810" s="12" customFormat="1">
      <c r="B2810" s="228"/>
      <c r="C2810" s="229"/>
      <c r="D2810" s="225" t="s">
        <v>176</v>
      </c>
      <c r="E2810" s="230" t="s">
        <v>19</v>
      </c>
      <c r="F2810" s="231" t="s">
        <v>2974</v>
      </c>
      <c r="G2810" s="229"/>
      <c r="H2810" s="230" t="s">
        <v>19</v>
      </c>
      <c r="I2810" s="232"/>
      <c r="J2810" s="229"/>
      <c r="K2810" s="229"/>
      <c r="L2810" s="233"/>
      <c r="M2810" s="234"/>
      <c r="N2810" s="235"/>
      <c r="O2810" s="235"/>
      <c r="P2810" s="235"/>
      <c r="Q2810" s="235"/>
      <c r="R2810" s="235"/>
      <c r="S2810" s="235"/>
      <c r="T2810" s="236"/>
      <c r="AT2810" s="237" t="s">
        <v>176</v>
      </c>
      <c r="AU2810" s="237" t="s">
        <v>83</v>
      </c>
      <c r="AV2810" s="12" t="s">
        <v>81</v>
      </c>
      <c r="AW2810" s="12" t="s">
        <v>34</v>
      </c>
      <c r="AX2810" s="12" t="s">
        <v>73</v>
      </c>
      <c r="AY2810" s="237" t="s">
        <v>161</v>
      </c>
    </row>
    <row r="2811" s="12" customFormat="1">
      <c r="B2811" s="228"/>
      <c r="C2811" s="229"/>
      <c r="D2811" s="225" t="s">
        <v>176</v>
      </c>
      <c r="E2811" s="230" t="s">
        <v>19</v>
      </c>
      <c r="F2811" s="231" t="s">
        <v>2975</v>
      </c>
      <c r="G2811" s="229"/>
      <c r="H2811" s="230" t="s">
        <v>19</v>
      </c>
      <c r="I2811" s="232"/>
      <c r="J2811" s="229"/>
      <c r="K2811" s="229"/>
      <c r="L2811" s="233"/>
      <c r="M2811" s="234"/>
      <c r="N2811" s="235"/>
      <c r="O2811" s="235"/>
      <c r="P2811" s="235"/>
      <c r="Q2811" s="235"/>
      <c r="R2811" s="235"/>
      <c r="S2811" s="235"/>
      <c r="T2811" s="236"/>
      <c r="AT2811" s="237" t="s">
        <v>176</v>
      </c>
      <c r="AU2811" s="237" t="s">
        <v>83</v>
      </c>
      <c r="AV2811" s="12" t="s">
        <v>81</v>
      </c>
      <c r="AW2811" s="12" t="s">
        <v>34</v>
      </c>
      <c r="AX2811" s="12" t="s">
        <v>73</v>
      </c>
      <c r="AY2811" s="237" t="s">
        <v>161</v>
      </c>
    </row>
    <row r="2812" s="12" customFormat="1">
      <c r="B2812" s="228"/>
      <c r="C2812" s="229"/>
      <c r="D2812" s="225" t="s">
        <v>176</v>
      </c>
      <c r="E2812" s="230" t="s">
        <v>19</v>
      </c>
      <c r="F2812" s="231" t="s">
        <v>2976</v>
      </c>
      <c r="G2812" s="229"/>
      <c r="H2812" s="230" t="s">
        <v>19</v>
      </c>
      <c r="I2812" s="232"/>
      <c r="J2812" s="229"/>
      <c r="K2812" s="229"/>
      <c r="L2812" s="233"/>
      <c r="M2812" s="234"/>
      <c r="N2812" s="235"/>
      <c r="O2812" s="235"/>
      <c r="P2812" s="235"/>
      <c r="Q2812" s="235"/>
      <c r="R2812" s="235"/>
      <c r="S2812" s="235"/>
      <c r="T2812" s="236"/>
      <c r="AT2812" s="237" t="s">
        <v>176</v>
      </c>
      <c r="AU2812" s="237" t="s">
        <v>83</v>
      </c>
      <c r="AV2812" s="12" t="s">
        <v>81</v>
      </c>
      <c r="AW2812" s="12" t="s">
        <v>34</v>
      </c>
      <c r="AX2812" s="12" t="s">
        <v>73</v>
      </c>
      <c r="AY2812" s="237" t="s">
        <v>161</v>
      </c>
    </row>
    <row r="2813" s="12" customFormat="1">
      <c r="B2813" s="228"/>
      <c r="C2813" s="229"/>
      <c r="D2813" s="225" t="s">
        <v>176</v>
      </c>
      <c r="E2813" s="230" t="s">
        <v>19</v>
      </c>
      <c r="F2813" s="231" t="s">
        <v>2966</v>
      </c>
      <c r="G2813" s="229"/>
      <c r="H2813" s="230" t="s">
        <v>19</v>
      </c>
      <c r="I2813" s="232"/>
      <c r="J2813" s="229"/>
      <c r="K2813" s="229"/>
      <c r="L2813" s="233"/>
      <c r="M2813" s="234"/>
      <c r="N2813" s="235"/>
      <c r="O2813" s="235"/>
      <c r="P2813" s="235"/>
      <c r="Q2813" s="235"/>
      <c r="R2813" s="235"/>
      <c r="S2813" s="235"/>
      <c r="T2813" s="236"/>
      <c r="AT2813" s="237" t="s">
        <v>176</v>
      </c>
      <c r="AU2813" s="237" t="s">
        <v>83</v>
      </c>
      <c r="AV2813" s="12" t="s">
        <v>81</v>
      </c>
      <c r="AW2813" s="12" t="s">
        <v>34</v>
      </c>
      <c r="AX2813" s="12" t="s">
        <v>73</v>
      </c>
      <c r="AY2813" s="237" t="s">
        <v>161</v>
      </c>
    </row>
    <row r="2814" s="12" customFormat="1">
      <c r="B2814" s="228"/>
      <c r="C2814" s="229"/>
      <c r="D2814" s="225" t="s">
        <v>176</v>
      </c>
      <c r="E2814" s="230" t="s">
        <v>19</v>
      </c>
      <c r="F2814" s="231" t="s">
        <v>2967</v>
      </c>
      <c r="G2814" s="229"/>
      <c r="H2814" s="230" t="s">
        <v>19</v>
      </c>
      <c r="I2814" s="232"/>
      <c r="J2814" s="229"/>
      <c r="K2814" s="229"/>
      <c r="L2814" s="233"/>
      <c r="M2814" s="234"/>
      <c r="N2814" s="235"/>
      <c r="O2814" s="235"/>
      <c r="P2814" s="235"/>
      <c r="Q2814" s="235"/>
      <c r="R2814" s="235"/>
      <c r="S2814" s="235"/>
      <c r="T2814" s="236"/>
      <c r="AT2814" s="237" t="s">
        <v>176</v>
      </c>
      <c r="AU2814" s="237" t="s">
        <v>83</v>
      </c>
      <c r="AV2814" s="12" t="s">
        <v>81</v>
      </c>
      <c r="AW2814" s="12" t="s">
        <v>34</v>
      </c>
      <c r="AX2814" s="12" t="s">
        <v>73</v>
      </c>
      <c r="AY2814" s="237" t="s">
        <v>161</v>
      </c>
    </row>
    <row r="2815" s="13" customFormat="1">
      <c r="B2815" s="238"/>
      <c r="C2815" s="239"/>
      <c r="D2815" s="225" t="s">
        <v>176</v>
      </c>
      <c r="E2815" s="240" t="s">
        <v>19</v>
      </c>
      <c r="F2815" s="241" t="s">
        <v>2977</v>
      </c>
      <c r="G2815" s="239"/>
      <c r="H2815" s="242">
        <v>1</v>
      </c>
      <c r="I2815" s="243"/>
      <c r="J2815" s="239"/>
      <c r="K2815" s="239"/>
      <c r="L2815" s="244"/>
      <c r="M2815" s="245"/>
      <c r="N2815" s="246"/>
      <c r="O2815" s="246"/>
      <c r="P2815" s="246"/>
      <c r="Q2815" s="246"/>
      <c r="R2815" s="246"/>
      <c r="S2815" s="246"/>
      <c r="T2815" s="247"/>
      <c r="AT2815" s="248" t="s">
        <v>176</v>
      </c>
      <c r="AU2815" s="248" t="s">
        <v>83</v>
      </c>
      <c r="AV2815" s="13" t="s">
        <v>83</v>
      </c>
      <c r="AW2815" s="13" t="s">
        <v>34</v>
      </c>
      <c r="AX2815" s="13" t="s">
        <v>81</v>
      </c>
      <c r="AY2815" s="248" t="s">
        <v>161</v>
      </c>
    </row>
    <row r="2816" s="1" customFormat="1" ht="16.5" customHeight="1">
      <c r="B2816" s="39"/>
      <c r="C2816" s="212" t="s">
        <v>2978</v>
      </c>
      <c r="D2816" s="212" t="s">
        <v>163</v>
      </c>
      <c r="E2816" s="213" t="s">
        <v>2979</v>
      </c>
      <c r="F2816" s="214" t="s">
        <v>2980</v>
      </c>
      <c r="G2816" s="215" t="s">
        <v>1390</v>
      </c>
      <c r="H2816" s="216">
        <v>8</v>
      </c>
      <c r="I2816" s="217"/>
      <c r="J2816" s="218">
        <f>ROUND(I2816*H2816,2)</f>
        <v>0</v>
      </c>
      <c r="K2816" s="214" t="s">
        <v>19</v>
      </c>
      <c r="L2816" s="44"/>
      <c r="M2816" s="219" t="s">
        <v>19</v>
      </c>
      <c r="N2816" s="220" t="s">
        <v>44</v>
      </c>
      <c r="O2816" s="84"/>
      <c r="P2816" s="221">
        <f>O2816*H2816</f>
        <v>0</v>
      </c>
      <c r="Q2816" s="221">
        <v>0.025000000000000001</v>
      </c>
      <c r="R2816" s="221">
        <f>Q2816*H2816</f>
        <v>0.20000000000000001</v>
      </c>
      <c r="S2816" s="221">
        <v>0</v>
      </c>
      <c r="T2816" s="222">
        <f>S2816*H2816</f>
        <v>0</v>
      </c>
      <c r="AR2816" s="223" t="s">
        <v>257</v>
      </c>
      <c r="AT2816" s="223" t="s">
        <v>163</v>
      </c>
      <c r="AU2816" s="223" t="s">
        <v>83</v>
      </c>
      <c r="AY2816" s="18" t="s">
        <v>161</v>
      </c>
      <c r="BE2816" s="224">
        <f>IF(N2816="základní",J2816,0)</f>
        <v>0</v>
      </c>
      <c r="BF2816" s="224">
        <f>IF(N2816="snížená",J2816,0)</f>
        <v>0</v>
      </c>
      <c r="BG2816" s="224">
        <f>IF(N2816="zákl. přenesená",J2816,0)</f>
        <v>0</v>
      </c>
      <c r="BH2816" s="224">
        <f>IF(N2816="sníž. přenesená",J2816,0)</f>
        <v>0</v>
      </c>
      <c r="BI2816" s="224">
        <f>IF(N2816="nulová",J2816,0)</f>
        <v>0</v>
      </c>
      <c r="BJ2816" s="18" t="s">
        <v>81</v>
      </c>
      <c r="BK2816" s="224">
        <f>ROUND(I2816*H2816,2)</f>
        <v>0</v>
      </c>
      <c r="BL2816" s="18" t="s">
        <v>257</v>
      </c>
      <c r="BM2816" s="223" t="s">
        <v>2981</v>
      </c>
    </row>
    <row r="2817" s="12" customFormat="1">
      <c r="B2817" s="228"/>
      <c r="C2817" s="229"/>
      <c r="D2817" s="225" t="s">
        <v>176</v>
      </c>
      <c r="E2817" s="230" t="s">
        <v>19</v>
      </c>
      <c r="F2817" s="231" t="s">
        <v>2973</v>
      </c>
      <c r="G2817" s="229"/>
      <c r="H2817" s="230" t="s">
        <v>19</v>
      </c>
      <c r="I2817" s="232"/>
      <c r="J2817" s="229"/>
      <c r="K2817" s="229"/>
      <c r="L2817" s="233"/>
      <c r="M2817" s="234"/>
      <c r="N2817" s="235"/>
      <c r="O2817" s="235"/>
      <c r="P2817" s="235"/>
      <c r="Q2817" s="235"/>
      <c r="R2817" s="235"/>
      <c r="S2817" s="235"/>
      <c r="T2817" s="236"/>
      <c r="AT2817" s="237" t="s">
        <v>176</v>
      </c>
      <c r="AU2817" s="237" t="s">
        <v>83</v>
      </c>
      <c r="AV2817" s="12" t="s">
        <v>81</v>
      </c>
      <c r="AW2817" s="12" t="s">
        <v>34</v>
      </c>
      <c r="AX2817" s="12" t="s">
        <v>73</v>
      </c>
      <c r="AY2817" s="237" t="s">
        <v>161</v>
      </c>
    </row>
    <row r="2818" s="12" customFormat="1">
      <c r="B2818" s="228"/>
      <c r="C2818" s="229"/>
      <c r="D2818" s="225" t="s">
        <v>176</v>
      </c>
      <c r="E2818" s="230" t="s">
        <v>19</v>
      </c>
      <c r="F2818" s="231" t="s">
        <v>2982</v>
      </c>
      <c r="G2818" s="229"/>
      <c r="H2818" s="230" t="s">
        <v>19</v>
      </c>
      <c r="I2818" s="232"/>
      <c r="J2818" s="229"/>
      <c r="K2818" s="229"/>
      <c r="L2818" s="233"/>
      <c r="M2818" s="234"/>
      <c r="N2818" s="235"/>
      <c r="O2818" s="235"/>
      <c r="P2818" s="235"/>
      <c r="Q2818" s="235"/>
      <c r="R2818" s="235"/>
      <c r="S2818" s="235"/>
      <c r="T2818" s="236"/>
      <c r="AT2818" s="237" t="s">
        <v>176</v>
      </c>
      <c r="AU2818" s="237" t="s">
        <v>83</v>
      </c>
      <c r="AV2818" s="12" t="s">
        <v>81</v>
      </c>
      <c r="AW2818" s="12" t="s">
        <v>34</v>
      </c>
      <c r="AX2818" s="12" t="s">
        <v>73</v>
      </c>
      <c r="AY2818" s="237" t="s">
        <v>161</v>
      </c>
    </row>
    <row r="2819" s="12" customFormat="1">
      <c r="B2819" s="228"/>
      <c r="C2819" s="229"/>
      <c r="D2819" s="225" t="s">
        <v>176</v>
      </c>
      <c r="E2819" s="230" t="s">
        <v>19</v>
      </c>
      <c r="F2819" s="231" t="s">
        <v>2976</v>
      </c>
      <c r="G2819" s="229"/>
      <c r="H2819" s="230" t="s">
        <v>19</v>
      </c>
      <c r="I2819" s="232"/>
      <c r="J2819" s="229"/>
      <c r="K2819" s="229"/>
      <c r="L2819" s="233"/>
      <c r="M2819" s="234"/>
      <c r="N2819" s="235"/>
      <c r="O2819" s="235"/>
      <c r="P2819" s="235"/>
      <c r="Q2819" s="235"/>
      <c r="R2819" s="235"/>
      <c r="S2819" s="235"/>
      <c r="T2819" s="236"/>
      <c r="AT2819" s="237" t="s">
        <v>176</v>
      </c>
      <c r="AU2819" s="237" t="s">
        <v>83</v>
      </c>
      <c r="AV2819" s="12" t="s">
        <v>81</v>
      </c>
      <c r="AW2819" s="12" t="s">
        <v>34</v>
      </c>
      <c r="AX2819" s="12" t="s">
        <v>73</v>
      </c>
      <c r="AY2819" s="237" t="s">
        <v>161</v>
      </c>
    </row>
    <row r="2820" s="12" customFormat="1">
      <c r="B2820" s="228"/>
      <c r="C2820" s="229"/>
      <c r="D2820" s="225" t="s">
        <v>176</v>
      </c>
      <c r="E2820" s="230" t="s">
        <v>19</v>
      </c>
      <c r="F2820" s="231" t="s">
        <v>2967</v>
      </c>
      <c r="G2820" s="229"/>
      <c r="H2820" s="230" t="s">
        <v>19</v>
      </c>
      <c r="I2820" s="232"/>
      <c r="J2820" s="229"/>
      <c r="K2820" s="229"/>
      <c r="L2820" s="233"/>
      <c r="M2820" s="234"/>
      <c r="N2820" s="235"/>
      <c r="O2820" s="235"/>
      <c r="P2820" s="235"/>
      <c r="Q2820" s="235"/>
      <c r="R2820" s="235"/>
      <c r="S2820" s="235"/>
      <c r="T2820" s="236"/>
      <c r="AT2820" s="237" t="s">
        <v>176</v>
      </c>
      <c r="AU2820" s="237" t="s">
        <v>83</v>
      </c>
      <c r="AV2820" s="12" t="s">
        <v>81</v>
      </c>
      <c r="AW2820" s="12" t="s">
        <v>34</v>
      </c>
      <c r="AX2820" s="12" t="s">
        <v>73</v>
      </c>
      <c r="AY2820" s="237" t="s">
        <v>161</v>
      </c>
    </row>
    <row r="2821" s="13" customFormat="1">
      <c r="B2821" s="238"/>
      <c r="C2821" s="239"/>
      <c r="D2821" s="225" t="s">
        <v>176</v>
      </c>
      <c r="E2821" s="240" t="s">
        <v>19</v>
      </c>
      <c r="F2821" s="241" t="s">
        <v>2983</v>
      </c>
      <c r="G2821" s="239"/>
      <c r="H2821" s="242">
        <v>8</v>
      </c>
      <c r="I2821" s="243"/>
      <c r="J2821" s="239"/>
      <c r="K2821" s="239"/>
      <c r="L2821" s="244"/>
      <c r="M2821" s="245"/>
      <c r="N2821" s="246"/>
      <c r="O2821" s="246"/>
      <c r="P2821" s="246"/>
      <c r="Q2821" s="246"/>
      <c r="R2821" s="246"/>
      <c r="S2821" s="246"/>
      <c r="T2821" s="247"/>
      <c r="AT2821" s="248" t="s">
        <v>176</v>
      </c>
      <c r="AU2821" s="248" t="s">
        <v>83</v>
      </c>
      <c r="AV2821" s="13" t="s">
        <v>83</v>
      </c>
      <c r="AW2821" s="13" t="s">
        <v>34</v>
      </c>
      <c r="AX2821" s="13" t="s">
        <v>81</v>
      </c>
      <c r="AY2821" s="248" t="s">
        <v>161</v>
      </c>
    </row>
    <row r="2822" s="1" customFormat="1" ht="16.5" customHeight="1">
      <c r="B2822" s="39"/>
      <c r="C2822" s="212" t="s">
        <v>2984</v>
      </c>
      <c r="D2822" s="212" t="s">
        <v>163</v>
      </c>
      <c r="E2822" s="213" t="s">
        <v>2985</v>
      </c>
      <c r="F2822" s="214" t="s">
        <v>2980</v>
      </c>
      <c r="G2822" s="215" t="s">
        <v>1390</v>
      </c>
      <c r="H2822" s="216">
        <v>3</v>
      </c>
      <c r="I2822" s="217"/>
      <c r="J2822" s="218">
        <f>ROUND(I2822*H2822,2)</f>
        <v>0</v>
      </c>
      <c r="K2822" s="214" t="s">
        <v>19</v>
      </c>
      <c r="L2822" s="44"/>
      <c r="M2822" s="219" t="s">
        <v>19</v>
      </c>
      <c r="N2822" s="220" t="s">
        <v>44</v>
      </c>
      <c r="O2822" s="84"/>
      <c r="P2822" s="221">
        <f>O2822*H2822</f>
        <v>0</v>
      </c>
      <c r="Q2822" s="221">
        <v>0.025000000000000001</v>
      </c>
      <c r="R2822" s="221">
        <f>Q2822*H2822</f>
        <v>0.075000000000000011</v>
      </c>
      <c r="S2822" s="221">
        <v>0</v>
      </c>
      <c r="T2822" s="222">
        <f>S2822*H2822</f>
        <v>0</v>
      </c>
      <c r="AR2822" s="223" t="s">
        <v>257</v>
      </c>
      <c r="AT2822" s="223" t="s">
        <v>163</v>
      </c>
      <c r="AU2822" s="223" t="s">
        <v>83</v>
      </c>
      <c r="AY2822" s="18" t="s">
        <v>161</v>
      </c>
      <c r="BE2822" s="224">
        <f>IF(N2822="základní",J2822,0)</f>
        <v>0</v>
      </c>
      <c r="BF2822" s="224">
        <f>IF(N2822="snížená",J2822,0)</f>
        <v>0</v>
      </c>
      <c r="BG2822" s="224">
        <f>IF(N2822="zákl. přenesená",J2822,0)</f>
        <v>0</v>
      </c>
      <c r="BH2822" s="224">
        <f>IF(N2822="sníž. přenesená",J2822,0)</f>
        <v>0</v>
      </c>
      <c r="BI2822" s="224">
        <f>IF(N2822="nulová",J2822,0)</f>
        <v>0</v>
      </c>
      <c r="BJ2822" s="18" t="s">
        <v>81</v>
      </c>
      <c r="BK2822" s="224">
        <f>ROUND(I2822*H2822,2)</f>
        <v>0</v>
      </c>
      <c r="BL2822" s="18" t="s">
        <v>257</v>
      </c>
      <c r="BM2822" s="223" t="s">
        <v>2986</v>
      </c>
    </row>
    <row r="2823" s="12" customFormat="1">
      <c r="B2823" s="228"/>
      <c r="C2823" s="229"/>
      <c r="D2823" s="225" t="s">
        <v>176</v>
      </c>
      <c r="E2823" s="230" t="s">
        <v>19</v>
      </c>
      <c r="F2823" s="231" t="s">
        <v>2973</v>
      </c>
      <c r="G2823" s="229"/>
      <c r="H2823" s="230" t="s">
        <v>19</v>
      </c>
      <c r="I2823" s="232"/>
      <c r="J2823" s="229"/>
      <c r="K2823" s="229"/>
      <c r="L2823" s="233"/>
      <c r="M2823" s="234"/>
      <c r="N2823" s="235"/>
      <c r="O2823" s="235"/>
      <c r="P2823" s="235"/>
      <c r="Q2823" s="235"/>
      <c r="R2823" s="235"/>
      <c r="S2823" s="235"/>
      <c r="T2823" s="236"/>
      <c r="AT2823" s="237" t="s">
        <v>176</v>
      </c>
      <c r="AU2823" s="237" t="s">
        <v>83</v>
      </c>
      <c r="AV2823" s="12" t="s">
        <v>81</v>
      </c>
      <c r="AW2823" s="12" t="s">
        <v>34</v>
      </c>
      <c r="AX2823" s="12" t="s">
        <v>73</v>
      </c>
      <c r="AY2823" s="237" t="s">
        <v>161</v>
      </c>
    </row>
    <row r="2824" s="12" customFormat="1">
      <c r="B2824" s="228"/>
      <c r="C2824" s="229"/>
      <c r="D2824" s="225" t="s">
        <v>176</v>
      </c>
      <c r="E2824" s="230" t="s">
        <v>19</v>
      </c>
      <c r="F2824" s="231" t="s">
        <v>2987</v>
      </c>
      <c r="G2824" s="229"/>
      <c r="H2824" s="230" t="s">
        <v>19</v>
      </c>
      <c r="I2824" s="232"/>
      <c r="J2824" s="229"/>
      <c r="K2824" s="229"/>
      <c r="L2824" s="233"/>
      <c r="M2824" s="234"/>
      <c r="N2824" s="235"/>
      <c r="O2824" s="235"/>
      <c r="P2824" s="235"/>
      <c r="Q2824" s="235"/>
      <c r="R2824" s="235"/>
      <c r="S2824" s="235"/>
      <c r="T2824" s="236"/>
      <c r="AT2824" s="237" t="s">
        <v>176</v>
      </c>
      <c r="AU2824" s="237" t="s">
        <v>83</v>
      </c>
      <c r="AV2824" s="12" t="s">
        <v>81</v>
      </c>
      <c r="AW2824" s="12" t="s">
        <v>34</v>
      </c>
      <c r="AX2824" s="12" t="s">
        <v>73</v>
      </c>
      <c r="AY2824" s="237" t="s">
        <v>161</v>
      </c>
    </row>
    <row r="2825" s="12" customFormat="1">
      <c r="B2825" s="228"/>
      <c r="C2825" s="229"/>
      <c r="D2825" s="225" t="s">
        <v>176</v>
      </c>
      <c r="E2825" s="230" t="s">
        <v>19</v>
      </c>
      <c r="F2825" s="231" t="s">
        <v>2976</v>
      </c>
      <c r="G2825" s="229"/>
      <c r="H2825" s="230" t="s">
        <v>19</v>
      </c>
      <c r="I2825" s="232"/>
      <c r="J2825" s="229"/>
      <c r="K2825" s="229"/>
      <c r="L2825" s="233"/>
      <c r="M2825" s="234"/>
      <c r="N2825" s="235"/>
      <c r="O2825" s="235"/>
      <c r="P2825" s="235"/>
      <c r="Q2825" s="235"/>
      <c r="R2825" s="235"/>
      <c r="S2825" s="235"/>
      <c r="T2825" s="236"/>
      <c r="AT2825" s="237" t="s">
        <v>176</v>
      </c>
      <c r="AU2825" s="237" t="s">
        <v>83</v>
      </c>
      <c r="AV2825" s="12" t="s">
        <v>81</v>
      </c>
      <c r="AW2825" s="12" t="s">
        <v>34</v>
      </c>
      <c r="AX2825" s="12" t="s">
        <v>73</v>
      </c>
      <c r="AY2825" s="237" t="s">
        <v>161</v>
      </c>
    </row>
    <row r="2826" s="12" customFormat="1">
      <c r="B2826" s="228"/>
      <c r="C2826" s="229"/>
      <c r="D2826" s="225" t="s">
        <v>176</v>
      </c>
      <c r="E2826" s="230" t="s">
        <v>19</v>
      </c>
      <c r="F2826" s="231" t="s">
        <v>2967</v>
      </c>
      <c r="G2826" s="229"/>
      <c r="H2826" s="230" t="s">
        <v>19</v>
      </c>
      <c r="I2826" s="232"/>
      <c r="J2826" s="229"/>
      <c r="K2826" s="229"/>
      <c r="L2826" s="233"/>
      <c r="M2826" s="234"/>
      <c r="N2826" s="235"/>
      <c r="O2826" s="235"/>
      <c r="P2826" s="235"/>
      <c r="Q2826" s="235"/>
      <c r="R2826" s="235"/>
      <c r="S2826" s="235"/>
      <c r="T2826" s="236"/>
      <c r="AT2826" s="237" t="s">
        <v>176</v>
      </c>
      <c r="AU2826" s="237" t="s">
        <v>83</v>
      </c>
      <c r="AV2826" s="12" t="s">
        <v>81</v>
      </c>
      <c r="AW2826" s="12" t="s">
        <v>34</v>
      </c>
      <c r="AX2826" s="12" t="s">
        <v>73</v>
      </c>
      <c r="AY2826" s="237" t="s">
        <v>161</v>
      </c>
    </row>
    <row r="2827" s="13" customFormat="1">
      <c r="B2827" s="238"/>
      <c r="C2827" s="239"/>
      <c r="D2827" s="225" t="s">
        <v>176</v>
      </c>
      <c r="E2827" s="240" t="s">
        <v>19</v>
      </c>
      <c r="F2827" s="241" t="s">
        <v>2988</v>
      </c>
      <c r="G2827" s="239"/>
      <c r="H2827" s="242">
        <v>3</v>
      </c>
      <c r="I2827" s="243"/>
      <c r="J2827" s="239"/>
      <c r="K2827" s="239"/>
      <c r="L2827" s="244"/>
      <c r="M2827" s="245"/>
      <c r="N2827" s="246"/>
      <c r="O2827" s="246"/>
      <c r="P2827" s="246"/>
      <c r="Q2827" s="246"/>
      <c r="R2827" s="246"/>
      <c r="S2827" s="246"/>
      <c r="T2827" s="247"/>
      <c r="AT2827" s="248" t="s">
        <v>176</v>
      </c>
      <c r="AU2827" s="248" t="s">
        <v>83</v>
      </c>
      <c r="AV2827" s="13" t="s">
        <v>83</v>
      </c>
      <c r="AW2827" s="13" t="s">
        <v>34</v>
      </c>
      <c r="AX2827" s="13" t="s">
        <v>81</v>
      </c>
      <c r="AY2827" s="248" t="s">
        <v>161</v>
      </c>
    </row>
    <row r="2828" s="1" customFormat="1" ht="16.5" customHeight="1">
      <c r="B2828" s="39"/>
      <c r="C2828" s="212" t="s">
        <v>2989</v>
      </c>
      <c r="D2828" s="212" t="s">
        <v>163</v>
      </c>
      <c r="E2828" s="213" t="s">
        <v>2990</v>
      </c>
      <c r="F2828" s="214" t="s">
        <v>2991</v>
      </c>
      <c r="G2828" s="215" t="s">
        <v>1390</v>
      </c>
      <c r="H2828" s="216">
        <v>9</v>
      </c>
      <c r="I2828" s="217"/>
      <c r="J2828" s="218">
        <f>ROUND(I2828*H2828,2)</f>
        <v>0</v>
      </c>
      <c r="K2828" s="214" t="s">
        <v>19</v>
      </c>
      <c r="L2828" s="44"/>
      <c r="M2828" s="219" t="s">
        <v>19</v>
      </c>
      <c r="N2828" s="220" t="s">
        <v>44</v>
      </c>
      <c r="O2828" s="84"/>
      <c r="P2828" s="221">
        <f>O2828*H2828</f>
        <v>0</v>
      </c>
      <c r="Q2828" s="221">
        <v>0.025000000000000001</v>
      </c>
      <c r="R2828" s="221">
        <f>Q2828*H2828</f>
        <v>0.22500000000000001</v>
      </c>
      <c r="S2828" s="221">
        <v>0</v>
      </c>
      <c r="T2828" s="222">
        <f>S2828*H2828</f>
        <v>0</v>
      </c>
      <c r="AR2828" s="223" t="s">
        <v>257</v>
      </c>
      <c r="AT2828" s="223" t="s">
        <v>163</v>
      </c>
      <c r="AU2828" s="223" t="s">
        <v>83</v>
      </c>
      <c r="AY2828" s="18" t="s">
        <v>161</v>
      </c>
      <c r="BE2828" s="224">
        <f>IF(N2828="základní",J2828,0)</f>
        <v>0</v>
      </c>
      <c r="BF2828" s="224">
        <f>IF(N2828="snížená",J2828,0)</f>
        <v>0</v>
      </c>
      <c r="BG2828" s="224">
        <f>IF(N2828="zákl. přenesená",J2828,0)</f>
        <v>0</v>
      </c>
      <c r="BH2828" s="224">
        <f>IF(N2828="sníž. přenesená",J2828,0)</f>
        <v>0</v>
      </c>
      <c r="BI2828" s="224">
        <f>IF(N2828="nulová",J2828,0)</f>
        <v>0</v>
      </c>
      <c r="BJ2828" s="18" t="s">
        <v>81</v>
      </c>
      <c r="BK2828" s="224">
        <f>ROUND(I2828*H2828,2)</f>
        <v>0</v>
      </c>
      <c r="BL2828" s="18" t="s">
        <v>257</v>
      </c>
      <c r="BM2828" s="223" t="s">
        <v>2992</v>
      </c>
    </row>
    <row r="2829" s="12" customFormat="1">
      <c r="B2829" s="228"/>
      <c r="C2829" s="229"/>
      <c r="D2829" s="225" t="s">
        <v>176</v>
      </c>
      <c r="E2829" s="230" t="s">
        <v>19</v>
      </c>
      <c r="F2829" s="231" t="s">
        <v>2973</v>
      </c>
      <c r="G2829" s="229"/>
      <c r="H2829" s="230" t="s">
        <v>19</v>
      </c>
      <c r="I2829" s="232"/>
      <c r="J2829" s="229"/>
      <c r="K2829" s="229"/>
      <c r="L2829" s="233"/>
      <c r="M2829" s="234"/>
      <c r="N2829" s="235"/>
      <c r="O2829" s="235"/>
      <c r="P2829" s="235"/>
      <c r="Q2829" s="235"/>
      <c r="R2829" s="235"/>
      <c r="S2829" s="235"/>
      <c r="T2829" s="236"/>
      <c r="AT2829" s="237" t="s">
        <v>176</v>
      </c>
      <c r="AU2829" s="237" t="s">
        <v>83</v>
      </c>
      <c r="AV2829" s="12" t="s">
        <v>81</v>
      </c>
      <c r="AW2829" s="12" t="s">
        <v>34</v>
      </c>
      <c r="AX2829" s="12" t="s">
        <v>73</v>
      </c>
      <c r="AY2829" s="237" t="s">
        <v>161</v>
      </c>
    </row>
    <row r="2830" s="12" customFormat="1">
      <c r="B2830" s="228"/>
      <c r="C2830" s="229"/>
      <c r="D2830" s="225" t="s">
        <v>176</v>
      </c>
      <c r="E2830" s="230" t="s">
        <v>19</v>
      </c>
      <c r="F2830" s="231" t="s">
        <v>2974</v>
      </c>
      <c r="G2830" s="229"/>
      <c r="H2830" s="230" t="s">
        <v>19</v>
      </c>
      <c r="I2830" s="232"/>
      <c r="J2830" s="229"/>
      <c r="K2830" s="229"/>
      <c r="L2830" s="233"/>
      <c r="M2830" s="234"/>
      <c r="N2830" s="235"/>
      <c r="O2830" s="235"/>
      <c r="P2830" s="235"/>
      <c r="Q2830" s="235"/>
      <c r="R2830" s="235"/>
      <c r="S2830" s="235"/>
      <c r="T2830" s="236"/>
      <c r="AT2830" s="237" t="s">
        <v>176</v>
      </c>
      <c r="AU2830" s="237" t="s">
        <v>83</v>
      </c>
      <c r="AV2830" s="12" t="s">
        <v>81</v>
      </c>
      <c r="AW2830" s="12" t="s">
        <v>34</v>
      </c>
      <c r="AX2830" s="12" t="s">
        <v>73</v>
      </c>
      <c r="AY2830" s="237" t="s">
        <v>161</v>
      </c>
    </row>
    <row r="2831" s="12" customFormat="1">
      <c r="B2831" s="228"/>
      <c r="C2831" s="229"/>
      <c r="D2831" s="225" t="s">
        <v>176</v>
      </c>
      <c r="E2831" s="230" t="s">
        <v>19</v>
      </c>
      <c r="F2831" s="231" t="s">
        <v>2993</v>
      </c>
      <c r="G2831" s="229"/>
      <c r="H2831" s="230" t="s">
        <v>19</v>
      </c>
      <c r="I2831" s="232"/>
      <c r="J2831" s="229"/>
      <c r="K2831" s="229"/>
      <c r="L2831" s="233"/>
      <c r="M2831" s="234"/>
      <c r="N2831" s="235"/>
      <c r="O2831" s="235"/>
      <c r="P2831" s="235"/>
      <c r="Q2831" s="235"/>
      <c r="R2831" s="235"/>
      <c r="S2831" s="235"/>
      <c r="T2831" s="236"/>
      <c r="AT2831" s="237" t="s">
        <v>176</v>
      </c>
      <c r="AU2831" s="237" t="s">
        <v>83</v>
      </c>
      <c r="AV2831" s="12" t="s">
        <v>81</v>
      </c>
      <c r="AW2831" s="12" t="s">
        <v>34</v>
      </c>
      <c r="AX2831" s="12" t="s">
        <v>73</v>
      </c>
      <c r="AY2831" s="237" t="s">
        <v>161</v>
      </c>
    </row>
    <row r="2832" s="12" customFormat="1">
      <c r="B2832" s="228"/>
      <c r="C2832" s="229"/>
      <c r="D2832" s="225" t="s">
        <v>176</v>
      </c>
      <c r="E2832" s="230" t="s">
        <v>19</v>
      </c>
      <c r="F2832" s="231" t="s">
        <v>2976</v>
      </c>
      <c r="G2832" s="229"/>
      <c r="H2832" s="230" t="s">
        <v>19</v>
      </c>
      <c r="I2832" s="232"/>
      <c r="J2832" s="229"/>
      <c r="K2832" s="229"/>
      <c r="L2832" s="233"/>
      <c r="M2832" s="234"/>
      <c r="N2832" s="235"/>
      <c r="O2832" s="235"/>
      <c r="P2832" s="235"/>
      <c r="Q2832" s="235"/>
      <c r="R2832" s="235"/>
      <c r="S2832" s="235"/>
      <c r="T2832" s="236"/>
      <c r="AT2832" s="237" t="s">
        <v>176</v>
      </c>
      <c r="AU2832" s="237" t="s">
        <v>83</v>
      </c>
      <c r="AV2832" s="12" t="s">
        <v>81</v>
      </c>
      <c r="AW2832" s="12" t="s">
        <v>34</v>
      </c>
      <c r="AX2832" s="12" t="s">
        <v>73</v>
      </c>
      <c r="AY2832" s="237" t="s">
        <v>161</v>
      </c>
    </row>
    <row r="2833" s="12" customFormat="1">
      <c r="B2833" s="228"/>
      <c r="C2833" s="229"/>
      <c r="D2833" s="225" t="s">
        <v>176</v>
      </c>
      <c r="E2833" s="230" t="s">
        <v>19</v>
      </c>
      <c r="F2833" s="231" t="s">
        <v>2967</v>
      </c>
      <c r="G2833" s="229"/>
      <c r="H2833" s="230" t="s">
        <v>19</v>
      </c>
      <c r="I2833" s="232"/>
      <c r="J2833" s="229"/>
      <c r="K2833" s="229"/>
      <c r="L2833" s="233"/>
      <c r="M2833" s="234"/>
      <c r="N2833" s="235"/>
      <c r="O2833" s="235"/>
      <c r="P2833" s="235"/>
      <c r="Q2833" s="235"/>
      <c r="R2833" s="235"/>
      <c r="S2833" s="235"/>
      <c r="T2833" s="236"/>
      <c r="AT2833" s="237" t="s">
        <v>176</v>
      </c>
      <c r="AU2833" s="237" t="s">
        <v>83</v>
      </c>
      <c r="AV2833" s="12" t="s">
        <v>81</v>
      </c>
      <c r="AW2833" s="12" t="s">
        <v>34</v>
      </c>
      <c r="AX2833" s="12" t="s">
        <v>73</v>
      </c>
      <c r="AY2833" s="237" t="s">
        <v>161</v>
      </c>
    </row>
    <row r="2834" s="13" customFormat="1">
      <c r="B2834" s="238"/>
      <c r="C2834" s="239"/>
      <c r="D2834" s="225" t="s">
        <v>176</v>
      </c>
      <c r="E2834" s="240" t="s">
        <v>19</v>
      </c>
      <c r="F2834" s="241" t="s">
        <v>2994</v>
      </c>
      <c r="G2834" s="239"/>
      <c r="H2834" s="242">
        <v>9</v>
      </c>
      <c r="I2834" s="243"/>
      <c r="J2834" s="239"/>
      <c r="K2834" s="239"/>
      <c r="L2834" s="244"/>
      <c r="M2834" s="245"/>
      <c r="N2834" s="246"/>
      <c r="O2834" s="246"/>
      <c r="P2834" s="246"/>
      <c r="Q2834" s="246"/>
      <c r="R2834" s="246"/>
      <c r="S2834" s="246"/>
      <c r="T2834" s="247"/>
      <c r="AT2834" s="248" t="s">
        <v>176</v>
      </c>
      <c r="AU2834" s="248" t="s">
        <v>83</v>
      </c>
      <c r="AV2834" s="13" t="s">
        <v>83</v>
      </c>
      <c r="AW2834" s="13" t="s">
        <v>34</v>
      </c>
      <c r="AX2834" s="13" t="s">
        <v>81</v>
      </c>
      <c r="AY2834" s="248" t="s">
        <v>161</v>
      </c>
    </row>
    <row r="2835" s="1" customFormat="1" ht="16.5" customHeight="1">
      <c r="B2835" s="39"/>
      <c r="C2835" s="212" t="s">
        <v>2995</v>
      </c>
      <c r="D2835" s="212" t="s">
        <v>163</v>
      </c>
      <c r="E2835" s="213" t="s">
        <v>2996</v>
      </c>
      <c r="F2835" s="214" t="s">
        <v>2997</v>
      </c>
      <c r="G2835" s="215" t="s">
        <v>1390</v>
      </c>
      <c r="H2835" s="216">
        <v>2</v>
      </c>
      <c r="I2835" s="217"/>
      <c r="J2835" s="218">
        <f>ROUND(I2835*H2835,2)</f>
        <v>0</v>
      </c>
      <c r="K2835" s="214" t="s">
        <v>19</v>
      </c>
      <c r="L2835" s="44"/>
      <c r="M2835" s="219" t="s">
        <v>19</v>
      </c>
      <c r="N2835" s="220" t="s">
        <v>44</v>
      </c>
      <c r="O2835" s="84"/>
      <c r="P2835" s="221">
        <f>O2835*H2835</f>
        <v>0</v>
      </c>
      <c r="Q2835" s="221">
        <v>0.025000000000000001</v>
      </c>
      <c r="R2835" s="221">
        <f>Q2835*H2835</f>
        <v>0.050000000000000003</v>
      </c>
      <c r="S2835" s="221">
        <v>0</v>
      </c>
      <c r="T2835" s="222">
        <f>S2835*H2835</f>
        <v>0</v>
      </c>
      <c r="AR2835" s="223" t="s">
        <v>257</v>
      </c>
      <c r="AT2835" s="223" t="s">
        <v>163</v>
      </c>
      <c r="AU2835" s="223" t="s">
        <v>83</v>
      </c>
      <c r="AY2835" s="18" t="s">
        <v>161</v>
      </c>
      <c r="BE2835" s="224">
        <f>IF(N2835="základní",J2835,0)</f>
        <v>0</v>
      </c>
      <c r="BF2835" s="224">
        <f>IF(N2835="snížená",J2835,0)</f>
        <v>0</v>
      </c>
      <c r="BG2835" s="224">
        <f>IF(N2835="zákl. přenesená",J2835,0)</f>
        <v>0</v>
      </c>
      <c r="BH2835" s="224">
        <f>IF(N2835="sníž. přenesená",J2835,0)</f>
        <v>0</v>
      </c>
      <c r="BI2835" s="224">
        <f>IF(N2835="nulová",J2835,0)</f>
        <v>0</v>
      </c>
      <c r="BJ2835" s="18" t="s">
        <v>81</v>
      </c>
      <c r="BK2835" s="224">
        <f>ROUND(I2835*H2835,2)</f>
        <v>0</v>
      </c>
      <c r="BL2835" s="18" t="s">
        <v>257</v>
      </c>
      <c r="BM2835" s="223" t="s">
        <v>2998</v>
      </c>
    </row>
    <row r="2836" s="12" customFormat="1">
      <c r="B2836" s="228"/>
      <c r="C2836" s="229"/>
      <c r="D2836" s="225" t="s">
        <v>176</v>
      </c>
      <c r="E2836" s="230" t="s">
        <v>19</v>
      </c>
      <c r="F2836" s="231" t="s">
        <v>2973</v>
      </c>
      <c r="G2836" s="229"/>
      <c r="H2836" s="230" t="s">
        <v>19</v>
      </c>
      <c r="I2836" s="232"/>
      <c r="J2836" s="229"/>
      <c r="K2836" s="229"/>
      <c r="L2836" s="233"/>
      <c r="M2836" s="234"/>
      <c r="N2836" s="235"/>
      <c r="O2836" s="235"/>
      <c r="P2836" s="235"/>
      <c r="Q2836" s="235"/>
      <c r="R2836" s="235"/>
      <c r="S2836" s="235"/>
      <c r="T2836" s="236"/>
      <c r="AT2836" s="237" t="s">
        <v>176</v>
      </c>
      <c r="AU2836" s="237" t="s">
        <v>83</v>
      </c>
      <c r="AV2836" s="12" t="s">
        <v>81</v>
      </c>
      <c r="AW2836" s="12" t="s">
        <v>34</v>
      </c>
      <c r="AX2836" s="12" t="s">
        <v>73</v>
      </c>
      <c r="AY2836" s="237" t="s">
        <v>161</v>
      </c>
    </row>
    <row r="2837" s="12" customFormat="1">
      <c r="B2837" s="228"/>
      <c r="C2837" s="229"/>
      <c r="D2837" s="225" t="s">
        <v>176</v>
      </c>
      <c r="E2837" s="230" t="s">
        <v>19</v>
      </c>
      <c r="F2837" s="231" t="s">
        <v>2974</v>
      </c>
      <c r="G2837" s="229"/>
      <c r="H2837" s="230" t="s">
        <v>19</v>
      </c>
      <c r="I2837" s="232"/>
      <c r="J2837" s="229"/>
      <c r="K2837" s="229"/>
      <c r="L2837" s="233"/>
      <c r="M2837" s="234"/>
      <c r="N2837" s="235"/>
      <c r="O2837" s="235"/>
      <c r="P2837" s="235"/>
      <c r="Q2837" s="235"/>
      <c r="R2837" s="235"/>
      <c r="S2837" s="235"/>
      <c r="T2837" s="236"/>
      <c r="AT2837" s="237" t="s">
        <v>176</v>
      </c>
      <c r="AU2837" s="237" t="s">
        <v>83</v>
      </c>
      <c r="AV2837" s="12" t="s">
        <v>81</v>
      </c>
      <c r="AW2837" s="12" t="s">
        <v>34</v>
      </c>
      <c r="AX2837" s="12" t="s">
        <v>73</v>
      </c>
      <c r="AY2837" s="237" t="s">
        <v>161</v>
      </c>
    </row>
    <row r="2838" s="12" customFormat="1">
      <c r="B2838" s="228"/>
      <c r="C2838" s="229"/>
      <c r="D2838" s="225" t="s">
        <v>176</v>
      </c>
      <c r="E2838" s="230" t="s">
        <v>19</v>
      </c>
      <c r="F2838" s="231" t="s">
        <v>2999</v>
      </c>
      <c r="G2838" s="229"/>
      <c r="H2838" s="230" t="s">
        <v>19</v>
      </c>
      <c r="I2838" s="232"/>
      <c r="J2838" s="229"/>
      <c r="K2838" s="229"/>
      <c r="L2838" s="233"/>
      <c r="M2838" s="234"/>
      <c r="N2838" s="235"/>
      <c r="O2838" s="235"/>
      <c r="P2838" s="235"/>
      <c r="Q2838" s="235"/>
      <c r="R2838" s="235"/>
      <c r="S2838" s="235"/>
      <c r="T2838" s="236"/>
      <c r="AT2838" s="237" t="s">
        <v>176</v>
      </c>
      <c r="AU2838" s="237" t="s">
        <v>83</v>
      </c>
      <c r="AV2838" s="12" t="s">
        <v>81</v>
      </c>
      <c r="AW2838" s="12" t="s">
        <v>34</v>
      </c>
      <c r="AX2838" s="12" t="s">
        <v>73</v>
      </c>
      <c r="AY2838" s="237" t="s">
        <v>161</v>
      </c>
    </row>
    <row r="2839" s="12" customFormat="1">
      <c r="B2839" s="228"/>
      <c r="C2839" s="229"/>
      <c r="D2839" s="225" t="s">
        <v>176</v>
      </c>
      <c r="E2839" s="230" t="s">
        <v>19</v>
      </c>
      <c r="F2839" s="231" t="s">
        <v>2976</v>
      </c>
      <c r="G2839" s="229"/>
      <c r="H2839" s="230" t="s">
        <v>19</v>
      </c>
      <c r="I2839" s="232"/>
      <c r="J2839" s="229"/>
      <c r="K2839" s="229"/>
      <c r="L2839" s="233"/>
      <c r="M2839" s="234"/>
      <c r="N2839" s="235"/>
      <c r="O2839" s="235"/>
      <c r="P2839" s="235"/>
      <c r="Q2839" s="235"/>
      <c r="R2839" s="235"/>
      <c r="S2839" s="235"/>
      <c r="T2839" s="236"/>
      <c r="AT2839" s="237" t="s">
        <v>176</v>
      </c>
      <c r="AU2839" s="237" t="s">
        <v>83</v>
      </c>
      <c r="AV2839" s="12" t="s">
        <v>81</v>
      </c>
      <c r="AW2839" s="12" t="s">
        <v>34</v>
      </c>
      <c r="AX2839" s="12" t="s">
        <v>73</v>
      </c>
      <c r="AY2839" s="237" t="s">
        <v>161</v>
      </c>
    </row>
    <row r="2840" s="12" customFormat="1">
      <c r="B2840" s="228"/>
      <c r="C2840" s="229"/>
      <c r="D2840" s="225" t="s">
        <v>176</v>
      </c>
      <c r="E2840" s="230" t="s">
        <v>19</v>
      </c>
      <c r="F2840" s="231" t="s">
        <v>2967</v>
      </c>
      <c r="G2840" s="229"/>
      <c r="H2840" s="230" t="s">
        <v>19</v>
      </c>
      <c r="I2840" s="232"/>
      <c r="J2840" s="229"/>
      <c r="K2840" s="229"/>
      <c r="L2840" s="233"/>
      <c r="M2840" s="234"/>
      <c r="N2840" s="235"/>
      <c r="O2840" s="235"/>
      <c r="P2840" s="235"/>
      <c r="Q2840" s="235"/>
      <c r="R2840" s="235"/>
      <c r="S2840" s="235"/>
      <c r="T2840" s="236"/>
      <c r="AT2840" s="237" t="s">
        <v>176</v>
      </c>
      <c r="AU2840" s="237" t="s">
        <v>83</v>
      </c>
      <c r="AV2840" s="12" t="s">
        <v>81</v>
      </c>
      <c r="AW2840" s="12" t="s">
        <v>34</v>
      </c>
      <c r="AX2840" s="12" t="s">
        <v>73</v>
      </c>
      <c r="AY2840" s="237" t="s">
        <v>161</v>
      </c>
    </row>
    <row r="2841" s="13" customFormat="1">
      <c r="B2841" s="238"/>
      <c r="C2841" s="239"/>
      <c r="D2841" s="225" t="s">
        <v>176</v>
      </c>
      <c r="E2841" s="240" t="s">
        <v>19</v>
      </c>
      <c r="F2841" s="241" t="s">
        <v>3000</v>
      </c>
      <c r="G2841" s="239"/>
      <c r="H2841" s="242">
        <v>2</v>
      </c>
      <c r="I2841" s="243"/>
      <c r="J2841" s="239"/>
      <c r="K2841" s="239"/>
      <c r="L2841" s="244"/>
      <c r="M2841" s="245"/>
      <c r="N2841" s="246"/>
      <c r="O2841" s="246"/>
      <c r="P2841" s="246"/>
      <c r="Q2841" s="246"/>
      <c r="R2841" s="246"/>
      <c r="S2841" s="246"/>
      <c r="T2841" s="247"/>
      <c r="AT2841" s="248" t="s">
        <v>176</v>
      </c>
      <c r="AU2841" s="248" t="s">
        <v>83</v>
      </c>
      <c r="AV2841" s="13" t="s">
        <v>83</v>
      </c>
      <c r="AW2841" s="13" t="s">
        <v>34</v>
      </c>
      <c r="AX2841" s="13" t="s">
        <v>81</v>
      </c>
      <c r="AY2841" s="248" t="s">
        <v>161</v>
      </c>
    </row>
    <row r="2842" s="1" customFormat="1" ht="16.5" customHeight="1">
      <c r="B2842" s="39"/>
      <c r="C2842" s="212" t="s">
        <v>3001</v>
      </c>
      <c r="D2842" s="212" t="s">
        <v>163</v>
      </c>
      <c r="E2842" s="213" t="s">
        <v>3002</v>
      </c>
      <c r="F2842" s="214" t="s">
        <v>3003</v>
      </c>
      <c r="G2842" s="215" t="s">
        <v>1390</v>
      </c>
      <c r="H2842" s="216">
        <v>1</v>
      </c>
      <c r="I2842" s="217"/>
      <c r="J2842" s="218">
        <f>ROUND(I2842*H2842,2)</f>
        <v>0</v>
      </c>
      <c r="K2842" s="214" t="s">
        <v>19</v>
      </c>
      <c r="L2842" s="44"/>
      <c r="M2842" s="219" t="s">
        <v>19</v>
      </c>
      <c r="N2842" s="220" t="s">
        <v>44</v>
      </c>
      <c r="O2842" s="84"/>
      <c r="P2842" s="221">
        <f>O2842*H2842</f>
        <v>0</v>
      </c>
      <c r="Q2842" s="221">
        <v>0.025000000000000001</v>
      </c>
      <c r="R2842" s="221">
        <f>Q2842*H2842</f>
        <v>0.025000000000000001</v>
      </c>
      <c r="S2842" s="221">
        <v>0</v>
      </c>
      <c r="T2842" s="222">
        <f>S2842*H2842</f>
        <v>0</v>
      </c>
      <c r="AR2842" s="223" t="s">
        <v>257</v>
      </c>
      <c r="AT2842" s="223" t="s">
        <v>163</v>
      </c>
      <c r="AU2842" s="223" t="s">
        <v>83</v>
      </c>
      <c r="AY2842" s="18" t="s">
        <v>161</v>
      </c>
      <c r="BE2842" s="224">
        <f>IF(N2842="základní",J2842,0)</f>
        <v>0</v>
      </c>
      <c r="BF2842" s="224">
        <f>IF(N2842="snížená",J2842,0)</f>
        <v>0</v>
      </c>
      <c r="BG2842" s="224">
        <f>IF(N2842="zákl. přenesená",J2842,0)</f>
        <v>0</v>
      </c>
      <c r="BH2842" s="224">
        <f>IF(N2842="sníž. přenesená",J2842,0)</f>
        <v>0</v>
      </c>
      <c r="BI2842" s="224">
        <f>IF(N2842="nulová",J2842,0)</f>
        <v>0</v>
      </c>
      <c r="BJ2842" s="18" t="s">
        <v>81</v>
      </c>
      <c r="BK2842" s="224">
        <f>ROUND(I2842*H2842,2)</f>
        <v>0</v>
      </c>
      <c r="BL2842" s="18" t="s">
        <v>257</v>
      </c>
      <c r="BM2842" s="223" t="s">
        <v>3004</v>
      </c>
    </row>
    <row r="2843" s="12" customFormat="1">
      <c r="B2843" s="228"/>
      <c r="C2843" s="229"/>
      <c r="D2843" s="225" t="s">
        <v>176</v>
      </c>
      <c r="E2843" s="230" t="s">
        <v>19</v>
      </c>
      <c r="F2843" s="231" t="s">
        <v>2973</v>
      </c>
      <c r="G2843" s="229"/>
      <c r="H2843" s="230" t="s">
        <v>19</v>
      </c>
      <c r="I2843" s="232"/>
      <c r="J2843" s="229"/>
      <c r="K2843" s="229"/>
      <c r="L2843" s="233"/>
      <c r="M2843" s="234"/>
      <c r="N2843" s="235"/>
      <c r="O2843" s="235"/>
      <c r="P2843" s="235"/>
      <c r="Q2843" s="235"/>
      <c r="R2843" s="235"/>
      <c r="S2843" s="235"/>
      <c r="T2843" s="236"/>
      <c r="AT2843" s="237" t="s">
        <v>176</v>
      </c>
      <c r="AU2843" s="237" t="s">
        <v>83</v>
      </c>
      <c r="AV2843" s="12" t="s">
        <v>81</v>
      </c>
      <c r="AW2843" s="12" t="s">
        <v>34</v>
      </c>
      <c r="AX2843" s="12" t="s">
        <v>73</v>
      </c>
      <c r="AY2843" s="237" t="s">
        <v>161</v>
      </c>
    </row>
    <row r="2844" s="12" customFormat="1">
      <c r="B2844" s="228"/>
      <c r="C2844" s="229"/>
      <c r="D2844" s="225" t="s">
        <v>176</v>
      </c>
      <c r="E2844" s="230" t="s">
        <v>19</v>
      </c>
      <c r="F2844" s="231" t="s">
        <v>3005</v>
      </c>
      <c r="G2844" s="229"/>
      <c r="H2844" s="230" t="s">
        <v>19</v>
      </c>
      <c r="I2844" s="232"/>
      <c r="J2844" s="229"/>
      <c r="K2844" s="229"/>
      <c r="L2844" s="233"/>
      <c r="M2844" s="234"/>
      <c r="N2844" s="235"/>
      <c r="O2844" s="235"/>
      <c r="P2844" s="235"/>
      <c r="Q2844" s="235"/>
      <c r="R2844" s="235"/>
      <c r="S2844" s="235"/>
      <c r="T2844" s="236"/>
      <c r="AT2844" s="237" t="s">
        <v>176</v>
      </c>
      <c r="AU2844" s="237" t="s">
        <v>83</v>
      </c>
      <c r="AV2844" s="12" t="s">
        <v>81</v>
      </c>
      <c r="AW2844" s="12" t="s">
        <v>34</v>
      </c>
      <c r="AX2844" s="12" t="s">
        <v>73</v>
      </c>
      <c r="AY2844" s="237" t="s">
        <v>161</v>
      </c>
    </row>
    <row r="2845" s="12" customFormat="1">
      <c r="B2845" s="228"/>
      <c r="C2845" s="229"/>
      <c r="D2845" s="225" t="s">
        <v>176</v>
      </c>
      <c r="E2845" s="230" t="s">
        <v>19</v>
      </c>
      <c r="F2845" s="231" t="s">
        <v>2976</v>
      </c>
      <c r="G2845" s="229"/>
      <c r="H2845" s="230" t="s">
        <v>19</v>
      </c>
      <c r="I2845" s="232"/>
      <c r="J2845" s="229"/>
      <c r="K2845" s="229"/>
      <c r="L2845" s="233"/>
      <c r="M2845" s="234"/>
      <c r="N2845" s="235"/>
      <c r="O2845" s="235"/>
      <c r="P2845" s="235"/>
      <c r="Q2845" s="235"/>
      <c r="R2845" s="235"/>
      <c r="S2845" s="235"/>
      <c r="T2845" s="236"/>
      <c r="AT2845" s="237" t="s">
        <v>176</v>
      </c>
      <c r="AU2845" s="237" t="s">
        <v>83</v>
      </c>
      <c r="AV2845" s="12" t="s">
        <v>81</v>
      </c>
      <c r="AW2845" s="12" t="s">
        <v>34</v>
      </c>
      <c r="AX2845" s="12" t="s">
        <v>73</v>
      </c>
      <c r="AY2845" s="237" t="s">
        <v>161</v>
      </c>
    </row>
    <row r="2846" s="12" customFormat="1">
      <c r="B2846" s="228"/>
      <c r="C2846" s="229"/>
      <c r="D2846" s="225" t="s">
        <v>176</v>
      </c>
      <c r="E2846" s="230" t="s">
        <v>19</v>
      </c>
      <c r="F2846" s="231" t="s">
        <v>2967</v>
      </c>
      <c r="G2846" s="229"/>
      <c r="H2846" s="230" t="s">
        <v>19</v>
      </c>
      <c r="I2846" s="232"/>
      <c r="J2846" s="229"/>
      <c r="K2846" s="229"/>
      <c r="L2846" s="233"/>
      <c r="M2846" s="234"/>
      <c r="N2846" s="235"/>
      <c r="O2846" s="235"/>
      <c r="P2846" s="235"/>
      <c r="Q2846" s="235"/>
      <c r="R2846" s="235"/>
      <c r="S2846" s="235"/>
      <c r="T2846" s="236"/>
      <c r="AT2846" s="237" t="s">
        <v>176</v>
      </c>
      <c r="AU2846" s="237" t="s">
        <v>83</v>
      </c>
      <c r="AV2846" s="12" t="s">
        <v>81</v>
      </c>
      <c r="AW2846" s="12" t="s">
        <v>34</v>
      </c>
      <c r="AX2846" s="12" t="s">
        <v>73</v>
      </c>
      <c r="AY2846" s="237" t="s">
        <v>161</v>
      </c>
    </row>
    <row r="2847" s="13" customFormat="1">
      <c r="B2847" s="238"/>
      <c r="C2847" s="239"/>
      <c r="D2847" s="225" t="s">
        <v>176</v>
      </c>
      <c r="E2847" s="240" t="s">
        <v>19</v>
      </c>
      <c r="F2847" s="241" t="s">
        <v>3006</v>
      </c>
      <c r="G2847" s="239"/>
      <c r="H2847" s="242">
        <v>1</v>
      </c>
      <c r="I2847" s="243"/>
      <c r="J2847" s="239"/>
      <c r="K2847" s="239"/>
      <c r="L2847" s="244"/>
      <c r="M2847" s="245"/>
      <c r="N2847" s="246"/>
      <c r="O2847" s="246"/>
      <c r="P2847" s="246"/>
      <c r="Q2847" s="246"/>
      <c r="R2847" s="246"/>
      <c r="S2847" s="246"/>
      <c r="T2847" s="247"/>
      <c r="AT2847" s="248" t="s">
        <v>176</v>
      </c>
      <c r="AU2847" s="248" t="s">
        <v>83</v>
      </c>
      <c r="AV2847" s="13" t="s">
        <v>83</v>
      </c>
      <c r="AW2847" s="13" t="s">
        <v>34</v>
      </c>
      <c r="AX2847" s="13" t="s">
        <v>81</v>
      </c>
      <c r="AY2847" s="248" t="s">
        <v>161</v>
      </c>
    </row>
    <row r="2848" s="1" customFormat="1" ht="16.5" customHeight="1">
      <c r="B2848" s="39"/>
      <c r="C2848" s="212" t="s">
        <v>3007</v>
      </c>
      <c r="D2848" s="212" t="s">
        <v>163</v>
      </c>
      <c r="E2848" s="213" t="s">
        <v>3008</v>
      </c>
      <c r="F2848" s="214" t="s">
        <v>3009</v>
      </c>
      <c r="G2848" s="215" t="s">
        <v>1390</v>
      </c>
      <c r="H2848" s="216">
        <v>1</v>
      </c>
      <c r="I2848" s="217"/>
      <c r="J2848" s="218">
        <f>ROUND(I2848*H2848,2)</f>
        <v>0</v>
      </c>
      <c r="K2848" s="214" t="s">
        <v>19</v>
      </c>
      <c r="L2848" s="44"/>
      <c r="M2848" s="219" t="s">
        <v>19</v>
      </c>
      <c r="N2848" s="220" t="s">
        <v>44</v>
      </c>
      <c r="O2848" s="84"/>
      <c r="P2848" s="221">
        <f>O2848*H2848</f>
        <v>0</v>
      </c>
      <c r="Q2848" s="221">
        <v>0.025000000000000001</v>
      </c>
      <c r="R2848" s="221">
        <f>Q2848*H2848</f>
        <v>0.025000000000000001</v>
      </c>
      <c r="S2848" s="221">
        <v>0</v>
      </c>
      <c r="T2848" s="222">
        <f>S2848*H2848</f>
        <v>0</v>
      </c>
      <c r="AR2848" s="223" t="s">
        <v>257</v>
      </c>
      <c r="AT2848" s="223" t="s">
        <v>163</v>
      </c>
      <c r="AU2848" s="223" t="s">
        <v>83</v>
      </c>
      <c r="AY2848" s="18" t="s">
        <v>161</v>
      </c>
      <c r="BE2848" s="224">
        <f>IF(N2848="základní",J2848,0)</f>
        <v>0</v>
      </c>
      <c r="BF2848" s="224">
        <f>IF(N2848="snížená",J2848,0)</f>
        <v>0</v>
      </c>
      <c r="BG2848" s="224">
        <f>IF(N2848="zákl. přenesená",J2848,0)</f>
        <v>0</v>
      </c>
      <c r="BH2848" s="224">
        <f>IF(N2848="sníž. přenesená",J2848,0)</f>
        <v>0</v>
      </c>
      <c r="BI2848" s="224">
        <f>IF(N2848="nulová",J2848,0)</f>
        <v>0</v>
      </c>
      <c r="BJ2848" s="18" t="s">
        <v>81</v>
      </c>
      <c r="BK2848" s="224">
        <f>ROUND(I2848*H2848,2)</f>
        <v>0</v>
      </c>
      <c r="BL2848" s="18" t="s">
        <v>257</v>
      </c>
      <c r="BM2848" s="223" t="s">
        <v>3010</v>
      </c>
    </row>
    <row r="2849" s="12" customFormat="1">
      <c r="B2849" s="228"/>
      <c r="C2849" s="229"/>
      <c r="D2849" s="225" t="s">
        <v>176</v>
      </c>
      <c r="E2849" s="230" t="s">
        <v>19</v>
      </c>
      <c r="F2849" s="231" t="s">
        <v>2973</v>
      </c>
      <c r="G2849" s="229"/>
      <c r="H2849" s="230" t="s">
        <v>19</v>
      </c>
      <c r="I2849" s="232"/>
      <c r="J2849" s="229"/>
      <c r="K2849" s="229"/>
      <c r="L2849" s="233"/>
      <c r="M2849" s="234"/>
      <c r="N2849" s="235"/>
      <c r="O2849" s="235"/>
      <c r="P2849" s="235"/>
      <c r="Q2849" s="235"/>
      <c r="R2849" s="235"/>
      <c r="S2849" s="235"/>
      <c r="T2849" s="236"/>
      <c r="AT2849" s="237" t="s">
        <v>176</v>
      </c>
      <c r="AU2849" s="237" t="s">
        <v>83</v>
      </c>
      <c r="AV2849" s="12" t="s">
        <v>81</v>
      </c>
      <c r="AW2849" s="12" t="s">
        <v>34</v>
      </c>
      <c r="AX2849" s="12" t="s">
        <v>73</v>
      </c>
      <c r="AY2849" s="237" t="s">
        <v>161</v>
      </c>
    </row>
    <row r="2850" s="12" customFormat="1">
      <c r="B2850" s="228"/>
      <c r="C2850" s="229"/>
      <c r="D2850" s="225" t="s">
        <v>176</v>
      </c>
      <c r="E2850" s="230" t="s">
        <v>19</v>
      </c>
      <c r="F2850" s="231" t="s">
        <v>2974</v>
      </c>
      <c r="G2850" s="229"/>
      <c r="H2850" s="230" t="s">
        <v>19</v>
      </c>
      <c r="I2850" s="232"/>
      <c r="J2850" s="229"/>
      <c r="K2850" s="229"/>
      <c r="L2850" s="233"/>
      <c r="M2850" s="234"/>
      <c r="N2850" s="235"/>
      <c r="O2850" s="235"/>
      <c r="P2850" s="235"/>
      <c r="Q2850" s="235"/>
      <c r="R2850" s="235"/>
      <c r="S2850" s="235"/>
      <c r="T2850" s="236"/>
      <c r="AT2850" s="237" t="s">
        <v>176</v>
      </c>
      <c r="AU2850" s="237" t="s">
        <v>83</v>
      </c>
      <c r="AV2850" s="12" t="s">
        <v>81</v>
      </c>
      <c r="AW2850" s="12" t="s">
        <v>34</v>
      </c>
      <c r="AX2850" s="12" t="s">
        <v>73</v>
      </c>
      <c r="AY2850" s="237" t="s">
        <v>161</v>
      </c>
    </row>
    <row r="2851" s="12" customFormat="1">
      <c r="B2851" s="228"/>
      <c r="C2851" s="229"/>
      <c r="D2851" s="225" t="s">
        <v>176</v>
      </c>
      <c r="E2851" s="230" t="s">
        <v>19</v>
      </c>
      <c r="F2851" s="231" t="s">
        <v>3011</v>
      </c>
      <c r="G2851" s="229"/>
      <c r="H2851" s="230" t="s">
        <v>19</v>
      </c>
      <c r="I2851" s="232"/>
      <c r="J2851" s="229"/>
      <c r="K2851" s="229"/>
      <c r="L2851" s="233"/>
      <c r="M2851" s="234"/>
      <c r="N2851" s="235"/>
      <c r="O2851" s="235"/>
      <c r="P2851" s="235"/>
      <c r="Q2851" s="235"/>
      <c r="R2851" s="235"/>
      <c r="S2851" s="235"/>
      <c r="T2851" s="236"/>
      <c r="AT2851" s="237" t="s">
        <v>176</v>
      </c>
      <c r="AU2851" s="237" t="s">
        <v>83</v>
      </c>
      <c r="AV2851" s="12" t="s">
        <v>81</v>
      </c>
      <c r="AW2851" s="12" t="s">
        <v>34</v>
      </c>
      <c r="AX2851" s="12" t="s">
        <v>73</v>
      </c>
      <c r="AY2851" s="237" t="s">
        <v>161</v>
      </c>
    </row>
    <row r="2852" s="12" customFormat="1">
      <c r="B2852" s="228"/>
      <c r="C2852" s="229"/>
      <c r="D2852" s="225" t="s">
        <v>176</v>
      </c>
      <c r="E2852" s="230" t="s">
        <v>19</v>
      </c>
      <c r="F2852" s="231" t="s">
        <v>2976</v>
      </c>
      <c r="G2852" s="229"/>
      <c r="H2852" s="230" t="s">
        <v>19</v>
      </c>
      <c r="I2852" s="232"/>
      <c r="J2852" s="229"/>
      <c r="K2852" s="229"/>
      <c r="L2852" s="233"/>
      <c r="M2852" s="234"/>
      <c r="N2852" s="235"/>
      <c r="O2852" s="235"/>
      <c r="P2852" s="235"/>
      <c r="Q2852" s="235"/>
      <c r="R2852" s="235"/>
      <c r="S2852" s="235"/>
      <c r="T2852" s="236"/>
      <c r="AT2852" s="237" t="s">
        <v>176</v>
      </c>
      <c r="AU2852" s="237" t="s">
        <v>83</v>
      </c>
      <c r="AV2852" s="12" t="s">
        <v>81</v>
      </c>
      <c r="AW2852" s="12" t="s">
        <v>34</v>
      </c>
      <c r="AX2852" s="12" t="s">
        <v>73</v>
      </c>
      <c r="AY2852" s="237" t="s">
        <v>161</v>
      </c>
    </row>
    <row r="2853" s="12" customFormat="1">
      <c r="B2853" s="228"/>
      <c r="C2853" s="229"/>
      <c r="D2853" s="225" t="s">
        <v>176</v>
      </c>
      <c r="E2853" s="230" t="s">
        <v>19</v>
      </c>
      <c r="F2853" s="231" t="s">
        <v>2967</v>
      </c>
      <c r="G2853" s="229"/>
      <c r="H2853" s="230" t="s">
        <v>19</v>
      </c>
      <c r="I2853" s="232"/>
      <c r="J2853" s="229"/>
      <c r="K2853" s="229"/>
      <c r="L2853" s="233"/>
      <c r="M2853" s="234"/>
      <c r="N2853" s="235"/>
      <c r="O2853" s="235"/>
      <c r="P2853" s="235"/>
      <c r="Q2853" s="235"/>
      <c r="R2853" s="235"/>
      <c r="S2853" s="235"/>
      <c r="T2853" s="236"/>
      <c r="AT2853" s="237" t="s">
        <v>176</v>
      </c>
      <c r="AU2853" s="237" t="s">
        <v>83</v>
      </c>
      <c r="AV2853" s="12" t="s">
        <v>81</v>
      </c>
      <c r="AW2853" s="12" t="s">
        <v>34</v>
      </c>
      <c r="AX2853" s="12" t="s">
        <v>73</v>
      </c>
      <c r="AY2853" s="237" t="s">
        <v>161</v>
      </c>
    </row>
    <row r="2854" s="13" customFormat="1">
      <c r="B2854" s="238"/>
      <c r="C2854" s="239"/>
      <c r="D2854" s="225" t="s">
        <v>176</v>
      </c>
      <c r="E2854" s="240" t="s">
        <v>19</v>
      </c>
      <c r="F2854" s="241" t="s">
        <v>3012</v>
      </c>
      <c r="G2854" s="239"/>
      <c r="H2854" s="242">
        <v>1</v>
      </c>
      <c r="I2854" s="243"/>
      <c r="J2854" s="239"/>
      <c r="K2854" s="239"/>
      <c r="L2854" s="244"/>
      <c r="M2854" s="245"/>
      <c r="N2854" s="246"/>
      <c r="O2854" s="246"/>
      <c r="P2854" s="246"/>
      <c r="Q2854" s="246"/>
      <c r="R2854" s="246"/>
      <c r="S2854" s="246"/>
      <c r="T2854" s="247"/>
      <c r="AT2854" s="248" t="s">
        <v>176</v>
      </c>
      <c r="AU2854" s="248" t="s">
        <v>83</v>
      </c>
      <c r="AV2854" s="13" t="s">
        <v>83</v>
      </c>
      <c r="AW2854" s="13" t="s">
        <v>34</v>
      </c>
      <c r="AX2854" s="13" t="s">
        <v>81</v>
      </c>
      <c r="AY2854" s="248" t="s">
        <v>161</v>
      </c>
    </row>
    <row r="2855" s="1" customFormat="1" ht="16.5" customHeight="1">
      <c r="B2855" s="39"/>
      <c r="C2855" s="212" t="s">
        <v>3013</v>
      </c>
      <c r="D2855" s="212" t="s">
        <v>163</v>
      </c>
      <c r="E2855" s="213" t="s">
        <v>3014</v>
      </c>
      <c r="F2855" s="214" t="s">
        <v>3015</v>
      </c>
      <c r="G2855" s="215" t="s">
        <v>1390</v>
      </c>
      <c r="H2855" s="216">
        <v>1</v>
      </c>
      <c r="I2855" s="217"/>
      <c r="J2855" s="218">
        <f>ROUND(I2855*H2855,2)</f>
        <v>0</v>
      </c>
      <c r="K2855" s="214" t="s">
        <v>19</v>
      </c>
      <c r="L2855" s="44"/>
      <c r="M2855" s="219" t="s">
        <v>19</v>
      </c>
      <c r="N2855" s="220" t="s">
        <v>44</v>
      </c>
      <c r="O2855" s="84"/>
      <c r="P2855" s="221">
        <f>O2855*H2855</f>
        <v>0</v>
      </c>
      <c r="Q2855" s="221">
        <v>0.025000000000000001</v>
      </c>
      <c r="R2855" s="221">
        <f>Q2855*H2855</f>
        <v>0.025000000000000001</v>
      </c>
      <c r="S2855" s="221">
        <v>0</v>
      </c>
      <c r="T2855" s="222">
        <f>S2855*H2855</f>
        <v>0</v>
      </c>
      <c r="AR2855" s="223" t="s">
        <v>257</v>
      </c>
      <c r="AT2855" s="223" t="s">
        <v>163</v>
      </c>
      <c r="AU2855" s="223" t="s">
        <v>83</v>
      </c>
      <c r="AY2855" s="18" t="s">
        <v>161</v>
      </c>
      <c r="BE2855" s="224">
        <f>IF(N2855="základní",J2855,0)</f>
        <v>0</v>
      </c>
      <c r="BF2855" s="224">
        <f>IF(N2855="snížená",J2855,0)</f>
        <v>0</v>
      </c>
      <c r="BG2855" s="224">
        <f>IF(N2855="zákl. přenesená",J2855,0)</f>
        <v>0</v>
      </c>
      <c r="BH2855" s="224">
        <f>IF(N2855="sníž. přenesená",J2855,0)</f>
        <v>0</v>
      </c>
      <c r="BI2855" s="224">
        <f>IF(N2855="nulová",J2855,0)</f>
        <v>0</v>
      </c>
      <c r="BJ2855" s="18" t="s">
        <v>81</v>
      </c>
      <c r="BK2855" s="224">
        <f>ROUND(I2855*H2855,2)</f>
        <v>0</v>
      </c>
      <c r="BL2855" s="18" t="s">
        <v>257</v>
      </c>
      <c r="BM2855" s="223" t="s">
        <v>3016</v>
      </c>
    </row>
    <row r="2856" s="12" customFormat="1">
      <c r="B2856" s="228"/>
      <c r="C2856" s="229"/>
      <c r="D2856" s="225" t="s">
        <v>176</v>
      </c>
      <c r="E2856" s="230" t="s">
        <v>19</v>
      </c>
      <c r="F2856" s="231" t="s">
        <v>2973</v>
      </c>
      <c r="G2856" s="229"/>
      <c r="H2856" s="230" t="s">
        <v>19</v>
      </c>
      <c r="I2856" s="232"/>
      <c r="J2856" s="229"/>
      <c r="K2856" s="229"/>
      <c r="L2856" s="233"/>
      <c r="M2856" s="234"/>
      <c r="N2856" s="235"/>
      <c r="O2856" s="235"/>
      <c r="P2856" s="235"/>
      <c r="Q2856" s="235"/>
      <c r="R2856" s="235"/>
      <c r="S2856" s="235"/>
      <c r="T2856" s="236"/>
      <c r="AT2856" s="237" t="s">
        <v>176</v>
      </c>
      <c r="AU2856" s="237" t="s">
        <v>83</v>
      </c>
      <c r="AV2856" s="12" t="s">
        <v>81</v>
      </c>
      <c r="AW2856" s="12" t="s">
        <v>34</v>
      </c>
      <c r="AX2856" s="12" t="s">
        <v>73</v>
      </c>
      <c r="AY2856" s="237" t="s">
        <v>161</v>
      </c>
    </row>
    <row r="2857" s="12" customFormat="1">
      <c r="B2857" s="228"/>
      <c r="C2857" s="229"/>
      <c r="D2857" s="225" t="s">
        <v>176</v>
      </c>
      <c r="E2857" s="230" t="s">
        <v>19</v>
      </c>
      <c r="F2857" s="231" t="s">
        <v>3017</v>
      </c>
      <c r="G2857" s="229"/>
      <c r="H2857" s="230" t="s">
        <v>19</v>
      </c>
      <c r="I2857" s="232"/>
      <c r="J2857" s="229"/>
      <c r="K2857" s="229"/>
      <c r="L2857" s="233"/>
      <c r="M2857" s="234"/>
      <c r="N2857" s="235"/>
      <c r="O2857" s="235"/>
      <c r="P2857" s="235"/>
      <c r="Q2857" s="235"/>
      <c r="R2857" s="235"/>
      <c r="S2857" s="235"/>
      <c r="T2857" s="236"/>
      <c r="AT2857" s="237" t="s">
        <v>176</v>
      </c>
      <c r="AU2857" s="237" t="s">
        <v>83</v>
      </c>
      <c r="AV2857" s="12" t="s">
        <v>81</v>
      </c>
      <c r="AW2857" s="12" t="s">
        <v>34</v>
      </c>
      <c r="AX2857" s="12" t="s">
        <v>73</v>
      </c>
      <c r="AY2857" s="237" t="s">
        <v>161</v>
      </c>
    </row>
    <row r="2858" s="12" customFormat="1">
      <c r="B2858" s="228"/>
      <c r="C2858" s="229"/>
      <c r="D2858" s="225" t="s">
        <v>176</v>
      </c>
      <c r="E2858" s="230" t="s">
        <v>19</v>
      </c>
      <c r="F2858" s="231" t="s">
        <v>3018</v>
      </c>
      <c r="G2858" s="229"/>
      <c r="H2858" s="230" t="s">
        <v>19</v>
      </c>
      <c r="I2858" s="232"/>
      <c r="J2858" s="229"/>
      <c r="K2858" s="229"/>
      <c r="L2858" s="233"/>
      <c r="M2858" s="234"/>
      <c r="N2858" s="235"/>
      <c r="O2858" s="235"/>
      <c r="P2858" s="235"/>
      <c r="Q2858" s="235"/>
      <c r="R2858" s="235"/>
      <c r="S2858" s="235"/>
      <c r="T2858" s="236"/>
      <c r="AT2858" s="237" t="s">
        <v>176</v>
      </c>
      <c r="AU2858" s="237" t="s">
        <v>83</v>
      </c>
      <c r="AV2858" s="12" t="s">
        <v>81</v>
      </c>
      <c r="AW2858" s="12" t="s">
        <v>34</v>
      </c>
      <c r="AX2858" s="12" t="s">
        <v>73</v>
      </c>
      <c r="AY2858" s="237" t="s">
        <v>161</v>
      </c>
    </row>
    <row r="2859" s="12" customFormat="1">
      <c r="B2859" s="228"/>
      <c r="C2859" s="229"/>
      <c r="D2859" s="225" t="s">
        <v>176</v>
      </c>
      <c r="E2859" s="230" t="s">
        <v>19</v>
      </c>
      <c r="F2859" s="231" t="s">
        <v>2976</v>
      </c>
      <c r="G2859" s="229"/>
      <c r="H2859" s="230" t="s">
        <v>19</v>
      </c>
      <c r="I2859" s="232"/>
      <c r="J2859" s="229"/>
      <c r="K2859" s="229"/>
      <c r="L2859" s="233"/>
      <c r="M2859" s="234"/>
      <c r="N2859" s="235"/>
      <c r="O2859" s="235"/>
      <c r="P2859" s="235"/>
      <c r="Q2859" s="235"/>
      <c r="R2859" s="235"/>
      <c r="S2859" s="235"/>
      <c r="T2859" s="236"/>
      <c r="AT2859" s="237" t="s">
        <v>176</v>
      </c>
      <c r="AU2859" s="237" t="s">
        <v>83</v>
      </c>
      <c r="AV2859" s="12" t="s">
        <v>81</v>
      </c>
      <c r="AW2859" s="12" t="s">
        <v>34</v>
      </c>
      <c r="AX2859" s="12" t="s">
        <v>73</v>
      </c>
      <c r="AY2859" s="237" t="s">
        <v>161</v>
      </c>
    </row>
    <row r="2860" s="12" customFormat="1">
      <c r="B2860" s="228"/>
      <c r="C2860" s="229"/>
      <c r="D2860" s="225" t="s">
        <v>176</v>
      </c>
      <c r="E2860" s="230" t="s">
        <v>19</v>
      </c>
      <c r="F2860" s="231" t="s">
        <v>2967</v>
      </c>
      <c r="G2860" s="229"/>
      <c r="H2860" s="230" t="s">
        <v>19</v>
      </c>
      <c r="I2860" s="232"/>
      <c r="J2860" s="229"/>
      <c r="K2860" s="229"/>
      <c r="L2860" s="233"/>
      <c r="M2860" s="234"/>
      <c r="N2860" s="235"/>
      <c r="O2860" s="235"/>
      <c r="P2860" s="235"/>
      <c r="Q2860" s="235"/>
      <c r="R2860" s="235"/>
      <c r="S2860" s="235"/>
      <c r="T2860" s="236"/>
      <c r="AT2860" s="237" t="s">
        <v>176</v>
      </c>
      <c r="AU2860" s="237" t="s">
        <v>83</v>
      </c>
      <c r="AV2860" s="12" t="s">
        <v>81</v>
      </c>
      <c r="AW2860" s="12" t="s">
        <v>34</v>
      </c>
      <c r="AX2860" s="12" t="s">
        <v>73</v>
      </c>
      <c r="AY2860" s="237" t="s">
        <v>161</v>
      </c>
    </row>
    <row r="2861" s="13" customFormat="1">
      <c r="B2861" s="238"/>
      <c r="C2861" s="239"/>
      <c r="D2861" s="225" t="s">
        <v>176</v>
      </c>
      <c r="E2861" s="240" t="s">
        <v>19</v>
      </c>
      <c r="F2861" s="241" t="s">
        <v>3019</v>
      </c>
      <c r="G2861" s="239"/>
      <c r="H2861" s="242">
        <v>1</v>
      </c>
      <c r="I2861" s="243"/>
      <c r="J2861" s="239"/>
      <c r="K2861" s="239"/>
      <c r="L2861" s="244"/>
      <c r="M2861" s="245"/>
      <c r="N2861" s="246"/>
      <c r="O2861" s="246"/>
      <c r="P2861" s="246"/>
      <c r="Q2861" s="246"/>
      <c r="R2861" s="246"/>
      <c r="S2861" s="246"/>
      <c r="T2861" s="247"/>
      <c r="AT2861" s="248" t="s">
        <v>176</v>
      </c>
      <c r="AU2861" s="248" t="s">
        <v>83</v>
      </c>
      <c r="AV2861" s="13" t="s">
        <v>83</v>
      </c>
      <c r="AW2861" s="13" t="s">
        <v>34</v>
      </c>
      <c r="AX2861" s="13" t="s">
        <v>81</v>
      </c>
      <c r="AY2861" s="248" t="s">
        <v>161</v>
      </c>
    </row>
    <row r="2862" s="1" customFormat="1" ht="16.5" customHeight="1">
      <c r="B2862" s="39"/>
      <c r="C2862" s="212" t="s">
        <v>3020</v>
      </c>
      <c r="D2862" s="212" t="s">
        <v>163</v>
      </c>
      <c r="E2862" s="213" t="s">
        <v>3021</v>
      </c>
      <c r="F2862" s="214" t="s">
        <v>3022</v>
      </c>
      <c r="G2862" s="215" t="s">
        <v>1390</v>
      </c>
      <c r="H2862" s="216">
        <v>3</v>
      </c>
      <c r="I2862" s="217"/>
      <c r="J2862" s="218">
        <f>ROUND(I2862*H2862,2)</f>
        <v>0</v>
      </c>
      <c r="K2862" s="214" t="s">
        <v>19</v>
      </c>
      <c r="L2862" s="44"/>
      <c r="M2862" s="219" t="s">
        <v>19</v>
      </c>
      <c r="N2862" s="220" t="s">
        <v>44</v>
      </c>
      <c r="O2862" s="84"/>
      <c r="P2862" s="221">
        <f>O2862*H2862</f>
        <v>0</v>
      </c>
      <c r="Q2862" s="221">
        <v>0.025000000000000001</v>
      </c>
      <c r="R2862" s="221">
        <f>Q2862*H2862</f>
        <v>0.075000000000000011</v>
      </c>
      <c r="S2862" s="221">
        <v>0</v>
      </c>
      <c r="T2862" s="222">
        <f>S2862*H2862</f>
        <v>0</v>
      </c>
      <c r="AR2862" s="223" t="s">
        <v>257</v>
      </c>
      <c r="AT2862" s="223" t="s">
        <v>163</v>
      </c>
      <c r="AU2862" s="223" t="s">
        <v>83</v>
      </c>
      <c r="AY2862" s="18" t="s">
        <v>161</v>
      </c>
      <c r="BE2862" s="224">
        <f>IF(N2862="základní",J2862,0)</f>
        <v>0</v>
      </c>
      <c r="BF2862" s="224">
        <f>IF(N2862="snížená",J2862,0)</f>
        <v>0</v>
      </c>
      <c r="BG2862" s="224">
        <f>IF(N2862="zákl. přenesená",J2862,0)</f>
        <v>0</v>
      </c>
      <c r="BH2862" s="224">
        <f>IF(N2862="sníž. přenesená",J2862,0)</f>
        <v>0</v>
      </c>
      <c r="BI2862" s="224">
        <f>IF(N2862="nulová",J2862,0)</f>
        <v>0</v>
      </c>
      <c r="BJ2862" s="18" t="s">
        <v>81</v>
      </c>
      <c r="BK2862" s="224">
        <f>ROUND(I2862*H2862,2)</f>
        <v>0</v>
      </c>
      <c r="BL2862" s="18" t="s">
        <v>257</v>
      </c>
      <c r="BM2862" s="223" t="s">
        <v>3023</v>
      </c>
    </row>
    <row r="2863" s="12" customFormat="1">
      <c r="B2863" s="228"/>
      <c r="C2863" s="229"/>
      <c r="D2863" s="225" t="s">
        <v>176</v>
      </c>
      <c r="E2863" s="230" t="s">
        <v>19</v>
      </c>
      <c r="F2863" s="231" t="s">
        <v>2973</v>
      </c>
      <c r="G2863" s="229"/>
      <c r="H2863" s="230" t="s">
        <v>19</v>
      </c>
      <c r="I2863" s="232"/>
      <c r="J2863" s="229"/>
      <c r="K2863" s="229"/>
      <c r="L2863" s="233"/>
      <c r="M2863" s="234"/>
      <c r="N2863" s="235"/>
      <c r="O2863" s="235"/>
      <c r="P2863" s="235"/>
      <c r="Q2863" s="235"/>
      <c r="R2863" s="235"/>
      <c r="S2863" s="235"/>
      <c r="T2863" s="236"/>
      <c r="AT2863" s="237" t="s">
        <v>176</v>
      </c>
      <c r="AU2863" s="237" t="s">
        <v>83</v>
      </c>
      <c r="AV2863" s="12" t="s">
        <v>81</v>
      </c>
      <c r="AW2863" s="12" t="s">
        <v>34</v>
      </c>
      <c r="AX2863" s="12" t="s">
        <v>73</v>
      </c>
      <c r="AY2863" s="237" t="s">
        <v>161</v>
      </c>
    </row>
    <row r="2864" s="12" customFormat="1">
      <c r="B2864" s="228"/>
      <c r="C2864" s="229"/>
      <c r="D2864" s="225" t="s">
        <v>176</v>
      </c>
      <c r="E2864" s="230" t="s">
        <v>19</v>
      </c>
      <c r="F2864" s="231" t="s">
        <v>3024</v>
      </c>
      <c r="G2864" s="229"/>
      <c r="H2864" s="230" t="s">
        <v>19</v>
      </c>
      <c r="I2864" s="232"/>
      <c r="J2864" s="229"/>
      <c r="K2864" s="229"/>
      <c r="L2864" s="233"/>
      <c r="M2864" s="234"/>
      <c r="N2864" s="235"/>
      <c r="O2864" s="235"/>
      <c r="P2864" s="235"/>
      <c r="Q2864" s="235"/>
      <c r="R2864" s="235"/>
      <c r="S2864" s="235"/>
      <c r="T2864" s="236"/>
      <c r="AT2864" s="237" t="s">
        <v>176</v>
      </c>
      <c r="AU2864" s="237" t="s">
        <v>83</v>
      </c>
      <c r="AV2864" s="12" t="s">
        <v>81</v>
      </c>
      <c r="AW2864" s="12" t="s">
        <v>34</v>
      </c>
      <c r="AX2864" s="12" t="s">
        <v>73</v>
      </c>
      <c r="AY2864" s="237" t="s">
        <v>161</v>
      </c>
    </row>
    <row r="2865" s="12" customFormat="1">
      <c r="B2865" s="228"/>
      <c r="C2865" s="229"/>
      <c r="D2865" s="225" t="s">
        <v>176</v>
      </c>
      <c r="E2865" s="230" t="s">
        <v>19</v>
      </c>
      <c r="F2865" s="231" t="s">
        <v>2976</v>
      </c>
      <c r="G2865" s="229"/>
      <c r="H2865" s="230" t="s">
        <v>19</v>
      </c>
      <c r="I2865" s="232"/>
      <c r="J2865" s="229"/>
      <c r="K2865" s="229"/>
      <c r="L2865" s="233"/>
      <c r="M2865" s="234"/>
      <c r="N2865" s="235"/>
      <c r="O2865" s="235"/>
      <c r="P2865" s="235"/>
      <c r="Q2865" s="235"/>
      <c r="R2865" s="235"/>
      <c r="S2865" s="235"/>
      <c r="T2865" s="236"/>
      <c r="AT2865" s="237" t="s">
        <v>176</v>
      </c>
      <c r="AU2865" s="237" t="s">
        <v>83</v>
      </c>
      <c r="AV2865" s="12" t="s">
        <v>81</v>
      </c>
      <c r="AW2865" s="12" t="s">
        <v>34</v>
      </c>
      <c r="AX2865" s="12" t="s">
        <v>73</v>
      </c>
      <c r="AY2865" s="237" t="s">
        <v>161</v>
      </c>
    </row>
    <row r="2866" s="12" customFormat="1">
      <c r="B2866" s="228"/>
      <c r="C2866" s="229"/>
      <c r="D2866" s="225" t="s">
        <v>176</v>
      </c>
      <c r="E2866" s="230" t="s">
        <v>19</v>
      </c>
      <c r="F2866" s="231" t="s">
        <v>2967</v>
      </c>
      <c r="G2866" s="229"/>
      <c r="H2866" s="230" t="s">
        <v>19</v>
      </c>
      <c r="I2866" s="232"/>
      <c r="J2866" s="229"/>
      <c r="K2866" s="229"/>
      <c r="L2866" s="233"/>
      <c r="M2866" s="234"/>
      <c r="N2866" s="235"/>
      <c r="O2866" s="235"/>
      <c r="P2866" s="235"/>
      <c r="Q2866" s="235"/>
      <c r="R2866" s="235"/>
      <c r="S2866" s="235"/>
      <c r="T2866" s="236"/>
      <c r="AT2866" s="237" t="s">
        <v>176</v>
      </c>
      <c r="AU2866" s="237" t="s">
        <v>83</v>
      </c>
      <c r="AV2866" s="12" t="s">
        <v>81</v>
      </c>
      <c r="AW2866" s="12" t="s">
        <v>34</v>
      </c>
      <c r="AX2866" s="12" t="s">
        <v>73</v>
      </c>
      <c r="AY2866" s="237" t="s">
        <v>161</v>
      </c>
    </row>
    <row r="2867" s="13" customFormat="1">
      <c r="B2867" s="238"/>
      <c r="C2867" s="239"/>
      <c r="D2867" s="225" t="s">
        <v>176</v>
      </c>
      <c r="E2867" s="240" t="s">
        <v>19</v>
      </c>
      <c r="F2867" s="241" t="s">
        <v>3025</v>
      </c>
      <c r="G2867" s="239"/>
      <c r="H2867" s="242">
        <v>3</v>
      </c>
      <c r="I2867" s="243"/>
      <c r="J2867" s="239"/>
      <c r="K2867" s="239"/>
      <c r="L2867" s="244"/>
      <c r="M2867" s="245"/>
      <c r="N2867" s="246"/>
      <c r="O2867" s="246"/>
      <c r="P2867" s="246"/>
      <c r="Q2867" s="246"/>
      <c r="R2867" s="246"/>
      <c r="S2867" s="246"/>
      <c r="T2867" s="247"/>
      <c r="AT2867" s="248" t="s">
        <v>176</v>
      </c>
      <c r="AU2867" s="248" t="s">
        <v>83</v>
      </c>
      <c r="AV2867" s="13" t="s">
        <v>83</v>
      </c>
      <c r="AW2867" s="13" t="s">
        <v>34</v>
      </c>
      <c r="AX2867" s="13" t="s">
        <v>81</v>
      </c>
      <c r="AY2867" s="248" t="s">
        <v>161</v>
      </c>
    </row>
    <row r="2868" s="1" customFormat="1" ht="16.5" customHeight="1">
      <c r="B2868" s="39"/>
      <c r="C2868" s="212" t="s">
        <v>3026</v>
      </c>
      <c r="D2868" s="212" t="s">
        <v>163</v>
      </c>
      <c r="E2868" s="213" t="s">
        <v>3027</v>
      </c>
      <c r="F2868" s="214" t="s">
        <v>3028</v>
      </c>
      <c r="G2868" s="215" t="s">
        <v>1390</v>
      </c>
      <c r="H2868" s="216">
        <v>1</v>
      </c>
      <c r="I2868" s="217"/>
      <c r="J2868" s="218">
        <f>ROUND(I2868*H2868,2)</f>
        <v>0</v>
      </c>
      <c r="K2868" s="214" t="s">
        <v>19</v>
      </c>
      <c r="L2868" s="44"/>
      <c r="M2868" s="219" t="s">
        <v>19</v>
      </c>
      <c r="N2868" s="220" t="s">
        <v>44</v>
      </c>
      <c r="O2868" s="84"/>
      <c r="P2868" s="221">
        <f>O2868*H2868</f>
        <v>0</v>
      </c>
      <c r="Q2868" s="221">
        <v>0.025000000000000001</v>
      </c>
      <c r="R2868" s="221">
        <f>Q2868*H2868</f>
        <v>0.025000000000000001</v>
      </c>
      <c r="S2868" s="221">
        <v>0</v>
      </c>
      <c r="T2868" s="222">
        <f>S2868*H2868</f>
        <v>0</v>
      </c>
      <c r="AR2868" s="223" t="s">
        <v>257</v>
      </c>
      <c r="AT2868" s="223" t="s">
        <v>163</v>
      </c>
      <c r="AU2868" s="223" t="s">
        <v>83</v>
      </c>
      <c r="AY2868" s="18" t="s">
        <v>161</v>
      </c>
      <c r="BE2868" s="224">
        <f>IF(N2868="základní",J2868,0)</f>
        <v>0</v>
      </c>
      <c r="BF2868" s="224">
        <f>IF(N2868="snížená",J2868,0)</f>
        <v>0</v>
      </c>
      <c r="BG2868" s="224">
        <f>IF(N2868="zákl. přenesená",J2868,0)</f>
        <v>0</v>
      </c>
      <c r="BH2868" s="224">
        <f>IF(N2868="sníž. přenesená",J2868,0)</f>
        <v>0</v>
      </c>
      <c r="BI2868" s="224">
        <f>IF(N2868="nulová",J2868,0)</f>
        <v>0</v>
      </c>
      <c r="BJ2868" s="18" t="s">
        <v>81</v>
      </c>
      <c r="BK2868" s="224">
        <f>ROUND(I2868*H2868,2)</f>
        <v>0</v>
      </c>
      <c r="BL2868" s="18" t="s">
        <v>257</v>
      </c>
      <c r="BM2868" s="223" t="s">
        <v>3029</v>
      </c>
    </row>
    <row r="2869" s="12" customFormat="1">
      <c r="B2869" s="228"/>
      <c r="C2869" s="229"/>
      <c r="D2869" s="225" t="s">
        <v>176</v>
      </c>
      <c r="E2869" s="230" t="s">
        <v>19</v>
      </c>
      <c r="F2869" s="231" t="s">
        <v>2973</v>
      </c>
      <c r="G2869" s="229"/>
      <c r="H2869" s="230" t="s">
        <v>19</v>
      </c>
      <c r="I2869" s="232"/>
      <c r="J2869" s="229"/>
      <c r="K2869" s="229"/>
      <c r="L2869" s="233"/>
      <c r="M2869" s="234"/>
      <c r="N2869" s="235"/>
      <c r="O2869" s="235"/>
      <c r="P2869" s="235"/>
      <c r="Q2869" s="235"/>
      <c r="R2869" s="235"/>
      <c r="S2869" s="235"/>
      <c r="T2869" s="236"/>
      <c r="AT2869" s="237" t="s">
        <v>176</v>
      </c>
      <c r="AU2869" s="237" t="s">
        <v>83</v>
      </c>
      <c r="AV2869" s="12" t="s">
        <v>81</v>
      </c>
      <c r="AW2869" s="12" t="s">
        <v>34</v>
      </c>
      <c r="AX2869" s="12" t="s">
        <v>73</v>
      </c>
      <c r="AY2869" s="237" t="s">
        <v>161</v>
      </c>
    </row>
    <row r="2870" s="12" customFormat="1">
      <c r="B2870" s="228"/>
      <c r="C2870" s="229"/>
      <c r="D2870" s="225" t="s">
        <v>176</v>
      </c>
      <c r="E2870" s="230" t="s">
        <v>19</v>
      </c>
      <c r="F2870" s="231" t="s">
        <v>3030</v>
      </c>
      <c r="G2870" s="229"/>
      <c r="H2870" s="230" t="s">
        <v>19</v>
      </c>
      <c r="I2870" s="232"/>
      <c r="J2870" s="229"/>
      <c r="K2870" s="229"/>
      <c r="L2870" s="233"/>
      <c r="M2870" s="234"/>
      <c r="N2870" s="235"/>
      <c r="O2870" s="235"/>
      <c r="P2870" s="235"/>
      <c r="Q2870" s="235"/>
      <c r="R2870" s="235"/>
      <c r="S2870" s="235"/>
      <c r="T2870" s="236"/>
      <c r="AT2870" s="237" t="s">
        <v>176</v>
      </c>
      <c r="AU2870" s="237" t="s">
        <v>83</v>
      </c>
      <c r="AV2870" s="12" t="s">
        <v>81</v>
      </c>
      <c r="AW2870" s="12" t="s">
        <v>34</v>
      </c>
      <c r="AX2870" s="12" t="s">
        <v>73</v>
      </c>
      <c r="AY2870" s="237" t="s">
        <v>161</v>
      </c>
    </row>
    <row r="2871" s="12" customFormat="1">
      <c r="B2871" s="228"/>
      <c r="C2871" s="229"/>
      <c r="D2871" s="225" t="s">
        <v>176</v>
      </c>
      <c r="E2871" s="230" t="s">
        <v>19</v>
      </c>
      <c r="F2871" s="231" t="s">
        <v>3018</v>
      </c>
      <c r="G2871" s="229"/>
      <c r="H2871" s="230" t="s">
        <v>19</v>
      </c>
      <c r="I2871" s="232"/>
      <c r="J2871" s="229"/>
      <c r="K2871" s="229"/>
      <c r="L2871" s="233"/>
      <c r="M2871" s="234"/>
      <c r="N2871" s="235"/>
      <c r="O2871" s="235"/>
      <c r="P2871" s="235"/>
      <c r="Q2871" s="235"/>
      <c r="R2871" s="235"/>
      <c r="S2871" s="235"/>
      <c r="T2871" s="236"/>
      <c r="AT2871" s="237" t="s">
        <v>176</v>
      </c>
      <c r="AU2871" s="237" t="s">
        <v>83</v>
      </c>
      <c r="AV2871" s="12" t="s">
        <v>81</v>
      </c>
      <c r="AW2871" s="12" t="s">
        <v>34</v>
      </c>
      <c r="AX2871" s="12" t="s">
        <v>73</v>
      </c>
      <c r="AY2871" s="237" t="s">
        <v>161</v>
      </c>
    </row>
    <row r="2872" s="12" customFormat="1">
      <c r="B2872" s="228"/>
      <c r="C2872" s="229"/>
      <c r="D2872" s="225" t="s">
        <v>176</v>
      </c>
      <c r="E2872" s="230" t="s">
        <v>19</v>
      </c>
      <c r="F2872" s="231" t="s">
        <v>2976</v>
      </c>
      <c r="G2872" s="229"/>
      <c r="H2872" s="230" t="s">
        <v>19</v>
      </c>
      <c r="I2872" s="232"/>
      <c r="J2872" s="229"/>
      <c r="K2872" s="229"/>
      <c r="L2872" s="233"/>
      <c r="M2872" s="234"/>
      <c r="N2872" s="235"/>
      <c r="O2872" s="235"/>
      <c r="P2872" s="235"/>
      <c r="Q2872" s="235"/>
      <c r="R2872" s="235"/>
      <c r="S2872" s="235"/>
      <c r="T2872" s="236"/>
      <c r="AT2872" s="237" t="s">
        <v>176</v>
      </c>
      <c r="AU2872" s="237" t="s">
        <v>83</v>
      </c>
      <c r="AV2872" s="12" t="s">
        <v>81</v>
      </c>
      <c r="AW2872" s="12" t="s">
        <v>34</v>
      </c>
      <c r="AX2872" s="12" t="s">
        <v>73</v>
      </c>
      <c r="AY2872" s="237" t="s">
        <v>161</v>
      </c>
    </row>
    <row r="2873" s="12" customFormat="1">
      <c r="B2873" s="228"/>
      <c r="C2873" s="229"/>
      <c r="D2873" s="225" t="s">
        <v>176</v>
      </c>
      <c r="E2873" s="230" t="s">
        <v>19</v>
      </c>
      <c r="F2873" s="231" t="s">
        <v>2967</v>
      </c>
      <c r="G2873" s="229"/>
      <c r="H2873" s="230" t="s">
        <v>19</v>
      </c>
      <c r="I2873" s="232"/>
      <c r="J2873" s="229"/>
      <c r="K2873" s="229"/>
      <c r="L2873" s="233"/>
      <c r="M2873" s="234"/>
      <c r="N2873" s="235"/>
      <c r="O2873" s="235"/>
      <c r="P2873" s="235"/>
      <c r="Q2873" s="235"/>
      <c r="R2873" s="235"/>
      <c r="S2873" s="235"/>
      <c r="T2873" s="236"/>
      <c r="AT2873" s="237" t="s">
        <v>176</v>
      </c>
      <c r="AU2873" s="237" t="s">
        <v>83</v>
      </c>
      <c r="AV2873" s="12" t="s">
        <v>81</v>
      </c>
      <c r="AW2873" s="12" t="s">
        <v>34</v>
      </c>
      <c r="AX2873" s="12" t="s">
        <v>73</v>
      </c>
      <c r="AY2873" s="237" t="s">
        <v>161</v>
      </c>
    </row>
    <row r="2874" s="13" customFormat="1">
      <c r="B2874" s="238"/>
      <c r="C2874" s="239"/>
      <c r="D2874" s="225" t="s">
        <v>176</v>
      </c>
      <c r="E2874" s="240" t="s">
        <v>19</v>
      </c>
      <c r="F2874" s="241" t="s">
        <v>3031</v>
      </c>
      <c r="G2874" s="239"/>
      <c r="H2874" s="242">
        <v>1</v>
      </c>
      <c r="I2874" s="243"/>
      <c r="J2874" s="239"/>
      <c r="K2874" s="239"/>
      <c r="L2874" s="244"/>
      <c r="M2874" s="245"/>
      <c r="N2874" s="246"/>
      <c r="O2874" s="246"/>
      <c r="P2874" s="246"/>
      <c r="Q2874" s="246"/>
      <c r="R2874" s="246"/>
      <c r="S2874" s="246"/>
      <c r="T2874" s="247"/>
      <c r="AT2874" s="248" t="s">
        <v>176</v>
      </c>
      <c r="AU2874" s="248" t="s">
        <v>83</v>
      </c>
      <c r="AV2874" s="13" t="s">
        <v>83</v>
      </c>
      <c r="AW2874" s="13" t="s">
        <v>34</v>
      </c>
      <c r="AX2874" s="13" t="s">
        <v>81</v>
      </c>
      <c r="AY2874" s="248" t="s">
        <v>161</v>
      </c>
    </row>
    <row r="2875" s="1" customFormat="1" ht="16.5" customHeight="1">
      <c r="B2875" s="39"/>
      <c r="C2875" s="212" t="s">
        <v>3032</v>
      </c>
      <c r="D2875" s="212" t="s">
        <v>163</v>
      </c>
      <c r="E2875" s="213" t="s">
        <v>3033</v>
      </c>
      <c r="F2875" s="214" t="s">
        <v>3034</v>
      </c>
      <c r="G2875" s="215" t="s">
        <v>1390</v>
      </c>
      <c r="H2875" s="216">
        <v>1</v>
      </c>
      <c r="I2875" s="217"/>
      <c r="J2875" s="218">
        <f>ROUND(I2875*H2875,2)</f>
        <v>0</v>
      </c>
      <c r="K2875" s="214" t="s">
        <v>19</v>
      </c>
      <c r="L2875" s="44"/>
      <c r="M2875" s="219" t="s">
        <v>19</v>
      </c>
      <c r="N2875" s="220" t="s">
        <v>44</v>
      </c>
      <c r="O2875" s="84"/>
      <c r="P2875" s="221">
        <f>O2875*H2875</f>
        <v>0</v>
      </c>
      <c r="Q2875" s="221">
        <v>0.025000000000000001</v>
      </c>
      <c r="R2875" s="221">
        <f>Q2875*H2875</f>
        <v>0.025000000000000001</v>
      </c>
      <c r="S2875" s="221">
        <v>0</v>
      </c>
      <c r="T2875" s="222">
        <f>S2875*H2875</f>
        <v>0</v>
      </c>
      <c r="AR2875" s="223" t="s">
        <v>257</v>
      </c>
      <c r="AT2875" s="223" t="s">
        <v>163</v>
      </c>
      <c r="AU2875" s="223" t="s">
        <v>83</v>
      </c>
      <c r="AY2875" s="18" t="s">
        <v>161</v>
      </c>
      <c r="BE2875" s="224">
        <f>IF(N2875="základní",J2875,0)</f>
        <v>0</v>
      </c>
      <c r="BF2875" s="224">
        <f>IF(N2875="snížená",J2875,0)</f>
        <v>0</v>
      </c>
      <c r="BG2875" s="224">
        <f>IF(N2875="zákl. přenesená",J2875,0)</f>
        <v>0</v>
      </c>
      <c r="BH2875" s="224">
        <f>IF(N2875="sníž. přenesená",J2875,0)</f>
        <v>0</v>
      </c>
      <c r="BI2875" s="224">
        <f>IF(N2875="nulová",J2875,0)</f>
        <v>0</v>
      </c>
      <c r="BJ2875" s="18" t="s">
        <v>81</v>
      </c>
      <c r="BK2875" s="224">
        <f>ROUND(I2875*H2875,2)</f>
        <v>0</v>
      </c>
      <c r="BL2875" s="18" t="s">
        <v>257</v>
      </c>
      <c r="BM2875" s="223" t="s">
        <v>3035</v>
      </c>
    </row>
    <row r="2876" s="12" customFormat="1">
      <c r="B2876" s="228"/>
      <c r="C2876" s="229"/>
      <c r="D2876" s="225" t="s">
        <v>176</v>
      </c>
      <c r="E2876" s="230" t="s">
        <v>19</v>
      </c>
      <c r="F2876" s="231" t="s">
        <v>2973</v>
      </c>
      <c r="G2876" s="229"/>
      <c r="H2876" s="230" t="s">
        <v>19</v>
      </c>
      <c r="I2876" s="232"/>
      <c r="J2876" s="229"/>
      <c r="K2876" s="229"/>
      <c r="L2876" s="233"/>
      <c r="M2876" s="234"/>
      <c r="N2876" s="235"/>
      <c r="O2876" s="235"/>
      <c r="P2876" s="235"/>
      <c r="Q2876" s="235"/>
      <c r="R2876" s="235"/>
      <c r="S2876" s="235"/>
      <c r="T2876" s="236"/>
      <c r="AT2876" s="237" t="s">
        <v>176</v>
      </c>
      <c r="AU2876" s="237" t="s">
        <v>83</v>
      </c>
      <c r="AV2876" s="12" t="s">
        <v>81</v>
      </c>
      <c r="AW2876" s="12" t="s">
        <v>34</v>
      </c>
      <c r="AX2876" s="12" t="s">
        <v>73</v>
      </c>
      <c r="AY2876" s="237" t="s">
        <v>161</v>
      </c>
    </row>
    <row r="2877" s="12" customFormat="1">
      <c r="B2877" s="228"/>
      <c r="C2877" s="229"/>
      <c r="D2877" s="225" t="s">
        <v>176</v>
      </c>
      <c r="E2877" s="230" t="s">
        <v>19</v>
      </c>
      <c r="F2877" s="231" t="s">
        <v>3024</v>
      </c>
      <c r="G2877" s="229"/>
      <c r="H2877" s="230" t="s">
        <v>19</v>
      </c>
      <c r="I2877" s="232"/>
      <c r="J2877" s="229"/>
      <c r="K2877" s="229"/>
      <c r="L2877" s="233"/>
      <c r="M2877" s="234"/>
      <c r="N2877" s="235"/>
      <c r="O2877" s="235"/>
      <c r="P2877" s="235"/>
      <c r="Q2877" s="235"/>
      <c r="R2877" s="235"/>
      <c r="S2877" s="235"/>
      <c r="T2877" s="236"/>
      <c r="AT2877" s="237" t="s">
        <v>176</v>
      </c>
      <c r="AU2877" s="237" t="s">
        <v>83</v>
      </c>
      <c r="AV2877" s="12" t="s">
        <v>81</v>
      </c>
      <c r="AW2877" s="12" t="s">
        <v>34</v>
      </c>
      <c r="AX2877" s="12" t="s">
        <v>73</v>
      </c>
      <c r="AY2877" s="237" t="s">
        <v>161</v>
      </c>
    </row>
    <row r="2878" s="12" customFormat="1">
      <c r="B2878" s="228"/>
      <c r="C2878" s="229"/>
      <c r="D2878" s="225" t="s">
        <v>176</v>
      </c>
      <c r="E2878" s="230" t="s">
        <v>19</v>
      </c>
      <c r="F2878" s="231" t="s">
        <v>2976</v>
      </c>
      <c r="G2878" s="229"/>
      <c r="H2878" s="230" t="s">
        <v>19</v>
      </c>
      <c r="I2878" s="232"/>
      <c r="J2878" s="229"/>
      <c r="K2878" s="229"/>
      <c r="L2878" s="233"/>
      <c r="M2878" s="234"/>
      <c r="N2878" s="235"/>
      <c r="O2878" s="235"/>
      <c r="P2878" s="235"/>
      <c r="Q2878" s="235"/>
      <c r="R2878" s="235"/>
      <c r="S2878" s="235"/>
      <c r="T2878" s="236"/>
      <c r="AT2878" s="237" t="s">
        <v>176</v>
      </c>
      <c r="AU2878" s="237" t="s">
        <v>83</v>
      </c>
      <c r="AV2878" s="12" t="s">
        <v>81</v>
      </c>
      <c r="AW2878" s="12" t="s">
        <v>34</v>
      </c>
      <c r="AX2878" s="12" t="s">
        <v>73</v>
      </c>
      <c r="AY2878" s="237" t="s">
        <v>161</v>
      </c>
    </row>
    <row r="2879" s="12" customFormat="1">
      <c r="B2879" s="228"/>
      <c r="C2879" s="229"/>
      <c r="D2879" s="225" t="s">
        <v>176</v>
      </c>
      <c r="E2879" s="230" t="s">
        <v>19</v>
      </c>
      <c r="F2879" s="231" t="s">
        <v>2967</v>
      </c>
      <c r="G2879" s="229"/>
      <c r="H2879" s="230" t="s">
        <v>19</v>
      </c>
      <c r="I2879" s="232"/>
      <c r="J2879" s="229"/>
      <c r="K2879" s="229"/>
      <c r="L2879" s="233"/>
      <c r="M2879" s="234"/>
      <c r="N2879" s="235"/>
      <c r="O2879" s="235"/>
      <c r="P2879" s="235"/>
      <c r="Q2879" s="235"/>
      <c r="R2879" s="235"/>
      <c r="S2879" s="235"/>
      <c r="T2879" s="236"/>
      <c r="AT2879" s="237" t="s">
        <v>176</v>
      </c>
      <c r="AU2879" s="237" t="s">
        <v>83</v>
      </c>
      <c r="AV2879" s="12" t="s">
        <v>81</v>
      </c>
      <c r="AW2879" s="12" t="s">
        <v>34</v>
      </c>
      <c r="AX2879" s="12" t="s">
        <v>73</v>
      </c>
      <c r="AY2879" s="237" t="s">
        <v>161</v>
      </c>
    </row>
    <row r="2880" s="13" customFormat="1">
      <c r="B2880" s="238"/>
      <c r="C2880" s="239"/>
      <c r="D2880" s="225" t="s">
        <v>176</v>
      </c>
      <c r="E2880" s="240" t="s">
        <v>19</v>
      </c>
      <c r="F2880" s="241" t="s">
        <v>3036</v>
      </c>
      <c r="G2880" s="239"/>
      <c r="H2880" s="242">
        <v>1</v>
      </c>
      <c r="I2880" s="243"/>
      <c r="J2880" s="239"/>
      <c r="K2880" s="239"/>
      <c r="L2880" s="244"/>
      <c r="M2880" s="245"/>
      <c r="N2880" s="246"/>
      <c r="O2880" s="246"/>
      <c r="P2880" s="246"/>
      <c r="Q2880" s="246"/>
      <c r="R2880" s="246"/>
      <c r="S2880" s="246"/>
      <c r="T2880" s="247"/>
      <c r="AT2880" s="248" t="s">
        <v>176</v>
      </c>
      <c r="AU2880" s="248" t="s">
        <v>83</v>
      </c>
      <c r="AV2880" s="13" t="s">
        <v>83</v>
      </c>
      <c r="AW2880" s="13" t="s">
        <v>34</v>
      </c>
      <c r="AX2880" s="13" t="s">
        <v>81</v>
      </c>
      <c r="AY2880" s="248" t="s">
        <v>161</v>
      </c>
    </row>
    <row r="2881" s="1" customFormat="1" ht="16.5" customHeight="1">
      <c r="B2881" s="39"/>
      <c r="C2881" s="212" t="s">
        <v>3037</v>
      </c>
      <c r="D2881" s="212" t="s">
        <v>163</v>
      </c>
      <c r="E2881" s="213" t="s">
        <v>3038</v>
      </c>
      <c r="F2881" s="214" t="s">
        <v>3039</v>
      </c>
      <c r="G2881" s="215" t="s">
        <v>1390</v>
      </c>
      <c r="H2881" s="216">
        <v>5</v>
      </c>
      <c r="I2881" s="217"/>
      <c r="J2881" s="218">
        <f>ROUND(I2881*H2881,2)</f>
        <v>0</v>
      </c>
      <c r="K2881" s="214" t="s">
        <v>19</v>
      </c>
      <c r="L2881" s="44"/>
      <c r="M2881" s="219" t="s">
        <v>19</v>
      </c>
      <c r="N2881" s="220" t="s">
        <v>44</v>
      </c>
      <c r="O2881" s="84"/>
      <c r="P2881" s="221">
        <f>O2881*H2881</f>
        <v>0</v>
      </c>
      <c r="Q2881" s="221">
        <v>0.025000000000000001</v>
      </c>
      <c r="R2881" s="221">
        <f>Q2881*H2881</f>
        <v>0.125</v>
      </c>
      <c r="S2881" s="221">
        <v>0</v>
      </c>
      <c r="T2881" s="222">
        <f>S2881*H2881</f>
        <v>0</v>
      </c>
      <c r="AR2881" s="223" t="s">
        <v>257</v>
      </c>
      <c r="AT2881" s="223" t="s">
        <v>163</v>
      </c>
      <c r="AU2881" s="223" t="s">
        <v>83</v>
      </c>
      <c r="AY2881" s="18" t="s">
        <v>161</v>
      </c>
      <c r="BE2881" s="224">
        <f>IF(N2881="základní",J2881,0)</f>
        <v>0</v>
      </c>
      <c r="BF2881" s="224">
        <f>IF(N2881="snížená",J2881,0)</f>
        <v>0</v>
      </c>
      <c r="BG2881" s="224">
        <f>IF(N2881="zákl. přenesená",J2881,0)</f>
        <v>0</v>
      </c>
      <c r="BH2881" s="224">
        <f>IF(N2881="sníž. přenesená",J2881,0)</f>
        <v>0</v>
      </c>
      <c r="BI2881" s="224">
        <f>IF(N2881="nulová",J2881,0)</f>
        <v>0</v>
      </c>
      <c r="BJ2881" s="18" t="s">
        <v>81</v>
      </c>
      <c r="BK2881" s="224">
        <f>ROUND(I2881*H2881,2)</f>
        <v>0</v>
      </c>
      <c r="BL2881" s="18" t="s">
        <v>257</v>
      </c>
      <c r="BM2881" s="223" t="s">
        <v>3040</v>
      </c>
    </row>
    <row r="2882" s="12" customFormat="1">
      <c r="B2882" s="228"/>
      <c r="C2882" s="229"/>
      <c r="D2882" s="225" t="s">
        <v>176</v>
      </c>
      <c r="E2882" s="230" t="s">
        <v>19</v>
      </c>
      <c r="F2882" s="231" t="s">
        <v>2973</v>
      </c>
      <c r="G2882" s="229"/>
      <c r="H2882" s="230" t="s">
        <v>19</v>
      </c>
      <c r="I2882" s="232"/>
      <c r="J2882" s="229"/>
      <c r="K2882" s="229"/>
      <c r="L2882" s="233"/>
      <c r="M2882" s="234"/>
      <c r="N2882" s="235"/>
      <c r="O2882" s="235"/>
      <c r="P2882" s="235"/>
      <c r="Q2882" s="235"/>
      <c r="R2882" s="235"/>
      <c r="S2882" s="235"/>
      <c r="T2882" s="236"/>
      <c r="AT2882" s="237" t="s">
        <v>176</v>
      </c>
      <c r="AU2882" s="237" t="s">
        <v>83</v>
      </c>
      <c r="AV2882" s="12" t="s">
        <v>81</v>
      </c>
      <c r="AW2882" s="12" t="s">
        <v>34</v>
      </c>
      <c r="AX2882" s="12" t="s">
        <v>73</v>
      </c>
      <c r="AY2882" s="237" t="s">
        <v>161</v>
      </c>
    </row>
    <row r="2883" s="12" customFormat="1">
      <c r="B2883" s="228"/>
      <c r="C2883" s="229"/>
      <c r="D2883" s="225" t="s">
        <v>176</v>
      </c>
      <c r="E2883" s="230" t="s">
        <v>19</v>
      </c>
      <c r="F2883" s="231" t="s">
        <v>3030</v>
      </c>
      <c r="G2883" s="229"/>
      <c r="H2883" s="230" t="s">
        <v>19</v>
      </c>
      <c r="I2883" s="232"/>
      <c r="J2883" s="229"/>
      <c r="K2883" s="229"/>
      <c r="L2883" s="233"/>
      <c r="M2883" s="234"/>
      <c r="N2883" s="235"/>
      <c r="O2883" s="235"/>
      <c r="P2883" s="235"/>
      <c r="Q2883" s="235"/>
      <c r="R2883" s="235"/>
      <c r="S2883" s="235"/>
      <c r="T2883" s="236"/>
      <c r="AT2883" s="237" t="s">
        <v>176</v>
      </c>
      <c r="AU2883" s="237" t="s">
        <v>83</v>
      </c>
      <c r="AV2883" s="12" t="s">
        <v>81</v>
      </c>
      <c r="AW2883" s="12" t="s">
        <v>34</v>
      </c>
      <c r="AX2883" s="12" t="s">
        <v>73</v>
      </c>
      <c r="AY2883" s="237" t="s">
        <v>161</v>
      </c>
    </row>
    <row r="2884" s="12" customFormat="1">
      <c r="B2884" s="228"/>
      <c r="C2884" s="229"/>
      <c r="D2884" s="225" t="s">
        <v>176</v>
      </c>
      <c r="E2884" s="230" t="s">
        <v>19</v>
      </c>
      <c r="F2884" s="231" t="s">
        <v>3041</v>
      </c>
      <c r="G2884" s="229"/>
      <c r="H2884" s="230" t="s">
        <v>19</v>
      </c>
      <c r="I2884" s="232"/>
      <c r="J2884" s="229"/>
      <c r="K2884" s="229"/>
      <c r="L2884" s="233"/>
      <c r="M2884" s="234"/>
      <c r="N2884" s="235"/>
      <c r="O2884" s="235"/>
      <c r="P2884" s="235"/>
      <c r="Q2884" s="235"/>
      <c r="R2884" s="235"/>
      <c r="S2884" s="235"/>
      <c r="T2884" s="236"/>
      <c r="AT2884" s="237" t="s">
        <v>176</v>
      </c>
      <c r="AU2884" s="237" t="s">
        <v>83</v>
      </c>
      <c r="AV2884" s="12" t="s">
        <v>81</v>
      </c>
      <c r="AW2884" s="12" t="s">
        <v>34</v>
      </c>
      <c r="AX2884" s="12" t="s">
        <v>73</v>
      </c>
      <c r="AY2884" s="237" t="s">
        <v>161</v>
      </c>
    </row>
    <row r="2885" s="12" customFormat="1">
      <c r="B2885" s="228"/>
      <c r="C2885" s="229"/>
      <c r="D2885" s="225" t="s">
        <v>176</v>
      </c>
      <c r="E2885" s="230" t="s">
        <v>19</v>
      </c>
      <c r="F2885" s="231" t="s">
        <v>2976</v>
      </c>
      <c r="G2885" s="229"/>
      <c r="H2885" s="230" t="s">
        <v>19</v>
      </c>
      <c r="I2885" s="232"/>
      <c r="J2885" s="229"/>
      <c r="K2885" s="229"/>
      <c r="L2885" s="233"/>
      <c r="M2885" s="234"/>
      <c r="N2885" s="235"/>
      <c r="O2885" s="235"/>
      <c r="P2885" s="235"/>
      <c r="Q2885" s="235"/>
      <c r="R2885" s="235"/>
      <c r="S2885" s="235"/>
      <c r="T2885" s="236"/>
      <c r="AT2885" s="237" t="s">
        <v>176</v>
      </c>
      <c r="AU2885" s="237" t="s">
        <v>83</v>
      </c>
      <c r="AV2885" s="12" t="s">
        <v>81</v>
      </c>
      <c r="AW2885" s="12" t="s">
        <v>34</v>
      </c>
      <c r="AX2885" s="12" t="s">
        <v>73</v>
      </c>
      <c r="AY2885" s="237" t="s">
        <v>161</v>
      </c>
    </row>
    <row r="2886" s="12" customFormat="1">
      <c r="B2886" s="228"/>
      <c r="C2886" s="229"/>
      <c r="D2886" s="225" t="s">
        <v>176</v>
      </c>
      <c r="E2886" s="230" t="s">
        <v>19</v>
      </c>
      <c r="F2886" s="231" t="s">
        <v>2967</v>
      </c>
      <c r="G2886" s="229"/>
      <c r="H2886" s="230" t="s">
        <v>19</v>
      </c>
      <c r="I2886" s="232"/>
      <c r="J2886" s="229"/>
      <c r="K2886" s="229"/>
      <c r="L2886" s="233"/>
      <c r="M2886" s="234"/>
      <c r="N2886" s="235"/>
      <c r="O2886" s="235"/>
      <c r="P2886" s="235"/>
      <c r="Q2886" s="235"/>
      <c r="R2886" s="235"/>
      <c r="S2886" s="235"/>
      <c r="T2886" s="236"/>
      <c r="AT2886" s="237" t="s">
        <v>176</v>
      </c>
      <c r="AU2886" s="237" t="s">
        <v>83</v>
      </c>
      <c r="AV2886" s="12" t="s">
        <v>81</v>
      </c>
      <c r="AW2886" s="12" t="s">
        <v>34</v>
      </c>
      <c r="AX2886" s="12" t="s">
        <v>73</v>
      </c>
      <c r="AY2886" s="237" t="s">
        <v>161</v>
      </c>
    </row>
    <row r="2887" s="13" customFormat="1">
      <c r="B2887" s="238"/>
      <c r="C2887" s="239"/>
      <c r="D2887" s="225" t="s">
        <v>176</v>
      </c>
      <c r="E2887" s="240" t="s">
        <v>19</v>
      </c>
      <c r="F2887" s="241" t="s">
        <v>3042</v>
      </c>
      <c r="G2887" s="239"/>
      <c r="H2887" s="242">
        <v>5</v>
      </c>
      <c r="I2887" s="243"/>
      <c r="J2887" s="239"/>
      <c r="K2887" s="239"/>
      <c r="L2887" s="244"/>
      <c r="M2887" s="245"/>
      <c r="N2887" s="246"/>
      <c r="O2887" s="246"/>
      <c r="P2887" s="246"/>
      <c r="Q2887" s="246"/>
      <c r="R2887" s="246"/>
      <c r="S2887" s="246"/>
      <c r="T2887" s="247"/>
      <c r="AT2887" s="248" t="s">
        <v>176</v>
      </c>
      <c r="AU2887" s="248" t="s">
        <v>83</v>
      </c>
      <c r="AV2887" s="13" t="s">
        <v>83</v>
      </c>
      <c r="AW2887" s="13" t="s">
        <v>34</v>
      </c>
      <c r="AX2887" s="13" t="s">
        <v>81</v>
      </c>
      <c r="AY2887" s="248" t="s">
        <v>161</v>
      </c>
    </row>
    <row r="2888" s="1" customFormat="1" ht="24" customHeight="1">
      <c r="B2888" s="39"/>
      <c r="C2888" s="212" t="s">
        <v>3043</v>
      </c>
      <c r="D2888" s="212" t="s">
        <v>163</v>
      </c>
      <c r="E2888" s="213" t="s">
        <v>3044</v>
      </c>
      <c r="F2888" s="214" t="s">
        <v>3045</v>
      </c>
      <c r="G2888" s="215" t="s">
        <v>1390</v>
      </c>
      <c r="H2888" s="216">
        <v>1</v>
      </c>
      <c r="I2888" s="217"/>
      <c r="J2888" s="218">
        <f>ROUND(I2888*H2888,2)</f>
        <v>0</v>
      </c>
      <c r="K2888" s="214" t="s">
        <v>19</v>
      </c>
      <c r="L2888" s="44"/>
      <c r="M2888" s="219" t="s">
        <v>19</v>
      </c>
      <c r="N2888" s="220" t="s">
        <v>44</v>
      </c>
      <c r="O2888" s="84"/>
      <c r="P2888" s="221">
        <f>O2888*H2888</f>
        <v>0</v>
      </c>
      <c r="Q2888" s="221">
        <v>0.025000000000000001</v>
      </c>
      <c r="R2888" s="221">
        <f>Q2888*H2888</f>
        <v>0.025000000000000001</v>
      </c>
      <c r="S2888" s="221">
        <v>0</v>
      </c>
      <c r="T2888" s="222">
        <f>S2888*H2888</f>
        <v>0</v>
      </c>
      <c r="AR2888" s="223" t="s">
        <v>257</v>
      </c>
      <c r="AT2888" s="223" t="s">
        <v>163</v>
      </c>
      <c r="AU2888" s="223" t="s">
        <v>83</v>
      </c>
      <c r="AY2888" s="18" t="s">
        <v>161</v>
      </c>
      <c r="BE2888" s="224">
        <f>IF(N2888="základní",J2888,0)</f>
        <v>0</v>
      </c>
      <c r="BF2888" s="224">
        <f>IF(N2888="snížená",J2888,0)</f>
        <v>0</v>
      </c>
      <c r="BG2888" s="224">
        <f>IF(N2888="zákl. přenesená",J2888,0)</f>
        <v>0</v>
      </c>
      <c r="BH2888" s="224">
        <f>IF(N2888="sníž. přenesená",J2888,0)</f>
        <v>0</v>
      </c>
      <c r="BI2888" s="224">
        <f>IF(N2888="nulová",J2888,0)</f>
        <v>0</v>
      </c>
      <c r="BJ2888" s="18" t="s">
        <v>81</v>
      </c>
      <c r="BK2888" s="224">
        <f>ROUND(I2888*H2888,2)</f>
        <v>0</v>
      </c>
      <c r="BL2888" s="18" t="s">
        <v>257</v>
      </c>
      <c r="BM2888" s="223" t="s">
        <v>3046</v>
      </c>
    </row>
    <row r="2889" s="12" customFormat="1">
      <c r="B2889" s="228"/>
      <c r="C2889" s="229"/>
      <c r="D2889" s="225" t="s">
        <v>176</v>
      </c>
      <c r="E2889" s="230" t="s">
        <v>19</v>
      </c>
      <c r="F2889" s="231" t="s">
        <v>2973</v>
      </c>
      <c r="G2889" s="229"/>
      <c r="H2889" s="230" t="s">
        <v>19</v>
      </c>
      <c r="I2889" s="232"/>
      <c r="J2889" s="229"/>
      <c r="K2889" s="229"/>
      <c r="L2889" s="233"/>
      <c r="M2889" s="234"/>
      <c r="N2889" s="235"/>
      <c r="O2889" s="235"/>
      <c r="P2889" s="235"/>
      <c r="Q2889" s="235"/>
      <c r="R2889" s="235"/>
      <c r="S2889" s="235"/>
      <c r="T2889" s="236"/>
      <c r="AT2889" s="237" t="s">
        <v>176</v>
      </c>
      <c r="AU2889" s="237" t="s">
        <v>83</v>
      </c>
      <c r="AV2889" s="12" t="s">
        <v>81</v>
      </c>
      <c r="AW2889" s="12" t="s">
        <v>34</v>
      </c>
      <c r="AX2889" s="12" t="s">
        <v>73</v>
      </c>
      <c r="AY2889" s="237" t="s">
        <v>161</v>
      </c>
    </row>
    <row r="2890" s="12" customFormat="1">
      <c r="B2890" s="228"/>
      <c r="C2890" s="229"/>
      <c r="D2890" s="225" t="s">
        <v>176</v>
      </c>
      <c r="E2890" s="230" t="s">
        <v>19</v>
      </c>
      <c r="F2890" s="231" t="s">
        <v>3047</v>
      </c>
      <c r="G2890" s="229"/>
      <c r="H2890" s="230" t="s">
        <v>19</v>
      </c>
      <c r="I2890" s="232"/>
      <c r="J2890" s="229"/>
      <c r="K2890" s="229"/>
      <c r="L2890" s="233"/>
      <c r="M2890" s="234"/>
      <c r="N2890" s="235"/>
      <c r="O2890" s="235"/>
      <c r="P2890" s="235"/>
      <c r="Q2890" s="235"/>
      <c r="R2890" s="235"/>
      <c r="S2890" s="235"/>
      <c r="T2890" s="236"/>
      <c r="AT2890" s="237" t="s">
        <v>176</v>
      </c>
      <c r="AU2890" s="237" t="s">
        <v>83</v>
      </c>
      <c r="AV2890" s="12" t="s">
        <v>81</v>
      </c>
      <c r="AW2890" s="12" t="s">
        <v>34</v>
      </c>
      <c r="AX2890" s="12" t="s">
        <v>73</v>
      </c>
      <c r="AY2890" s="237" t="s">
        <v>161</v>
      </c>
    </row>
    <row r="2891" s="12" customFormat="1">
      <c r="B2891" s="228"/>
      <c r="C2891" s="229"/>
      <c r="D2891" s="225" t="s">
        <v>176</v>
      </c>
      <c r="E2891" s="230" t="s">
        <v>19</v>
      </c>
      <c r="F2891" s="231" t="s">
        <v>2974</v>
      </c>
      <c r="G2891" s="229"/>
      <c r="H2891" s="230" t="s">
        <v>19</v>
      </c>
      <c r="I2891" s="232"/>
      <c r="J2891" s="229"/>
      <c r="K2891" s="229"/>
      <c r="L2891" s="233"/>
      <c r="M2891" s="234"/>
      <c r="N2891" s="235"/>
      <c r="O2891" s="235"/>
      <c r="P2891" s="235"/>
      <c r="Q2891" s="235"/>
      <c r="R2891" s="235"/>
      <c r="S2891" s="235"/>
      <c r="T2891" s="236"/>
      <c r="AT2891" s="237" t="s">
        <v>176</v>
      </c>
      <c r="AU2891" s="237" t="s">
        <v>83</v>
      </c>
      <c r="AV2891" s="12" t="s">
        <v>81</v>
      </c>
      <c r="AW2891" s="12" t="s">
        <v>34</v>
      </c>
      <c r="AX2891" s="12" t="s">
        <v>73</v>
      </c>
      <c r="AY2891" s="237" t="s">
        <v>161</v>
      </c>
    </row>
    <row r="2892" s="12" customFormat="1">
      <c r="B2892" s="228"/>
      <c r="C2892" s="229"/>
      <c r="D2892" s="225" t="s">
        <v>176</v>
      </c>
      <c r="E2892" s="230" t="s">
        <v>19</v>
      </c>
      <c r="F2892" s="231" t="s">
        <v>2975</v>
      </c>
      <c r="G2892" s="229"/>
      <c r="H2892" s="230" t="s">
        <v>19</v>
      </c>
      <c r="I2892" s="232"/>
      <c r="J2892" s="229"/>
      <c r="K2892" s="229"/>
      <c r="L2892" s="233"/>
      <c r="M2892" s="234"/>
      <c r="N2892" s="235"/>
      <c r="O2892" s="235"/>
      <c r="P2892" s="235"/>
      <c r="Q2892" s="235"/>
      <c r="R2892" s="235"/>
      <c r="S2892" s="235"/>
      <c r="T2892" s="236"/>
      <c r="AT2892" s="237" t="s">
        <v>176</v>
      </c>
      <c r="AU2892" s="237" t="s">
        <v>83</v>
      </c>
      <c r="AV2892" s="12" t="s">
        <v>81</v>
      </c>
      <c r="AW2892" s="12" t="s">
        <v>34</v>
      </c>
      <c r="AX2892" s="12" t="s">
        <v>73</v>
      </c>
      <c r="AY2892" s="237" t="s">
        <v>161</v>
      </c>
    </row>
    <row r="2893" s="12" customFormat="1">
      <c r="B2893" s="228"/>
      <c r="C2893" s="229"/>
      <c r="D2893" s="225" t="s">
        <v>176</v>
      </c>
      <c r="E2893" s="230" t="s">
        <v>19</v>
      </c>
      <c r="F2893" s="231" t="s">
        <v>2976</v>
      </c>
      <c r="G2893" s="229"/>
      <c r="H2893" s="230" t="s">
        <v>19</v>
      </c>
      <c r="I2893" s="232"/>
      <c r="J2893" s="229"/>
      <c r="K2893" s="229"/>
      <c r="L2893" s="233"/>
      <c r="M2893" s="234"/>
      <c r="N2893" s="235"/>
      <c r="O2893" s="235"/>
      <c r="P2893" s="235"/>
      <c r="Q2893" s="235"/>
      <c r="R2893" s="235"/>
      <c r="S2893" s="235"/>
      <c r="T2893" s="236"/>
      <c r="AT2893" s="237" t="s">
        <v>176</v>
      </c>
      <c r="AU2893" s="237" t="s">
        <v>83</v>
      </c>
      <c r="AV2893" s="12" t="s">
        <v>81</v>
      </c>
      <c r="AW2893" s="12" t="s">
        <v>34</v>
      </c>
      <c r="AX2893" s="12" t="s">
        <v>73</v>
      </c>
      <c r="AY2893" s="237" t="s">
        <v>161</v>
      </c>
    </row>
    <row r="2894" s="12" customFormat="1">
      <c r="B2894" s="228"/>
      <c r="C2894" s="229"/>
      <c r="D2894" s="225" t="s">
        <v>176</v>
      </c>
      <c r="E2894" s="230" t="s">
        <v>19</v>
      </c>
      <c r="F2894" s="231" t="s">
        <v>2967</v>
      </c>
      <c r="G2894" s="229"/>
      <c r="H2894" s="230" t="s">
        <v>19</v>
      </c>
      <c r="I2894" s="232"/>
      <c r="J2894" s="229"/>
      <c r="K2894" s="229"/>
      <c r="L2894" s="233"/>
      <c r="M2894" s="234"/>
      <c r="N2894" s="235"/>
      <c r="O2894" s="235"/>
      <c r="P2894" s="235"/>
      <c r="Q2894" s="235"/>
      <c r="R2894" s="235"/>
      <c r="S2894" s="235"/>
      <c r="T2894" s="236"/>
      <c r="AT2894" s="237" t="s">
        <v>176</v>
      </c>
      <c r="AU2894" s="237" t="s">
        <v>83</v>
      </c>
      <c r="AV2894" s="12" t="s">
        <v>81</v>
      </c>
      <c r="AW2894" s="12" t="s">
        <v>34</v>
      </c>
      <c r="AX2894" s="12" t="s">
        <v>73</v>
      </c>
      <c r="AY2894" s="237" t="s">
        <v>161</v>
      </c>
    </row>
    <row r="2895" s="13" customFormat="1">
      <c r="B2895" s="238"/>
      <c r="C2895" s="239"/>
      <c r="D2895" s="225" t="s">
        <v>176</v>
      </c>
      <c r="E2895" s="240" t="s">
        <v>19</v>
      </c>
      <c r="F2895" s="241" t="s">
        <v>3048</v>
      </c>
      <c r="G2895" s="239"/>
      <c r="H2895" s="242">
        <v>1</v>
      </c>
      <c r="I2895" s="243"/>
      <c r="J2895" s="239"/>
      <c r="K2895" s="239"/>
      <c r="L2895" s="244"/>
      <c r="M2895" s="245"/>
      <c r="N2895" s="246"/>
      <c r="O2895" s="246"/>
      <c r="P2895" s="246"/>
      <c r="Q2895" s="246"/>
      <c r="R2895" s="246"/>
      <c r="S2895" s="246"/>
      <c r="T2895" s="247"/>
      <c r="AT2895" s="248" t="s">
        <v>176</v>
      </c>
      <c r="AU2895" s="248" t="s">
        <v>83</v>
      </c>
      <c r="AV2895" s="13" t="s">
        <v>83</v>
      </c>
      <c r="AW2895" s="13" t="s">
        <v>34</v>
      </c>
      <c r="AX2895" s="13" t="s">
        <v>81</v>
      </c>
      <c r="AY2895" s="248" t="s">
        <v>161</v>
      </c>
    </row>
    <row r="2896" s="1" customFormat="1" ht="16.5" customHeight="1">
      <c r="B2896" s="39"/>
      <c r="C2896" s="212" t="s">
        <v>3049</v>
      </c>
      <c r="D2896" s="212" t="s">
        <v>163</v>
      </c>
      <c r="E2896" s="213" t="s">
        <v>3050</v>
      </c>
      <c r="F2896" s="214" t="s">
        <v>3051</v>
      </c>
      <c r="G2896" s="215" t="s">
        <v>1390</v>
      </c>
      <c r="H2896" s="216">
        <v>1</v>
      </c>
      <c r="I2896" s="217"/>
      <c r="J2896" s="218">
        <f>ROUND(I2896*H2896,2)</f>
        <v>0</v>
      </c>
      <c r="K2896" s="214" t="s">
        <v>19</v>
      </c>
      <c r="L2896" s="44"/>
      <c r="M2896" s="219" t="s">
        <v>19</v>
      </c>
      <c r="N2896" s="220" t="s">
        <v>44</v>
      </c>
      <c r="O2896" s="84"/>
      <c r="P2896" s="221">
        <f>O2896*H2896</f>
        <v>0</v>
      </c>
      <c r="Q2896" s="221">
        <v>0.074999999999999997</v>
      </c>
      <c r="R2896" s="221">
        <f>Q2896*H2896</f>
        <v>0.074999999999999997</v>
      </c>
      <c r="S2896" s="221">
        <v>0</v>
      </c>
      <c r="T2896" s="222">
        <f>S2896*H2896</f>
        <v>0</v>
      </c>
      <c r="AR2896" s="223" t="s">
        <v>257</v>
      </c>
      <c r="AT2896" s="223" t="s">
        <v>163</v>
      </c>
      <c r="AU2896" s="223" t="s">
        <v>83</v>
      </c>
      <c r="AY2896" s="18" t="s">
        <v>161</v>
      </c>
      <c r="BE2896" s="224">
        <f>IF(N2896="základní",J2896,0)</f>
        <v>0</v>
      </c>
      <c r="BF2896" s="224">
        <f>IF(N2896="snížená",J2896,0)</f>
        <v>0</v>
      </c>
      <c r="BG2896" s="224">
        <f>IF(N2896="zákl. přenesená",J2896,0)</f>
        <v>0</v>
      </c>
      <c r="BH2896" s="224">
        <f>IF(N2896="sníž. přenesená",J2896,0)</f>
        <v>0</v>
      </c>
      <c r="BI2896" s="224">
        <f>IF(N2896="nulová",J2896,0)</f>
        <v>0</v>
      </c>
      <c r="BJ2896" s="18" t="s">
        <v>81</v>
      </c>
      <c r="BK2896" s="224">
        <f>ROUND(I2896*H2896,2)</f>
        <v>0</v>
      </c>
      <c r="BL2896" s="18" t="s">
        <v>257</v>
      </c>
      <c r="BM2896" s="223" t="s">
        <v>3052</v>
      </c>
    </row>
    <row r="2897" s="12" customFormat="1">
      <c r="B2897" s="228"/>
      <c r="C2897" s="229"/>
      <c r="D2897" s="225" t="s">
        <v>176</v>
      </c>
      <c r="E2897" s="230" t="s">
        <v>19</v>
      </c>
      <c r="F2897" s="231" t="s">
        <v>2973</v>
      </c>
      <c r="G2897" s="229"/>
      <c r="H2897" s="230" t="s">
        <v>19</v>
      </c>
      <c r="I2897" s="232"/>
      <c r="J2897" s="229"/>
      <c r="K2897" s="229"/>
      <c r="L2897" s="233"/>
      <c r="M2897" s="234"/>
      <c r="N2897" s="235"/>
      <c r="O2897" s="235"/>
      <c r="P2897" s="235"/>
      <c r="Q2897" s="235"/>
      <c r="R2897" s="235"/>
      <c r="S2897" s="235"/>
      <c r="T2897" s="236"/>
      <c r="AT2897" s="237" t="s">
        <v>176</v>
      </c>
      <c r="AU2897" s="237" t="s">
        <v>83</v>
      </c>
      <c r="AV2897" s="12" t="s">
        <v>81</v>
      </c>
      <c r="AW2897" s="12" t="s">
        <v>34</v>
      </c>
      <c r="AX2897" s="12" t="s">
        <v>73</v>
      </c>
      <c r="AY2897" s="237" t="s">
        <v>161</v>
      </c>
    </row>
    <row r="2898" s="12" customFormat="1">
      <c r="B2898" s="228"/>
      <c r="C2898" s="229"/>
      <c r="D2898" s="225" t="s">
        <v>176</v>
      </c>
      <c r="E2898" s="230" t="s">
        <v>19</v>
      </c>
      <c r="F2898" s="231" t="s">
        <v>3053</v>
      </c>
      <c r="G2898" s="229"/>
      <c r="H2898" s="230" t="s">
        <v>19</v>
      </c>
      <c r="I2898" s="232"/>
      <c r="J2898" s="229"/>
      <c r="K2898" s="229"/>
      <c r="L2898" s="233"/>
      <c r="M2898" s="234"/>
      <c r="N2898" s="235"/>
      <c r="O2898" s="235"/>
      <c r="P2898" s="235"/>
      <c r="Q2898" s="235"/>
      <c r="R2898" s="235"/>
      <c r="S2898" s="235"/>
      <c r="T2898" s="236"/>
      <c r="AT2898" s="237" t="s">
        <v>176</v>
      </c>
      <c r="AU2898" s="237" t="s">
        <v>83</v>
      </c>
      <c r="AV2898" s="12" t="s">
        <v>81</v>
      </c>
      <c r="AW2898" s="12" t="s">
        <v>34</v>
      </c>
      <c r="AX2898" s="12" t="s">
        <v>73</v>
      </c>
      <c r="AY2898" s="237" t="s">
        <v>161</v>
      </c>
    </row>
    <row r="2899" s="12" customFormat="1">
      <c r="B2899" s="228"/>
      <c r="C2899" s="229"/>
      <c r="D2899" s="225" t="s">
        <v>176</v>
      </c>
      <c r="E2899" s="230" t="s">
        <v>19</v>
      </c>
      <c r="F2899" s="231" t="s">
        <v>3054</v>
      </c>
      <c r="G2899" s="229"/>
      <c r="H2899" s="230" t="s">
        <v>19</v>
      </c>
      <c r="I2899" s="232"/>
      <c r="J2899" s="229"/>
      <c r="K2899" s="229"/>
      <c r="L2899" s="233"/>
      <c r="M2899" s="234"/>
      <c r="N2899" s="235"/>
      <c r="O2899" s="235"/>
      <c r="P2899" s="235"/>
      <c r="Q2899" s="235"/>
      <c r="R2899" s="235"/>
      <c r="S2899" s="235"/>
      <c r="T2899" s="236"/>
      <c r="AT2899" s="237" t="s">
        <v>176</v>
      </c>
      <c r="AU2899" s="237" t="s">
        <v>83</v>
      </c>
      <c r="AV2899" s="12" t="s">
        <v>81</v>
      </c>
      <c r="AW2899" s="12" t="s">
        <v>34</v>
      </c>
      <c r="AX2899" s="12" t="s">
        <v>73</v>
      </c>
      <c r="AY2899" s="237" t="s">
        <v>161</v>
      </c>
    </row>
    <row r="2900" s="12" customFormat="1">
      <c r="B2900" s="228"/>
      <c r="C2900" s="229"/>
      <c r="D2900" s="225" t="s">
        <v>176</v>
      </c>
      <c r="E2900" s="230" t="s">
        <v>19</v>
      </c>
      <c r="F2900" s="231" t="s">
        <v>2976</v>
      </c>
      <c r="G2900" s="229"/>
      <c r="H2900" s="230" t="s">
        <v>19</v>
      </c>
      <c r="I2900" s="232"/>
      <c r="J2900" s="229"/>
      <c r="K2900" s="229"/>
      <c r="L2900" s="233"/>
      <c r="M2900" s="234"/>
      <c r="N2900" s="235"/>
      <c r="O2900" s="235"/>
      <c r="P2900" s="235"/>
      <c r="Q2900" s="235"/>
      <c r="R2900" s="235"/>
      <c r="S2900" s="235"/>
      <c r="T2900" s="236"/>
      <c r="AT2900" s="237" t="s">
        <v>176</v>
      </c>
      <c r="AU2900" s="237" t="s">
        <v>83</v>
      </c>
      <c r="AV2900" s="12" t="s">
        <v>81</v>
      </c>
      <c r="AW2900" s="12" t="s">
        <v>34</v>
      </c>
      <c r="AX2900" s="12" t="s">
        <v>73</v>
      </c>
      <c r="AY2900" s="237" t="s">
        <v>161</v>
      </c>
    </row>
    <row r="2901" s="12" customFormat="1">
      <c r="B2901" s="228"/>
      <c r="C2901" s="229"/>
      <c r="D2901" s="225" t="s">
        <v>176</v>
      </c>
      <c r="E2901" s="230" t="s">
        <v>19</v>
      </c>
      <c r="F2901" s="231" t="s">
        <v>3055</v>
      </c>
      <c r="G2901" s="229"/>
      <c r="H2901" s="230" t="s">
        <v>19</v>
      </c>
      <c r="I2901" s="232"/>
      <c r="J2901" s="229"/>
      <c r="K2901" s="229"/>
      <c r="L2901" s="233"/>
      <c r="M2901" s="234"/>
      <c r="N2901" s="235"/>
      <c r="O2901" s="235"/>
      <c r="P2901" s="235"/>
      <c r="Q2901" s="235"/>
      <c r="R2901" s="235"/>
      <c r="S2901" s="235"/>
      <c r="T2901" s="236"/>
      <c r="AT2901" s="237" t="s">
        <v>176</v>
      </c>
      <c r="AU2901" s="237" t="s">
        <v>83</v>
      </c>
      <c r="AV2901" s="12" t="s">
        <v>81</v>
      </c>
      <c r="AW2901" s="12" t="s">
        <v>34</v>
      </c>
      <c r="AX2901" s="12" t="s">
        <v>73</v>
      </c>
      <c r="AY2901" s="237" t="s">
        <v>161</v>
      </c>
    </row>
    <row r="2902" s="12" customFormat="1">
      <c r="B2902" s="228"/>
      <c r="C2902" s="229"/>
      <c r="D2902" s="225" t="s">
        <v>176</v>
      </c>
      <c r="E2902" s="230" t="s">
        <v>19</v>
      </c>
      <c r="F2902" s="231" t="s">
        <v>2967</v>
      </c>
      <c r="G2902" s="229"/>
      <c r="H2902" s="230" t="s">
        <v>19</v>
      </c>
      <c r="I2902" s="232"/>
      <c r="J2902" s="229"/>
      <c r="K2902" s="229"/>
      <c r="L2902" s="233"/>
      <c r="M2902" s="234"/>
      <c r="N2902" s="235"/>
      <c r="O2902" s="235"/>
      <c r="P2902" s="235"/>
      <c r="Q2902" s="235"/>
      <c r="R2902" s="235"/>
      <c r="S2902" s="235"/>
      <c r="T2902" s="236"/>
      <c r="AT2902" s="237" t="s">
        <v>176</v>
      </c>
      <c r="AU2902" s="237" t="s">
        <v>83</v>
      </c>
      <c r="AV2902" s="12" t="s">
        <v>81</v>
      </c>
      <c r="AW2902" s="12" t="s">
        <v>34</v>
      </c>
      <c r="AX2902" s="12" t="s">
        <v>73</v>
      </c>
      <c r="AY2902" s="237" t="s">
        <v>161</v>
      </c>
    </row>
    <row r="2903" s="13" customFormat="1">
      <c r="B2903" s="238"/>
      <c r="C2903" s="239"/>
      <c r="D2903" s="225" t="s">
        <v>176</v>
      </c>
      <c r="E2903" s="240" t="s">
        <v>19</v>
      </c>
      <c r="F2903" s="241" t="s">
        <v>3056</v>
      </c>
      <c r="G2903" s="239"/>
      <c r="H2903" s="242">
        <v>1</v>
      </c>
      <c r="I2903" s="243"/>
      <c r="J2903" s="239"/>
      <c r="K2903" s="239"/>
      <c r="L2903" s="244"/>
      <c r="M2903" s="245"/>
      <c r="N2903" s="246"/>
      <c r="O2903" s="246"/>
      <c r="P2903" s="246"/>
      <c r="Q2903" s="246"/>
      <c r="R2903" s="246"/>
      <c r="S2903" s="246"/>
      <c r="T2903" s="247"/>
      <c r="AT2903" s="248" t="s">
        <v>176</v>
      </c>
      <c r="AU2903" s="248" t="s">
        <v>83</v>
      </c>
      <c r="AV2903" s="13" t="s">
        <v>83</v>
      </c>
      <c r="AW2903" s="13" t="s">
        <v>34</v>
      </c>
      <c r="AX2903" s="13" t="s">
        <v>81</v>
      </c>
      <c r="AY2903" s="248" t="s">
        <v>161</v>
      </c>
    </row>
    <row r="2904" s="1" customFormat="1" ht="16.5" customHeight="1">
      <c r="B2904" s="39"/>
      <c r="C2904" s="212" t="s">
        <v>3057</v>
      </c>
      <c r="D2904" s="212" t="s">
        <v>163</v>
      </c>
      <c r="E2904" s="213" t="s">
        <v>3058</v>
      </c>
      <c r="F2904" s="214" t="s">
        <v>3059</v>
      </c>
      <c r="G2904" s="215" t="s">
        <v>1390</v>
      </c>
      <c r="H2904" s="216">
        <v>1</v>
      </c>
      <c r="I2904" s="217"/>
      <c r="J2904" s="218">
        <f>ROUND(I2904*H2904,2)</f>
        <v>0</v>
      </c>
      <c r="K2904" s="214" t="s">
        <v>19</v>
      </c>
      <c r="L2904" s="44"/>
      <c r="M2904" s="219" t="s">
        <v>19</v>
      </c>
      <c r="N2904" s="220" t="s">
        <v>44</v>
      </c>
      <c r="O2904" s="84"/>
      <c r="P2904" s="221">
        <f>O2904*H2904</f>
        <v>0</v>
      </c>
      <c r="Q2904" s="221">
        <v>0.050000000000000003</v>
      </c>
      <c r="R2904" s="221">
        <f>Q2904*H2904</f>
        <v>0.050000000000000003</v>
      </c>
      <c r="S2904" s="221">
        <v>0</v>
      </c>
      <c r="T2904" s="222">
        <f>S2904*H2904</f>
        <v>0</v>
      </c>
      <c r="AR2904" s="223" t="s">
        <v>257</v>
      </c>
      <c r="AT2904" s="223" t="s">
        <v>163</v>
      </c>
      <c r="AU2904" s="223" t="s">
        <v>83</v>
      </c>
      <c r="AY2904" s="18" t="s">
        <v>161</v>
      </c>
      <c r="BE2904" s="224">
        <f>IF(N2904="základní",J2904,0)</f>
        <v>0</v>
      </c>
      <c r="BF2904" s="224">
        <f>IF(N2904="snížená",J2904,0)</f>
        <v>0</v>
      </c>
      <c r="BG2904" s="224">
        <f>IF(N2904="zákl. přenesená",J2904,0)</f>
        <v>0</v>
      </c>
      <c r="BH2904" s="224">
        <f>IF(N2904="sníž. přenesená",J2904,0)</f>
        <v>0</v>
      </c>
      <c r="BI2904" s="224">
        <f>IF(N2904="nulová",J2904,0)</f>
        <v>0</v>
      </c>
      <c r="BJ2904" s="18" t="s">
        <v>81</v>
      </c>
      <c r="BK2904" s="224">
        <f>ROUND(I2904*H2904,2)</f>
        <v>0</v>
      </c>
      <c r="BL2904" s="18" t="s">
        <v>257</v>
      </c>
      <c r="BM2904" s="223" t="s">
        <v>3060</v>
      </c>
    </row>
    <row r="2905" s="12" customFormat="1">
      <c r="B2905" s="228"/>
      <c r="C2905" s="229"/>
      <c r="D2905" s="225" t="s">
        <v>176</v>
      </c>
      <c r="E2905" s="230" t="s">
        <v>19</v>
      </c>
      <c r="F2905" s="231" t="s">
        <v>2973</v>
      </c>
      <c r="G2905" s="229"/>
      <c r="H2905" s="230" t="s">
        <v>19</v>
      </c>
      <c r="I2905" s="232"/>
      <c r="J2905" s="229"/>
      <c r="K2905" s="229"/>
      <c r="L2905" s="233"/>
      <c r="M2905" s="234"/>
      <c r="N2905" s="235"/>
      <c r="O2905" s="235"/>
      <c r="P2905" s="235"/>
      <c r="Q2905" s="235"/>
      <c r="R2905" s="235"/>
      <c r="S2905" s="235"/>
      <c r="T2905" s="236"/>
      <c r="AT2905" s="237" t="s">
        <v>176</v>
      </c>
      <c r="AU2905" s="237" t="s">
        <v>83</v>
      </c>
      <c r="AV2905" s="12" t="s">
        <v>81</v>
      </c>
      <c r="AW2905" s="12" t="s">
        <v>34</v>
      </c>
      <c r="AX2905" s="12" t="s">
        <v>73</v>
      </c>
      <c r="AY2905" s="237" t="s">
        <v>161</v>
      </c>
    </row>
    <row r="2906" s="12" customFormat="1">
      <c r="B2906" s="228"/>
      <c r="C2906" s="229"/>
      <c r="D2906" s="225" t="s">
        <v>176</v>
      </c>
      <c r="E2906" s="230" t="s">
        <v>19</v>
      </c>
      <c r="F2906" s="231" t="s">
        <v>3053</v>
      </c>
      <c r="G2906" s="229"/>
      <c r="H2906" s="230" t="s">
        <v>19</v>
      </c>
      <c r="I2906" s="232"/>
      <c r="J2906" s="229"/>
      <c r="K2906" s="229"/>
      <c r="L2906" s="233"/>
      <c r="M2906" s="234"/>
      <c r="N2906" s="235"/>
      <c r="O2906" s="235"/>
      <c r="P2906" s="235"/>
      <c r="Q2906" s="235"/>
      <c r="R2906" s="235"/>
      <c r="S2906" s="235"/>
      <c r="T2906" s="236"/>
      <c r="AT2906" s="237" t="s">
        <v>176</v>
      </c>
      <c r="AU2906" s="237" t="s">
        <v>83</v>
      </c>
      <c r="AV2906" s="12" t="s">
        <v>81</v>
      </c>
      <c r="AW2906" s="12" t="s">
        <v>34</v>
      </c>
      <c r="AX2906" s="12" t="s">
        <v>73</v>
      </c>
      <c r="AY2906" s="237" t="s">
        <v>161</v>
      </c>
    </row>
    <row r="2907" s="12" customFormat="1">
      <c r="B2907" s="228"/>
      <c r="C2907" s="229"/>
      <c r="D2907" s="225" t="s">
        <v>176</v>
      </c>
      <c r="E2907" s="230" t="s">
        <v>19</v>
      </c>
      <c r="F2907" s="231" t="s">
        <v>3054</v>
      </c>
      <c r="G2907" s="229"/>
      <c r="H2907" s="230" t="s">
        <v>19</v>
      </c>
      <c r="I2907" s="232"/>
      <c r="J2907" s="229"/>
      <c r="K2907" s="229"/>
      <c r="L2907" s="233"/>
      <c r="M2907" s="234"/>
      <c r="N2907" s="235"/>
      <c r="O2907" s="235"/>
      <c r="P2907" s="235"/>
      <c r="Q2907" s="235"/>
      <c r="R2907" s="235"/>
      <c r="S2907" s="235"/>
      <c r="T2907" s="236"/>
      <c r="AT2907" s="237" t="s">
        <v>176</v>
      </c>
      <c r="AU2907" s="237" t="s">
        <v>83</v>
      </c>
      <c r="AV2907" s="12" t="s">
        <v>81</v>
      </c>
      <c r="AW2907" s="12" t="s">
        <v>34</v>
      </c>
      <c r="AX2907" s="12" t="s">
        <v>73</v>
      </c>
      <c r="AY2907" s="237" t="s">
        <v>161</v>
      </c>
    </row>
    <row r="2908" s="12" customFormat="1">
      <c r="B2908" s="228"/>
      <c r="C2908" s="229"/>
      <c r="D2908" s="225" t="s">
        <v>176</v>
      </c>
      <c r="E2908" s="230" t="s">
        <v>19</v>
      </c>
      <c r="F2908" s="231" t="s">
        <v>2976</v>
      </c>
      <c r="G2908" s="229"/>
      <c r="H2908" s="230" t="s">
        <v>19</v>
      </c>
      <c r="I2908" s="232"/>
      <c r="J2908" s="229"/>
      <c r="K2908" s="229"/>
      <c r="L2908" s="233"/>
      <c r="M2908" s="234"/>
      <c r="N2908" s="235"/>
      <c r="O2908" s="235"/>
      <c r="P2908" s="235"/>
      <c r="Q2908" s="235"/>
      <c r="R2908" s="235"/>
      <c r="S2908" s="235"/>
      <c r="T2908" s="236"/>
      <c r="AT2908" s="237" t="s">
        <v>176</v>
      </c>
      <c r="AU2908" s="237" t="s">
        <v>83</v>
      </c>
      <c r="AV2908" s="12" t="s">
        <v>81</v>
      </c>
      <c r="AW2908" s="12" t="s">
        <v>34</v>
      </c>
      <c r="AX2908" s="12" t="s">
        <v>73</v>
      </c>
      <c r="AY2908" s="237" t="s">
        <v>161</v>
      </c>
    </row>
    <row r="2909" s="12" customFormat="1">
      <c r="B2909" s="228"/>
      <c r="C2909" s="229"/>
      <c r="D2909" s="225" t="s">
        <v>176</v>
      </c>
      <c r="E2909" s="230" t="s">
        <v>19</v>
      </c>
      <c r="F2909" s="231" t="s">
        <v>3055</v>
      </c>
      <c r="G2909" s="229"/>
      <c r="H2909" s="230" t="s">
        <v>19</v>
      </c>
      <c r="I2909" s="232"/>
      <c r="J2909" s="229"/>
      <c r="K2909" s="229"/>
      <c r="L2909" s="233"/>
      <c r="M2909" s="234"/>
      <c r="N2909" s="235"/>
      <c r="O2909" s="235"/>
      <c r="P2909" s="235"/>
      <c r="Q2909" s="235"/>
      <c r="R2909" s="235"/>
      <c r="S2909" s="235"/>
      <c r="T2909" s="236"/>
      <c r="AT2909" s="237" t="s">
        <v>176</v>
      </c>
      <c r="AU2909" s="237" t="s">
        <v>83</v>
      </c>
      <c r="AV2909" s="12" t="s">
        <v>81</v>
      </c>
      <c r="AW2909" s="12" t="s">
        <v>34</v>
      </c>
      <c r="AX2909" s="12" t="s">
        <v>73</v>
      </c>
      <c r="AY2909" s="237" t="s">
        <v>161</v>
      </c>
    </row>
    <row r="2910" s="12" customFormat="1">
      <c r="B2910" s="228"/>
      <c r="C2910" s="229"/>
      <c r="D2910" s="225" t="s">
        <v>176</v>
      </c>
      <c r="E2910" s="230" t="s">
        <v>19</v>
      </c>
      <c r="F2910" s="231" t="s">
        <v>2967</v>
      </c>
      <c r="G2910" s="229"/>
      <c r="H2910" s="230" t="s">
        <v>19</v>
      </c>
      <c r="I2910" s="232"/>
      <c r="J2910" s="229"/>
      <c r="K2910" s="229"/>
      <c r="L2910" s="233"/>
      <c r="M2910" s="234"/>
      <c r="N2910" s="235"/>
      <c r="O2910" s="235"/>
      <c r="P2910" s="235"/>
      <c r="Q2910" s="235"/>
      <c r="R2910" s="235"/>
      <c r="S2910" s="235"/>
      <c r="T2910" s="236"/>
      <c r="AT2910" s="237" t="s">
        <v>176</v>
      </c>
      <c r="AU2910" s="237" t="s">
        <v>83</v>
      </c>
      <c r="AV2910" s="12" t="s">
        <v>81</v>
      </c>
      <c r="AW2910" s="12" t="s">
        <v>34</v>
      </c>
      <c r="AX2910" s="12" t="s">
        <v>73</v>
      </c>
      <c r="AY2910" s="237" t="s">
        <v>161</v>
      </c>
    </row>
    <row r="2911" s="13" customFormat="1">
      <c r="B2911" s="238"/>
      <c r="C2911" s="239"/>
      <c r="D2911" s="225" t="s">
        <v>176</v>
      </c>
      <c r="E2911" s="240" t="s">
        <v>19</v>
      </c>
      <c r="F2911" s="241" t="s">
        <v>3056</v>
      </c>
      <c r="G2911" s="239"/>
      <c r="H2911" s="242">
        <v>1</v>
      </c>
      <c r="I2911" s="243"/>
      <c r="J2911" s="239"/>
      <c r="K2911" s="239"/>
      <c r="L2911" s="244"/>
      <c r="M2911" s="245"/>
      <c r="N2911" s="246"/>
      <c r="O2911" s="246"/>
      <c r="P2911" s="246"/>
      <c r="Q2911" s="246"/>
      <c r="R2911" s="246"/>
      <c r="S2911" s="246"/>
      <c r="T2911" s="247"/>
      <c r="AT2911" s="248" t="s">
        <v>176</v>
      </c>
      <c r="AU2911" s="248" t="s">
        <v>83</v>
      </c>
      <c r="AV2911" s="13" t="s">
        <v>83</v>
      </c>
      <c r="AW2911" s="13" t="s">
        <v>34</v>
      </c>
      <c r="AX2911" s="13" t="s">
        <v>81</v>
      </c>
      <c r="AY2911" s="248" t="s">
        <v>161</v>
      </c>
    </row>
    <row r="2912" s="1" customFormat="1" ht="16.5" customHeight="1">
      <c r="B2912" s="39"/>
      <c r="C2912" s="212" t="s">
        <v>3061</v>
      </c>
      <c r="D2912" s="212" t="s">
        <v>163</v>
      </c>
      <c r="E2912" s="213" t="s">
        <v>3062</v>
      </c>
      <c r="F2912" s="214" t="s">
        <v>3063</v>
      </c>
      <c r="G2912" s="215" t="s">
        <v>210</v>
      </c>
      <c r="H2912" s="216">
        <v>62</v>
      </c>
      <c r="I2912" s="217"/>
      <c r="J2912" s="218">
        <f>ROUND(I2912*H2912,2)</f>
        <v>0</v>
      </c>
      <c r="K2912" s="214" t="s">
        <v>19</v>
      </c>
      <c r="L2912" s="44"/>
      <c r="M2912" s="219" t="s">
        <v>19</v>
      </c>
      <c r="N2912" s="220" t="s">
        <v>44</v>
      </c>
      <c r="O2912" s="84"/>
      <c r="P2912" s="221">
        <f>O2912*H2912</f>
        <v>0</v>
      </c>
      <c r="Q2912" s="221">
        <v>0.014999999999999999</v>
      </c>
      <c r="R2912" s="221">
        <f>Q2912*H2912</f>
        <v>0.92999999999999994</v>
      </c>
      <c r="S2912" s="221">
        <v>0</v>
      </c>
      <c r="T2912" s="222">
        <f>S2912*H2912</f>
        <v>0</v>
      </c>
      <c r="AR2912" s="223" t="s">
        <v>257</v>
      </c>
      <c r="AT2912" s="223" t="s">
        <v>163</v>
      </c>
      <c r="AU2912" s="223" t="s">
        <v>83</v>
      </c>
      <c r="AY2912" s="18" t="s">
        <v>161</v>
      </c>
      <c r="BE2912" s="224">
        <f>IF(N2912="základní",J2912,0)</f>
        <v>0</v>
      </c>
      <c r="BF2912" s="224">
        <f>IF(N2912="snížená",J2912,0)</f>
        <v>0</v>
      </c>
      <c r="BG2912" s="224">
        <f>IF(N2912="zákl. přenesená",J2912,0)</f>
        <v>0</v>
      </c>
      <c r="BH2912" s="224">
        <f>IF(N2912="sníž. přenesená",J2912,0)</f>
        <v>0</v>
      </c>
      <c r="BI2912" s="224">
        <f>IF(N2912="nulová",J2912,0)</f>
        <v>0</v>
      </c>
      <c r="BJ2912" s="18" t="s">
        <v>81</v>
      </c>
      <c r="BK2912" s="224">
        <f>ROUND(I2912*H2912,2)</f>
        <v>0</v>
      </c>
      <c r="BL2912" s="18" t="s">
        <v>257</v>
      </c>
      <c r="BM2912" s="223" t="s">
        <v>3064</v>
      </c>
    </row>
    <row r="2913" s="12" customFormat="1">
      <c r="B2913" s="228"/>
      <c r="C2913" s="229"/>
      <c r="D2913" s="225" t="s">
        <v>176</v>
      </c>
      <c r="E2913" s="230" t="s">
        <v>19</v>
      </c>
      <c r="F2913" s="231" t="s">
        <v>177</v>
      </c>
      <c r="G2913" s="229"/>
      <c r="H2913" s="230" t="s">
        <v>19</v>
      </c>
      <c r="I2913" s="232"/>
      <c r="J2913" s="229"/>
      <c r="K2913" s="229"/>
      <c r="L2913" s="233"/>
      <c r="M2913" s="234"/>
      <c r="N2913" s="235"/>
      <c r="O2913" s="235"/>
      <c r="P2913" s="235"/>
      <c r="Q2913" s="235"/>
      <c r="R2913" s="235"/>
      <c r="S2913" s="235"/>
      <c r="T2913" s="236"/>
      <c r="AT2913" s="237" t="s">
        <v>176</v>
      </c>
      <c r="AU2913" s="237" t="s">
        <v>83</v>
      </c>
      <c r="AV2913" s="12" t="s">
        <v>81</v>
      </c>
      <c r="AW2913" s="12" t="s">
        <v>34</v>
      </c>
      <c r="AX2913" s="12" t="s">
        <v>73</v>
      </c>
      <c r="AY2913" s="237" t="s">
        <v>161</v>
      </c>
    </row>
    <row r="2914" s="12" customFormat="1">
      <c r="B2914" s="228"/>
      <c r="C2914" s="229"/>
      <c r="D2914" s="225" t="s">
        <v>176</v>
      </c>
      <c r="E2914" s="230" t="s">
        <v>19</v>
      </c>
      <c r="F2914" s="231" t="s">
        <v>394</v>
      </c>
      <c r="G2914" s="229"/>
      <c r="H2914" s="230" t="s">
        <v>19</v>
      </c>
      <c r="I2914" s="232"/>
      <c r="J2914" s="229"/>
      <c r="K2914" s="229"/>
      <c r="L2914" s="233"/>
      <c r="M2914" s="234"/>
      <c r="N2914" s="235"/>
      <c r="O2914" s="235"/>
      <c r="P2914" s="235"/>
      <c r="Q2914" s="235"/>
      <c r="R2914" s="235"/>
      <c r="S2914" s="235"/>
      <c r="T2914" s="236"/>
      <c r="AT2914" s="237" t="s">
        <v>176</v>
      </c>
      <c r="AU2914" s="237" t="s">
        <v>83</v>
      </c>
      <c r="AV2914" s="12" t="s">
        <v>81</v>
      </c>
      <c r="AW2914" s="12" t="s">
        <v>34</v>
      </c>
      <c r="AX2914" s="12" t="s">
        <v>73</v>
      </c>
      <c r="AY2914" s="237" t="s">
        <v>161</v>
      </c>
    </row>
    <row r="2915" s="13" customFormat="1">
      <c r="B2915" s="238"/>
      <c r="C2915" s="239"/>
      <c r="D2915" s="225" t="s">
        <v>176</v>
      </c>
      <c r="E2915" s="240" t="s">
        <v>19</v>
      </c>
      <c r="F2915" s="241" t="s">
        <v>3065</v>
      </c>
      <c r="G2915" s="239"/>
      <c r="H2915" s="242">
        <v>38</v>
      </c>
      <c r="I2915" s="243"/>
      <c r="J2915" s="239"/>
      <c r="K2915" s="239"/>
      <c r="L2915" s="244"/>
      <c r="M2915" s="245"/>
      <c r="N2915" s="246"/>
      <c r="O2915" s="246"/>
      <c r="P2915" s="246"/>
      <c r="Q2915" s="246"/>
      <c r="R2915" s="246"/>
      <c r="S2915" s="246"/>
      <c r="T2915" s="247"/>
      <c r="AT2915" s="248" t="s">
        <v>176</v>
      </c>
      <c r="AU2915" s="248" t="s">
        <v>83</v>
      </c>
      <c r="AV2915" s="13" t="s">
        <v>83</v>
      </c>
      <c r="AW2915" s="13" t="s">
        <v>34</v>
      </c>
      <c r="AX2915" s="13" t="s">
        <v>73</v>
      </c>
      <c r="AY2915" s="248" t="s">
        <v>161</v>
      </c>
    </row>
    <row r="2916" s="12" customFormat="1">
      <c r="B2916" s="228"/>
      <c r="C2916" s="229"/>
      <c r="D2916" s="225" t="s">
        <v>176</v>
      </c>
      <c r="E2916" s="230" t="s">
        <v>19</v>
      </c>
      <c r="F2916" s="231" t="s">
        <v>398</v>
      </c>
      <c r="G2916" s="229"/>
      <c r="H2916" s="230" t="s">
        <v>19</v>
      </c>
      <c r="I2916" s="232"/>
      <c r="J2916" s="229"/>
      <c r="K2916" s="229"/>
      <c r="L2916" s="233"/>
      <c r="M2916" s="234"/>
      <c r="N2916" s="235"/>
      <c r="O2916" s="235"/>
      <c r="P2916" s="235"/>
      <c r="Q2916" s="235"/>
      <c r="R2916" s="235"/>
      <c r="S2916" s="235"/>
      <c r="T2916" s="236"/>
      <c r="AT2916" s="237" t="s">
        <v>176</v>
      </c>
      <c r="AU2916" s="237" t="s">
        <v>83</v>
      </c>
      <c r="AV2916" s="12" t="s">
        <v>81</v>
      </c>
      <c r="AW2916" s="12" t="s">
        <v>34</v>
      </c>
      <c r="AX2916" s="12" t="s">
        <v>73</v>
      </c>
      <c r="AY2916" s="237" t="s">
        <v>161</v>
      </c>
    </row>
    <row r="2917" s="13" customFormat="1">
      <c r="B2917" s="238"/>
      <c r="C2917" s="239"/>
      <c r="D2917" s="225" t="s">
        <v>176</v>
      </c>
      <c r="E2917" s="240" t="s">
        <v>19</v>
      </c>
      <c r="F2917" s="241" t="s">
        <v>1171</v>
      </c>
      <c r="G2917" s="239"/>
      <c r="H2917" s="242">
        <v>24</v>
      </c>
      <c r="I2917" s="243"/>
      <c r="J2917" s="239"/>
      <c r="K2917" s="239"/>
      <c r="L2917" s="244"/>
      <c r="M2917" s="245"/>
      <c r="N2917" s="246"/>
      <c r="O2917" s="246"/>
      <c r="P2917" s="246"/>
      <c r="Q2917" s="246"/>
      <c r="R2917" s="246"/>
      <c r="S2917" s="246"/>
      <c r="T2917" s="247"/>
      <c r="AT2917" s="248" t="s">
        <v>176</v>
      </c>
      <c r="AU2917" s="248" t="s">
        <v>83</v>
      </c>
      <c r="AV2917" s="13" t="s">
        <v>83</v>
      </c>
      <c r="AW2917" s="13" t="s">
        <v>34</v>
      </c>
      <c r="AX2917" s="13" t="s">
        <v>73</v>
      </c>
      <c r="AY2917" s="248" t="s">
        <v>161</v>
      </c>
    </row>
    <row r="2918" s="14" customFormat="1">
      <c r="B2918" s="249"/>
      <c r="C2918" s="250"/>
      <c r="D2918" s="225" t="s">
        <v>176</v>
      </c>
      <c r="E2918" s="251" t="s">
        <v>19</v>
      </c>
      <c r="F2918" s="252" t="s">
        <v>201</v>
      </c>
      <c r="G2918" s="250"/>
      <c r="H2918" s="253">
        <v>62</v>
      </c>
      <c r="I2918" s="254"/>
      <c r="J2918" s="250"/>
      <c r="K2918" s="250"/>
      <c r="L2918" s="255"/>
      <c r="M2918" s="256"/>
      <c r="N2918" s="257"/>
      <c r="O2918" s="257"/>
      <c r="P2918" s="257"/>
      <c r="Q2918" s="257"/>
      <c r="R2918" s="257"/>
      <c r="S2918" s="257"/>
      <c r="T2918" s="258"/>
      <c r="AT2918" s="259" t="s">
        <v>176</v>
      </c>
      <c r="AU2918" s="259" t="s">
        <v>83</v>
      </c>
      <c r="AV2918" s="14" t="s">
        <v>167</v>
      </c>
      <c r="AW2918" s="14" t="s">
        <v>34</v>
      </c>
      <c r="AX2918" s="14" t="s">
        <v>81</v>
      </c>
      <c r="AY2918" s="259" t="s">
        <v>161</v>
      </c>
    </row>
    <row r="2919" s="1" customFormat="1" ht="16.5" customHeight="1">
      <c r="B2919" s="39"/>
      <c r="C2919" s="212" t="s">
        <v>3066</v>
      </c>
      <c r="D2919" s="212" t="s">
        <v>163</v>
      </c>
      <c r="E2919" s="213" t="s">
        <v>3067</v>
      </c>
      <c r="F2919" s="214" t="s">
        <v>3068</v>
      </c>
      <c r="G2919" s="215" t="s">
        <v>1390</v>
      </c>
      <c r="H2919" s="216">
        <v>1</v>
      </c>
      <c r="I2919" s="217"/>
      <c r="J2919" s="218">
        <f>ROUND(I2919*H2919,2)</f>
        <v>0</v>
      </c>
      <c r="K2919" s="214" t="s">
        <v>19</v>
      </c>
      <c r="L2919" s="44"/>
      <c r="M2919" s="219" t="s">
        <v>19</v>
      </c>
      <c r="N2919" s="220" t="s">
        <v>44</v>
      </c>
      <c r="O2919" s="84"/>
      <c r="P2919" s="221">
        <f>O2919*H2919</f>
        <v>0</v>
      </c>
      <c r="Q2919" s="221">
        <v>0</v>
      </c>
      <c r="R2919" s="221">
        <f>Q2919*H2919</f>
        <v>0</v>
      </c>
      <c r="S2919" s="221">
        <v>0</v>
      </c>
      <c r="T2919" s="222">
        <f>S2919*H2919</f>
        <v>0</v>
      </c>
      <c r="AR2919" s="223" t="s">
        <v>257</v>
      </c>
      <c r="AT2919" s="223" t="s">
        <v>163</v>
      </c>
      <c r="AU2919" s="223" t="s">
        <v>83</v>
      </c>
      <c r="AY2919" s="18" t="s">
        <v>161</v>
      </c>
      <c r="BE2919" s="224">
        <f>IF(N2919="základní",J2919,0)</f>
        <v>0</v>
      </c>
      <c r="BF2919" s="224">
        <f>IF(N2919="snížená",J2919,0)</f>
        <v>0</v>
      </c>
      <c r="BG2919" s="224">
        <f>IF(N2919="zákl. přenesená",J2919,0)</f>
        <v>0</v>
      </c>
      <c r="BH2919" s="224">
        <f>IF(N2919="sníž. přenesená",J2919,0)</f>
        <v>0</v>
      </c>
      <c r="BI2919" s="224">
        <f>IF(N2919="nulová",J2919,0)</f>
        <v>0</v>
      </c>
      <c r="BJ2919" s="18" t="s">
        <v>81</v>
      </c>
      <c r="BK2919" s="224">
        <f>ROUND(I2919*H2919,2)</f>
        <v>0</v>
      </c>
      <c r="BL2919" s="18" t="s">
        <v>257</v>
      </c>
      <c r="BM2919" s="223" t="s">
        <v>3069</v>
      </c>
    </row>
    <row r="2920" s="1" customFormat="1">
      <c r="B2920" s="39"/>
      <c r="C2920" s="40"/>
      <c r="D2920" s="225" t="s">
        <v>169</v>
      </c>
      <c r="E2920" s="40"/>
      <c r="F2920" s="226" t="s">
        <v>3070</v>
      </c>
      <c r="G2920" s="40"/>
      <c r="H2920" s="40"/>
      <c r="I2920" s="136"/>
      <c r="J2920" s="40"/>
      <c r="K2920" s="40"/>
      <c r="L2920" s="44"/>
      <c r="M2920" s="227"/>
      <c r="N2920" s="84"/>
      <c r="O2920" s="84"/>
      <c r="P2920" s="84"/>
      <c r="Q2920" s="84"/>
      <c r="R2920" s="84"/>
      <c r="S2920" s="84"/>
      <c r="T2920" s="85"/>
      <c r="AT2920" s="18" t="s">
        <v>169</v>
      </c>
      <c r="AU2920" s="18" t="s">
        <v>83</v>
      </c>
    </row>
    <row r="2921" s="12" customFormat="1">
      <c r="B2921" s="228"/>
      <c r="C2921" s="229"/>
      <c r="D2921" s="225" t="s">
        <v>176</v>
      </c>
      <c r="E2921" s="230" t="s">
        <v>19</v>
      </c>
      <c r="F2921" s="231" t="s">
        <v>3071</v>
      </c>
      <c r="G2921" s="229"/>
      <c r="H2921" s="230" t="s">
        <v>19</v>
      </c>
      <c r="I2921" s="232"/>
      <c r="J2921" s="229"/>
      <c r="K2921" s="229"/>
      <c r="L2921" s="233"/>
      <c r="M2921" s="234"/>
      <c r="N2921" s="235"/>
      <c r="O2921" s="235"/>
      <c r="P2921" s="235"/>
      <c r="Q2921" s="235"/>
      <c r="R2921" s="235"/>
      <c r="S2921" s="235"/>
      <c r="T2921" s="236"/>
      <c r="AT2921" s="237" t="s">
        <v>176</v>
      </c>
      <c r="AU2921" s="237" t="s">
        <v>83</v>
      </c>
      <c r="AV2921" s="12" t="s">
        <v>81</v>
      </c>
      <c r="AW2921" s="12" t="s">
        <v>34</v>
      </c>
      <c r="AX2921" s="12" t="s">
        <v>73</v>
      </c>
      <c r="AY2921" s="237" t="s">
        <v>161</v>
      </c>
    </row>
    <row r="2922" s="12" customFormat="1">
      <c r="B2922" s="228"/>
      <c r="C2922" s="229"/>
      <c r="D2922" s="225" t="s">
        <v>176</v>
      </c>
      <c r="E2922" s="230" t="s">
        <v>19</v>
      </c>
      <c r="F2922" s="231" t="s">
        <v>3072</v>
      </c>
      <c r="G2922" s="229"/>
      <c r="H2922" s="230" t="s">
        <v>19</v>
      </c>
      <c r="I2922" s="232"/>
      <c r="J2922" s="229"/>
      <c r="K2922" s="229"/>
      <c r="L2922" s="233"/>
      <c r="M2922" s="234"/>
      <c r="N2922" s="235"/>
      <c r="O2922" s="235"/>
      <c r="P2922" s="235"/>
      <c r="Q2922" s="235"/>
      <c r="R2922" s="235"/>
      <c r="S2922" s="235"/>
      <c r="T2922" s="236"/>
      <c r="AT2922" s="237" t="s">
        <v>176</v>
      </c>
      <c r="AU2922" s="237" t="s">
        <v>83</v>
      </c>
      <c r="AV2922" s="12" t="s">
        <v>81</v>
      </c>
      <c r="AW2922" s="12" t="s">
        <v>34</v>
      </c>
      <c r="AX2922" s="12" t="s">
        <v>73</v>
      </c>
      <c r="AY2922" s="237" t="s">
        <v>161</v>
      </c>
    </row>
    <row r="2923" s="12" customFormat="1">
      <c r="B2923" s="228"/>
      <c r="C2923" s="229"/>
      <c r="D2923" s="225" t="s">
        <v>176</v>
      </c>
      <c r="E2923" s="230" t="s">
        <v>19</v>
      </c>
      <c r="F2923" s="231" t="s">
        <v>3073</v>
      </c>
      <c r="G2923" s="229"/>
      <c r="H2923" s="230" t="s">
        <v>19</v>
      </c>
      <c r="I2923" s="232"/>
      <c r="J2923" s="229"/>
      <c r="K2923" s="229"/>
      <c r="L2923" s="233"/>
      <c r="M2923" s="234"/>
      <c r="N2923" s="235"/>
      <c r="O2923" s="235"/>
      <c r="P2923" s="235"/>
      <c r="Q2923" s="235"/>
      <c r="R2923" s="235"/>
      <c r="S2923" s="235"/>
      <c r="T2923" s="236"/>
      <c r="AT2923" s="237" t="s">
        <v>176</v>
      </c>
      <c r="AU2923" s="237" t="s">
        <v>83</v>
      </c>
      <c r="AV2923" s="12" t="s">
        <v>81</v>
      </c>
      <c r="AW2923" s="12" t="s">
        <v>34</v>
      </c>
      <c r="AX2923" s="12" t="s">
        <v>73</v>
      </c>
      <c r="AY2923" s="237" t="s">
        <v>161</v>
      </c>
    </row>
    <row r="2924" s="12" customFormat="1">
      <c r="B2924" s="228"/>
      <c r="C2924" s="229"/>
      <c r="D2924" s="225" t="s">
        <v>176</v>
      </c>
      <c r="E2924" s="230" t="s">
        <v>19</v>
      </c>
      <c r="F2924" s="231" t="s">
        <v>3074</v>
      </c>
      <c r="G2924" s="229"/>
      <c r="H2924" s="230" t="s">
        <v>19</v>
      </c>
      <c r="I2924" s="232"/>
      <c r="J2924" s="229"/>
      <c r="K2924" s="229"/>
      <c r="L2924" s="233"/>
      <c r="M2924" s="234"/>
      <c r="N2924" s="235"/>
      <c r="O2924" s="235"/>
      <c r="P2924" s="235"/>
      <c r="Q2924" s="235"/>
      <c r="R2924" s="235"/>
      <c r="S2924" s="235"/>
      <c r="T2924" s="236"/>
      <c r="AT2924" s="237" t="s">
        <v>176</v>
      </c>
      <c r="AU2924" s="237" t="s">
        <v>83</v>
      </c>
      <c r="AV2924" s="12" t="s">
        <v>81</v>
      </c>
      <c r="AW2924" s="12" t="s">
        <v>34</v>
      </c>
      <c r="AX2924" s="12" t="s">
        <v>73</v>
      </c>
      <c r="AY2924" s="237" t="s">
        <v>161</v>
      </c>
    </row>
    <row r="2925" s="12" customFormat="1">
      <c r="B2925" s="228"/>
      <c r="C2925" s="229"/>
      <c r="D2925" s="225" t="s">
        <v>176</v>
      </c>
      <c r="E2925" s="230" t="s">
        <v>19</v>
      </c>
      <c r="F2925" s="231" t="s">
        <v>3075</v>
      </c>
      <c r="G2925" s="229"/>
      <c r="H2925" s="230" t="s">
        <v>19</v>
      </c>
      <c r="I2925" s="232"/>
      <c r="J2925" s="229"/>
      <c r="K2925" s="229"/>
      <c r="L2925" s="233"/>
      <c r="M2925" s="234"/>
      <c r="N2925" s="235"/>
      <c r="O2925" s="235"/>
      <c r="P2925" s="235"/>
      <c r="Q2925" s="235"/>
      <c r="R2925" s="235"/>
      <c r="S2925" s="235"/>
      <c r="T2925" s="236"/>
      <c r="AT2925" s="237" t="s">
        <v>176</v>
      </c>
      <c r="AU2925" s="237" t="s">
        <v>83</v>
      </c>
      <c r="AV2925" s="12" t="s">
        <v>81</v>
      </c>
      <c r="AW2925" s="12" t="s">
        <v>34</v>
      </c>
      <c r="AX2925" s="12" t="s">
        <v>73</v>
      </c>
      <c r="AY2925" s="237" t="s">
        <v>161</v>
      </c>
    </row>
    <row r="2926" s="12" customFormat="1">
      <c r="B2926" s="228"/>
      <c r="C2926" s="229"/>
      <c r="D2926" s="225" t="s">
        <v>176</v>
      </c>
      <c r="E2926" s="230" t="s">
        <v>19</v>
      </c>
      <c r="F2926" s="231" t="s">
        <v>3076</v>
      </c>
      <c r="G2926" s="229"/>
      <c r="H2926" s="230" t="s">
        <v>19</v>
      </c>
      <c r="I2926" s="232"/>
      <c r="J2926" s="229"/>
      <c r="K2926" s="229"/>
      <c r="L2926" s="233"/>
      <c r="M2926" s="234"/>
      <c r="N2926" s="235"/>
      <c r="O2926" s="235"/>
      <c r="P2926" s="235"/>
      <c r="Q2926" s="235"/>
      <c r="R2926" s="235"/>
      <c r="S2926" s="235"/>
      <c r="T2926" s="236"/>
      <c r="AT2926" s="237" t="s">
        <v>176</v>
      </c>
      <c r="AU2926" s="237" t="s">
        <v>83</v>
      </c>
      <c r="AV2926" s="12" t="s">
        <v>81</v>
      </c>
      <c r="AW2926" s="12" t="s">
        <v>34</v>
      </c>
      <c r="AX2926" s="12" t="s">
        <v>73</v>
      </c>
      <c r="AY2926" s="237" t="s">
        <v>161</v>
      </c>
    </row>
    <row r="2927" s="13" customFormat="1">
      <c r="B2927" s="238"/>
      <c r="C2927" s="239"/>
      <c r="D2927" s="225" t="s">
        <v>176</v>
      </c>
      <c r="E2927" s="240" t="s">
        <v>19</v>
      </c>
      <c r="F2927" s="241" t="s">
        <v>3077</v>
      </c>
      <c r="G2927" s="239"/>
      <c r="H2927" s="242">
        <v>1</v>
      </c>
      <c r="I2927" s="243"/>
      <c r="J2927" s="239"/>
      <c r="K2927" s="239"/>
      <c r="L2927" s="244"/>
      <c r="M2927" s="245"/>
      <c r="N2927" s="246"/>
      <c r="O2927" s="246"/>
      <c r="P2927" s="246"/>
      <c r="Q2927" s="246"/>
      <c r="R2927" s="246"/>
      <c r="S2927" s="246"/>
      <c r="T2927" s="247"/>
      <c r="AT2927" s="248" t="s">
        <v>176</v>
      </c>
      <c r="AU2927" s="248" t="s">
        <v>83</v>
      </c>
      <c r="AV2927" s="13" t="s">
        <v>83</v>
      </c>
      <c r="AW2927" s="13" t="s">
        <v>34</v>
      </c>
      <c r="AX2927" s="13" t="s">
        <v>81</v>
      </c>
      <c r="AY2927" s="248" t="s">
        <v>161</v>
      </c>
    </row>
    <row r="2928" s="1" customFormat="1" ht="16.5" customHeight="1">
      <c r="B2928" s="39"/>
      <c r="C2928" s="212" t="s">
        <v>3078</v>
      </c>
      <c r="D2928" s="212" t="s">
        <v>163</v>
      </c>
      <c r="E2928" s="213" t="s">
        <v>3079</v>
      </c>
      <c r="F2928" s="214" t="s">
        <v>3080</v>
      </c>
      <c r="G2928" s="215" t="s">
        <v>210</v>
      </c>
      <c r="H2928" s="216">
        <v>22</v>
      </c>
      <c r="I2928" s="217"/>
      <c r="J2928" s="218">
        <f>ROUND(I2928*H2928,2)</f>
        <v>0</v>
      </c>
      <c r="K2928" s="214" t="s">
        <v>19</v>
      </c>
      <c r="L2928" s="44"/>
      <c r="M2928" s="219" t="s">
        <v>19</v>
      </c>
      <c r="N2928" s="220" t="s">
        <v>44</v>
      </c>
      <c r="O2928" s="84"/>
      <c r="P2928" s="221">
        <f>O2928*H2928</f>
        <v>0</v>
      </c>
      <c r="Q2928" s="221">
        <v>0.01</v>
      </c>
      <c r="R2928" s="221">
        <f>Q2928*H2928</f>
        <v>0.22</v>
      </c>
      <c r="S2928" s="221">
        <v>0</v>
      </c>
      <c r="T2928" s="222">
        <f>S2928*H2928</f>
        <v>0</v>
      </c>
      <c r="AR2928" s="223" t="s">
        <v>257</v>
      </c>
      <c r="AT2928" s="223" t="s">
        <v>163</v>
      </c>
      <c r="AU2928" s="223" t="s">
        <v>83</v>
      </c>
      <c r="AY2928" s="18" t="s">
        <v>161</v>
      </c>
      <c r="BE2928" s="224">
        <f>IF(N2928="základní",J2928,0)</f>
        <v>0</v>
      </c>
      <c r="BF2928" s="224">
        <f>IF(N2928="snížená",J2928,0)</f>
        <v>0</v>
      </c>
      <c r="BG2928" s="224">
        <f>IF(N2928="zákl. přenesená",J2928,0)</f>
        <v>0</v>
      </c>
      <c r="BH2928" s="224">
        <f>IF(N2928="sníž. přenesená",J2928,0)</f>
        <v>0</v>
      </c>
      <c r="BI2928" s="224">
        <f>IF(N2928="nulová",J2928,0)</f>
        <v>0</v>
      </c>
      <c r="BJ2928" s="18" t="s">
        <v>81</v>
      </c>
      <c r="BK2928" s="224">
        <f>ROUND(I2928*H2928,2)</f>
        <v>0</v>
      </c>
      <c r="BL2928" s="18" t="s">
        <v>257</v>
      </c>
      <c r="BM2928" s="223" t="s">
        <v>3081</v>
      </c>
    </row>
    <row r="2929" s="1" customFormat="1">
      <c r="B2929" s="39"/>
      <c r="C2929" s="40"/>
      <c r="D2929" s="225" t="s">
        <v>169</v>
      </c>
      <c r="E2929" s="40"/>
      <c r="F2929" s="226" t="s">
        <v>3080</v>
      </c>
      <c r="G2929" s="40"/>
      <c r="H2929" s="40"/>
      <c r="I2929" s="136"/>
      <c r="J2929" s="40"/>
      <c r="K2929" s="40"/>
      <c r="L2929" s="44"/>
      <c r="M2929" s="227"/>
      <c r="N2929" s="84"/>
      <c r="O2929" s="84"/>
      <c r="P2929" s="84"/>
      <c r="Q2929" s="84"/>
      <c r="R2929" s="84"/>
      <c r="S2929" s="84"/>
      <c r="T2929" s="85"/>
      <c r="AT2929" s="18" t="s">
        <v>169</v>
      </c>
      <c r="AU2929" s="18" t="s">
        <v>83</v>
      </c>
    </row>
    <row r="2930" s="12" customFormat="1">
      <c r="B2930" s="228"/>
      <c r="C2930" s="229"/>
      <c r="D2930" s="225" t="s">
        <v>176</v>
      </c>
      <c r="E2930" s="230" t="s">
        <v>19</v>
      </c>
      <c r="F2930" s="231" t="s">
        <v>328</v>
      </c>
      <c r="G2930" s="229"/>
      <c r="H2930" s="230" t="s">
        <v>19</v>
      </c>
      <c r="I2930" s="232"/>
      <c r="J2930" s="229"/>
      <c r="K2930" s="229"/>
      <c r="L2930" s="233"/>
      <c r="M2930" s="234"/>
      <c r="N2930" s="235"/>
      <c r="O2930" s="235"/>
      <c r="P2930" s="235"/>
      <c r="Q2930" s="235"/>
      <c r="R2930" s="235"/>
      <c r="S2930" s="235"/>
      <c r="T2930" s="236"/>
      <c r="AT2930" s="237" t="s">
        <v>176</v>
      </c>
      <c r="AU2930" s="237" t="s">
        <v>83</v>
      </c>
      <c r="AV2930" s="12" t="s">
        <v>81</v>
      </c>
      <c r="AW2930" s="12" t="s">
        <v>34</v>
      </c>
      <c r="AX2930" s="12" t="s">
        <v>73</v>
      </c>
      <c r="AY2930" s="237" t="s">
        <v>161</v>
      </c>
    </row>
    <row r="2931" s="12" customFormat="1">
      <c r="B2931" s="228"/>
      <c r="C2931" s="229"/>
      <c r="D2931" s="225" t="s">
        <v>176</v>
      </c>
      <c r="E2931" s="230" t="s">
        <v>19</v>
      </c>
      <c r="F2931" s="231" t="s">
        <v>398</v>
      </c>
      <c r="G2931" s="229"/>
      <c r="H2931" s="230" t="s">
        <v>19</v>
      </c>
      <c r="I2931" s="232"/>
      <c r="J2931" s="229"/>
      <c r="K2931" s="229"/>
      <c r="L2931" s="233"/>
      <c r="M2931" s="234"/>
      <c r="N2931" s="235"/>
      <c r="O2931" s="235"/>
      <c r="P2931" s="235"/>
      <c r="Q2931" s="235"/>
      <c r="R2931" s="235"/>
      <c r="S2931" s="235"/>
      <c r="T2931" s="236"/>
      <c r="AT2931" s="237" t="s">
        <v>176</v>
      </c>
      <c r="AU2931" s="237" t="s">
        <v>83</v>
      </c>
      <c r="AV2931" s="12" t="s">
        <v>81</v>
      </c>
      <c r="AW2931" s="12" t="s">
        <v>34</v>
      </c>
      <c r="AX2931" s="12" t="s">
        <v>73</v>
      </c>
      <c r="AY2931" s="237" t="s">
        <v>161</v>
      </c>
    </row>
    <row r="2932" s="13" customFormat="1">
      <c r="B2932" s="238"/>
      <c r="C2932" s="239"/>
      <c r="D2932" s="225" t="s">
        <v>176</v>
      </c>
      <c r="E2932" s="240" t="s">
        <v>19</v>
      </c>
      <c r="F2932" s="241" t="s">
        <v>2267</v>
      </c>
      <c r="G2932" s="239"/>
      <c r="H2932" s="242">
        <v>22</v>
      </c>
      <c r="I2932" s="243"/>
      <c r="J2932" s="239"/>
      <c r="K2932" s="239"/>
      <c r="L2932" s="244"/>
      <c r="M2932" s="245"/>
      <c r="N2932" s="246"/>
      <c r="O2932" s="246"/>
      <c r="P2932" s="246"/>
      <c r="Q2932" s="246"/>
      <c r="R2932" s="246"/>
      <c r="S2932" s="246"/>
      <c r="T2932" s="247"/>
      <c r="AT2932" s="248" t="s">
        <v>176</v>
      </c>
      <c r="AU2932" s="248" t="s">
        <v>83</v>
      </c>
      <c r="AV2932" s="13" t="s">
        <v>83</v>
      </c>
      <c r="AW2932" s="13" t="s">
        <v>34</v>
      </c>
      <c r="AX2932" s="13" t="s">
        <v>81</v>
      </c>
      <c r="AY2932" s="248" t="s">
        <v>161</v>
      </c>
    </row>
    <row r="2933" s="1" customFormat="1" ht="16.5" customHeight="1">
      <c r="B2933" s="39"/>
      <c r="C2933" s="212" t="s">
        <v>3082</v>
      </c>
      <c r="D2933" s="212" t="s">
        <v>163</v>
      </c>
      <c r="E2933" s="213" t="s">
        <v>3083</v>
      </c>
      <c r="F2933" s="214" t="s">
        <v>3084</v>
      </c>
      <c r="G2933" s="215" t="s">
        <v>210</v>
      </c>
      <c r="H2933" s="216">
        <v>22</v>
      </c>
      <c r="I2933" s="217"/>
      <c r="J2933" s="218">
        <f>ROUND(I2933*H2933,2)</f>
        <v>0</v>
      </c>
      <c r="K2933" s="214" t="s">
        <v>19</v>
      </c>
      <c r="L2933" s="44"/>
      <c r="M2933" s="219" t="s">
        <v>19</v>
      </c>
      <c r="N2933" s="220" t="s">
        <v>44</v>
      </c>
      <c r="O2933" s="84"/>
      <c r="P2933" s="221">
        <f>O2933*H2933</f>
        <v>0</v>
      </c>
      <c r="Q2933" s="221">
        <v>0.01</v>
      </c>
      <c r="R2933" s="221">
        <f>Q2933*H2933</f>
        <v>0.22</v>
      </c>
      <c r="S2933" s="221">
        <v>0</v>
      </c>
      <c r="T2933" s="222">
        <f>S2933*H2933</f>
        <v>0</v>
      </c>
      <c r="AR2933" s="223" t="s">
        <v>257</v>
      </c>
      <c r="AT2933" s="223" t="s">
        <v>163</v>
      </c>
      <c r="AU2933" s="223" t="s">
        <v>83</v>
      </c>
      <c r="AY2933" s="18" t="s">
        <v>161</v>
      </c>
      <c r="BE2933" s="224">
        <f>IF(N2933="základní",J2933,0)</f>
        <v>0</v>
      </c>
      <c r="BF2933" s="224">
        <f>IF(N2933="snížená",J2933,0)</f>
        <v>0</v>
      </c>
      <c r="BG2933" s="224">
        <f>IF(N2933="zákl. přenesená",J2933,0)</f>
        <v>0</v>
      </c>
      <c r="BH2933" s="224">
        <f>IF(N2933="sníž. přenesená",J2933,0)</f>
        <v>0</v>
      </c>
      <c r="BI2933" s="224">
        <f>IF(N2933="nulová",J2933,0)</f>
        <v>0</v>
      </c>
      <c r="BJ2933" s="18" t="s">
        <v>81</v>
      </c>
      <c r="BK2933" s="224">
        <f>ROUND(I2933*H2933,2)</f>
        <v>0</v>
      </c>
      <c r="BL2933" s="18" t="s">
        <v>257</v>
      </c>
      <c r="BM2933" s="223" t="s">
        <v>3085</v>
      </c>
    </row>
    <row r="2934" s="1" customFormat="1">
      <c r="B2934" s="39"/>
      <c r="C2934" s="40"/>
      <c r="D2934" s="225" t="s">
        <v>169</v>
      </c>
      <c r="E2934" s="40"/>
      <c r="F2934" s="226" t="s">
        <v>3080</v>
      </c>
      <c r="G2934" s="40"/>
      <c r="H2934" s="40"/>
      <c r="I2934" s="136"/>
      <c r="J2934" s="40"/>
      <c r="K2934" s="40"/>
      <c r="L2934" s="44"/>
      <c r="M2934" s="227"/>
      <c r="N2934" s="84"/>
      <c r="O2934" s="84"/>
      <c r="P2934" s="84"/>
      <c r="Q2934" s="84"/>
      <c r="R2934" s="84"/>
      <c r="S2934" s="84"/>
      <c r="T2934" s="85"/>
      <c r="AT2934" s="18" t="s">
        <v>169</v>
      </c>
      <c r="AU2934" s="18" t="s">
        <v>83</v>
      </c>
    </row>
    <row r="2935" s="12" customFormat="1">
      <c r="B2935" s="228"/>
      <c r="C2935" s="229"/>
      <c r="D2935" s="225" t="s">
        <v>176</v>
      </c>
      <c r="E2935" s="230" t="s">
        <v>19</v>
      </c>
      <c r="F2935" s="231" t="s">
        <v>328</v>
      </c>
      <c r="G2935" s="229"/>
      <c r="H2935" s="230" t="s">
        <v>19</v>
      </c>
      <c r="I2935" s="232"/>
      <c r="J2935" s="229"/>
      <c r="K2935" s="229"/>
      <c r="L2935" s="233"/>
      <c r="M2935" s="234"/>
      <c r="N2935" s="235"/>
      <c r="O2935" s="235"/>
      <c r="P2935" s="235"/>
      <c r="Q2935" s="235"/>
      <c r="R2935" s="235"/>
      <c r="S2935" s="235"/>
      <c r="T2935" s="236"/>
      <c r="AT2935" s="237" t="s">
        <v>176</v>
      </c>
      <c r="AU2935" s="237" t="s">
        <v>83</v>
      </c>
      <c r="AV2935" s="12" t="s">
        <v>81</v>
      </c>
      <c r="AW2935" s="12" t="s">
        <v>34</v>
      </c>
      <c r="AX2935" s="12" t="s">
        <v>73</v>
      </c>
      <c r="AY2935" s="237" t="s">
        <v>161</v>
      </c>
    </row>
    <row r="2936" s="12" customFormat="1">
      <c r="B2936" s="228"/>
      <c r="C2936" s="229"/>
      <c r="D2936" s="225" t="s">
        <v>176</v>
      </c>
      <c r="E2936" s="230" t="s">
        <v>19</v>
      </c>
      <c r="F2936" s="231" t="s">
        <v>398</v>
      </c>
      <c r="G2936" s="229"/>
      <c r="H2936" s="230" t="s">
        <v>19</v>
      </c>
      <c r="I2936" s="232"/>
      <c r="J2936" s="229"/>
      <c r="K2936" s="229"/>
      <c r="L2936" s="233"/>
      <c r="M2936" s="234"/>
      <c r="N2936" s="235"/>
      <c r="O2936" s="235"/>
      <c r="P2936" s="235"/>
      <c r="Q2936" s="235"/>
      <c r="R2936" s="235"/>
      <c r="S2936" s="235"/>
      <c r="T2936" s="236"/>
      <c r="AT2936" s="237" t="s">
        <v>176</v>
      </c>
      <c r="AU2936" s="237" t="s">
        <v>83</v>
      </c>
      <c r="AV2936" s="12" t="s">
        <v>81</v>
      </c>
      <c r="AW2936" s="12" t="s">
        <v>34</v>
      </c>
      <c r="AX2936" s="12" t="s">
        <v>73</v>
      </c>
      <c r="AY2936" s="237" t="s">
        <v>161</v>
      </c>
    </row>
    <row r="2937" s="13" customFormat="1">
      <c r="B2937" s="238"/>
      <c r="C2937" s="239"/>
      <c r="D2937" s="225" t="s">
        <v>176</v>
      </c>
      <c r="E2937" s="240" t="s">
        <v>19</v>
      </c>
      <c r="F2937" s="241" t="s">
        <v>2267</v>
      </c>
      <c r="G2937" s="239"/>
      <c r="H2937" s="242">
        <v>22</v>
      </c>
      <c r="I2937" s="243"/>
      <c r="J2937" s="239"/>
      <c r="K2937" s="239"/>
      <c r="L2937" s="244"/>
      <c r="M2937" s="245"/>
      <c r="N2937" s="246"/>
      <c r="O2937" s="246"/>
      <c r="P2937" s="246"/>
      <c r="Q2937" s="246"/>
      <c r="R2937" s="246"/>
      <c r="S2937" s="246"/>
      <c r="T2937" s="247"/>
      <c r="AT2937" s="248" t="s">
        <v>176</v>
      </c>
      <c r="AU2937" s="248" t="s">
        <v>83</v>
      </c>
      <c r="AV2937" s="13" t="s">
        <v>83</v>
      </c>
      <c r="AW2937" s="13" t="s">
        <v>34</v>
      </c>
      <c r="AX2937" s="13" t="s">
        <v>81</v>
      </c>
      <c r="AY2937" s="248" t="s">
        <v>161</v>
      </c>
    </row>
    <row r="2938" s="1" customFormat="1" ht="36" customHeight="1">
      <c r="B2938" s="39"/>
      <c r="C2938" s="212" t="s">
        <v>3086</v>
      </c>
      <c r="D2938" s="212" t="s">
        <v>163</v>
      </c>
      <c r="E2938" s="213" t="s">
        <v>3087</v>
      </c>
      <c r="F2938" s="214" t="s">
        <v>3088</v>
      </c>
      <c r="G2938" s="215" t="s">
        <v>210</v>
      </c>
      <c r="H2938" s="216">
        <v>21.600000000000001</v>
      </c>
      <c r="I2938" s="217"/>
      <c r="J2938" s="218">
        <f>ROUND(I2938*H2938,2)</f>
        <v>0</v>
      </c>
      <c r="K2938" s="214" t="s">
        <v>19</v>
      </c>
      <c r="L2938" s="44"/>
      <c r="M2938" s="219" t="s">
        <v>19</v>
      </c>
      <c r="N2938" s="220" t="s">
        <v>44</v>
      </c>
      <c r="O2938" s="84"/>
      <c r="P2938" s="221">
        <f>O2938*H2938</f>
        <v>0</v>
      </c>
      <c r="Q2938" s="221">
        <v>0.01</v>
      </c>
      <c r="R2938" s="221">
        <f>Q2938*H2938</f>
        <v>0.21600000000000003</v>
      </c>
      <c r="S2938" s="221">
        <v>0</v>
      </c>
      <c r="T2938" s="222">
        <f>S2938*H2938</f>
        <v>0</v>
      </c>
      <c r="AR2938" s="223" t="s">
        <v>257</v>
      </c>
      <c r="AT2938" s="223" t="s">
        <v>163</v>
      </c>
      <c r="AU2938" s="223" t="s">
        <v>83</v>
      </c>
      <c r="AY2938" s="18" t="s">
        <v>161</v>
      </c>
      <c r="BE2938" s="224">
        <f>IF(N2938="základní",J2938,0)</f>
        <v>0</v>
      </c>
      <c r="BF2938" s="224">
        <f>IF(N2938="snížená",J2938,0)</f>
        <v>0</v>
      </c>
      <c r="BG2938" s="224">
        <f>IF(N2938="zákl. přenesená",J2938,0)</f>
        <v>0</v>
      </c>
      <c r="BH2938" s="224">
        <f>IF(N2938="sníž. přenesená",J2938,0)</f>
        <v>0</v>
      </c>
      <c r="BI2938" s="224">
        <f>IF(N2938="nulová",J2938,0)</f>
        <v>0</v>
      </c>
      <c r="BJ2938" s="18" t="s">
        <v>81</v>
      </c>
      <c r="BK2938" s="224">
        <f>ROUND(I2938*H2938,2)</f>
        <v>0</v>
      </c>
      <c r="BL2938" s="18" t="s">
        <v>257</v>
      </c>
      <c r="BM2938" s="223" t="s">
        <v>3089</v>
      </c>
    </row>
    <row r="2939" s="12" customFormat="1">
      <c r="B2939" s="228"/>
      <c r="C2939" s="229"/>
      <c r="D2939" s="225" t="s">
        <v>176</v>
      </c>
      <c r="E2939" s="230" t="s">
        <v>19</v>
      </c>
      <c r="F2939" s="231" t="s">
        <v>394</v>
      </c>
      <c r="G2939" s="229"/>
      <c r="H2939" s="230" t="s">
        <v>19</v>
      </c>
      <c r="I2939" s="232"/>
      <c r="J2939" s="229"/>
      <c r="K2939" s="229"/>
      <c r="L2939" s="233"/>
      <c r="M2939" s="234"/>
      <c r="N2939" s="235"/>
      <c r="O2939" s="235"/>
      <c r="P2939" s="235"/>
      <c r="Q2939" s="235"/>
      <c r="R2939" s="235"/>
      <c r="S2939" s="235"/>
      <c r="T2939" s="236"/>
      <c r="AT2939" s="237" t="s">
        <v>176</v>
      </c>
      <c r="AU2939" s="237" t="s">
        <v>83</v>
      </c>
      <c r="AV2939" s="12" t="s">
        <v>81</v>
      </c>
      <c r="AW2939" s="12" t="s">
        <v>34</v>
      </c>
      <c r="AX2939" s="12" t="s">
        <v>73</v>
      </c>
      <c r="AY2939" s="237" t="s">
        <v>161</v>
      </c>
    </row>
    <row r="2940" s="13" customFormat="1">
      <c r="B2940" s="238"/>
      <c r="C2940" s="239"/>
      <c r="D2940" s="225" t="s">
        <v>176</v>
      </c>
      <c r="E2940" s="240" t="s">
        <v>19</v>
      </c>
      <c r="F2940" s="241" t="s">
        <v>3090</v>
      </c>
      <c r="G2940" s="239"/>
      <c r="H2940" s="242">
        <v>7.8200000000000003</v>
      </c>
      <c r="I2940" s="243"/>
      <c r="J2940" s="239"/>
      <c r="K2940" s="239"/>
      <c r="L2940" s="244"/>
      <c r="M2940" s="245"/>
      <c r="N2940" s="246"/>
      <c r="O2940" s="246"/>
      <c r="P2940" s="246"/>
      <c r="Q2940" s="246"/>
      <c r="R2940" s="246"/>
      <c r="S2940" s="246"/>
      <c r="T2940" s="247"/>
      <c r="AT2940" s="248" t="s">
        <v>176</v>
      </c>
      <c r="AU2940" s="248" t="s">
        <v>83</v>
      </c>
      <c r="AV2940" s="13" t="s">
        <v>83</v>
      </c>
      <c r="AW2940" s="13" t="s">
        <v>34</v>
      </c>
      <c r="AX2940" s="13" t="s">
        <v>73</v>
      </c>
      <c r="AY2940" s="248" t="s">
        <v>161</v>
      </c>
    </row>
    <row r="2941" s="13" customFormat="1">
      <c r="B2941" s="238"/>
      <c r="C2941" s="239"/>
      <c r="D2941" s="225" t="s">
        <v>176</v>
      </c>
      <c r="E2941" s="240" t="s">
        <v>19</v>
      </c>
      <c r="F2941" s="241" t="s">
        <v>3091</v>
      </c>
      <c r="G2941" s="239"/>
      <c r="H2941" s="242">
        <v>7.7000000000000002</v>
      </c>
      <c r="I2941" s="243"/>
      <c r="J2941" s="239"/>
      <c r="K2941" s="239"/>
      <c r="L2941" s="244"/>
      <c r="M2941" s="245"/>
      <c r="N2941" s="246"/>
      <c r="O2941" s="246"/>
      <c r="P2941" s="246"/>
      <c r="Q2941" s="246"/>
      <c r="R2941" s="246"/>
      <c r="S2941" s="246"/>
      <c r="T2941" s="247"/>
      <c r="AT2941" s="248" t="s">
        <v>176</v>
      </c>
      <c r="AU2941" s="248" t="s">
        <v>83</v>
      </c>
      <c r="AV2941" s="13" t="s">
        <v>83</v>
      </c>
      <c r="AW2941" s="13" t="s">
        <v>34</v>
      </c>
      <c r="AX2941" s="13" t="s">
        <v>73</v>
      </c>
      <c r="AY2941" s="248" t="s">
        <v>161</v>
      </c>
    </row>
    <row r="2942" s="12" customFormat="1">
      <c r="B2942" s="228"/>
      <c r="C2942" s="229"/>
      <c r="D2942" s="225" t="s">
        <v>176</v>
      </c>
      <c r="E2942" s="230" t="s">
        <v>19</v>
      </c>
      <c r="F2942" s="231" t="s">
        <v>398</v>
      </c>
      <c r="G2942" s="229"/>
      <c r="H2942" s="230" t="s">
        <v>19</v>
      </c>
      <c r="I2942" s="232"/>
      <c r="J2942" s="229"/>
      <c r="K2942" s="229"/>
      <c r="L2942" s="233"/>
      <c r="M2942" s="234"/>
      <c r="N2942" s="235"/>
      <c r="O2942" s="235"/>
      <c r="P2942" s="235"/>
      <c r="Q2942" s="235"/>
      <c r="R2942" s="235"/>
      <c r="S2942" s="235"/>
      <c r="T2942" s="236"/>
      <c r="AT2942" s="237" t="s">
        <v>176</v>
      </c>
      <c r="AU2942" s="237" t="s">
        <v>83</v>
      </c>
      <c r="AV2942" s="12" t="s">
        <v>81</v>
      </c>
      <c r="AW2942" s="12" t="s">
        <v>34</v>
      </c>
      <c r="AX2942" s="12" t="s">
        <v>73</v>
      </c>
      <c r="AY2942" s="237" t="s">
        <v>161</v>
      </c>
    </row>
    <row r="2943" s="13" customFormat="1">
      <c r="B2943" s="238"/>
      <c r="C2943" s="239"/>
      <c r="D2943" s="225" t="s">
        <v>176</v>
      </c>
      <c r="E2943" s="240" t="s">
        <v>19</v>
      </c>
      <c r="F2943" s="241" t="s">
        <v>3092</v>
      </c>
      <c r="G2943" s="239"/>
      <c r="H2943" s="242">
        <v>6.0800000000000001</v>
      </c>
      <c r="I2943" s="243"/>
      <c r="J2943" s="239"/>
      <c r="K2943" s="239"/>
      <c r="L2943" s="244"/>
      <c r="M2943" s="245"/>
      <c r="N2943" s="246"/>
      <c r="O2943" s="246"/>
      <c r="P2943" s="246"/>
      <c r="Q2943" s="246"/>
      <c r="R2943" s="246"/>
      <c r="S2943" s="246"/>
      <c r="T2943" s="247"/>
      <c r="AT2943" s="248" t="s">
        <v>176</v>
      </c>
      <c r="AU2943" s="248" t="s">
        <v>83</v>
      </c>
      <c r="AV2943" s="13" t="s">
        <v>83</v>
      </c>
      <c r="AW2943" s="13" t="s">
        <v>34</v>
      </c>
      <c r="AX2943" s="13" t="s">
        <v>73</v>
      </c>
      <c r="AY2943" s="248" t="s">
        <v>161</v>
      </c>
    </row>
    <row r="2944" s="14" customFormat="1">
      <c r="B2944" s="249"/>
      <c r="C2944" s="250"/>
      <c r="D2944" s="225" t="s">
        <v>176</v>
      </c>
      <c r="E2944" s="251" t="s">
        <v>19</v>
      </c>
      <c r="F2944" s="252" t="s">
        <v>201</v>
      </c>
      <c r="G2944" s="250"/>
      <c r="H2944" s="253">
        <v>21.600000000000001</v>
      </c>
      <c r="I2944" s="254"/>
      <c r="J2944" s="250"/>
      <c r="K2944" s="250"/>
      <c r="L2944" s="255"/>
      <c r="M2944" s="256"/>
      <c r="N2944" s="257"/>
      <c r="O2944" s="257"/>
      <c r="P2944" s="257"/>
      <c r="Q2944" s="257"/>
      <c r="R2944" s="257"/>
      <c r="S2944" s="257"/>
      <c r="T2944" s="258"/>
      <c r="AT2944" s="259" t="s">
        <v>176</v>
      </c>
      <c r="AU2944" s="259" t="s">
        <v>83</v>
      </c>
      <c r="AV2944" s="14" t="s">
        <v>167</v>
      </c>
      <c r="AW2944" s="14" t="s">
        <v>34</v>
      </c>
      <c r="AX2944" s="14" t="s">
        <v>81</v>
      </c>
      <c r="AY2944" s="259" t="s">
        <v>161</v>
      </c>
    </row>
    <row r="2945" s="1" customFormat="1" ht="16.5" customHeight="1">
      <c r="B2945" s="39"/>
      <c r="C2945" s="212" t="s">
        <v>3093</v>
      </c>
      <c r="D2945" s="212" t="s">
        <v>163</v>
      </c>
      <c r="E2945" s="213" t="s">
        <v>3094</v>
      </c>
      <c r="F2945" s="214" t="s">
        <v>3095</v>
      </c>
      <c r="G2945" s="215" t="s">
        <v>238</v>
      </c>
      <c r="H2945" s="216">
        <v>8.173</v>
      </c>
      <c r="I2945" s="217"/>
      <c r="J2945" s="218">
        <f>ROUND(I2945*H2945,2)</f>
        <v>0</v>
      </c>
      <c r="K2945" s="214" t="s">
        <v>173</v>
      </c>
      <c r="L2945" s="44"/>
      <c r="M2945" s="219" t="s">
        <v>19</v>
      </c>
      <c r="N2945" s="220" t="s">
        <v>44</v>
      </c>
      <c r="O2945" s="84"/>
      <c r="P2945" s="221">
        <f>O2945*H2945</f>
        <v>0</v>
      </c>
      <c r="Q2945" s="221">
        <v>0</v>
      </c>
      <c r="R2945" s="221">
        <f>Q2945*H2945</f>
        <v>0</v>
      </c>
      <c r="S2945" s="221">
        <v>0</v>
      </c>
      <c r="T2945" s="222">
        <f>S2945*H2945</f>
        <v>0</v>
      </c>
      <c r="AR2945" s="223" t="s">
        <v>257</v>
      </c>
      <c r="AT2945" s="223" t="s">
        <v>163</v>
      </c>
      <c r="AU2945" s="223" t="s">
        <v>83</v>
      </c>
      <c r="AY2945" s="18" t="s">
        <v>161</v>
      </c>
      <c r="BE2945" s="224">
        <f>IF(N2945="základní",J2945,0)</f>
        <v>0</v>
      </c>
      <c r="BF2945" s="224">
        <f>IF(N2945="snížená",J2945,0)</f>
        <v>0</v>
      </c>
      <c r="BG2945" s="224">
        <f>IF(N2945="zákl. přenesená",J2945,0)</f>
        <v>0</v>
      </c>
      <c r="BH2945" s="224">
        <f>IF(N2945="sníž. přenesená",J2945,0)</f>
        <v>0</v>
      </c>
      <c r="BI2945" s="224">
        <f>IF(N2945="nulová",J2945,0)</f>
        <v>0</v>
      </c>
      <c r="BJ2945" s="18" t="s">
        <v>81</v>
      </c>
      <c r="BK2945" s="224">
        <f>ROUND(I2945*H2945,2)</f>
        <v>0</v>
      </c>
      <c r="BL2945" s="18" t="s">
        <v>257</v>
      </c>
      <c r="BM2945" s="223" t="s">
        <v>3096</v>
      </c>
    </row>
    <row r="2946" s="1" customFormat="1">
      <c r="B2946" s="39"/>
      <c r="C2946" s="40"/>
      <c r="D2946" s="225" t="s">
        <v>169</v>
      </c>
      <c r="E2946" s="40"/>
      <c r="F2946" s="226" t="s">
        <v>3097</v>
      </c>
      <c r="G2946" s="40"/>
      <c r="H2946" s="40"/>
      <c r="I2946" s="136"/>
      <c r="J2946" s="40"/>
      <c r="K2946" s="40"/>
      <c r="L2946" s="44"/>
      <c r="M2946" s="227"/>
      <c r="N2946" s="84"/>
      <c r="O2946" s="84"/>
      <c r="P2946" s="84"/>
      <c r="Q2946" s="84"/>
      <c r="R2946" s="84"/>
      <c r="S2946" s="84"/>
      <c r="T2946" s="85"/>
      <c r="AT2946" s="18" t="s">
        <v>169</v>
      </c>
      <c r="AU2946" s="18" t="s">
        <v>83</v>
      </c>
    </row>
    <row r="2947" s="1" customFormat="1" ht="16.5" customHeight="1">
      <c r="B2947" s="39"/>
      <c r="C2947" s="212" t="s">
        <v>3098</v>
      </c>
      <c r="D2947" s="212" t="s">
        <v>163</v>
      </c>
      <c r="E2947" s="213" t="s">
        <v>3099</v>
      </c>
      <c r="F2947" s="214" t="s">
        <v>3100</v>
      </c>
      <c r="G2947" s="215" t="s">
        <v>238</v>
      </c>
      <c r="H2947" s="216">
        <v>8.173</v>
      </c>
      <c r="I2947" s="217"/>
      <c r="J2947" s="218">
        <f>ROUND(I2947*H2947,2)</f>
        <v>0</v>
      </c>
      <c r="K2947" s="214" t="s">
        <v>173</v>
      </c>
      <c r="L2947" s="44"/>
      <c r="M2947" s="219" t="s">
        <v>19</v>
      </c>
      <c r="N2947" s="220" t="s">
        <v>44</v>
      </c>
      <c r="O2947" s="84"/>
      <c r="P2947" s="221">
        <f>O2947*H2947</f>
        <v>0</v>
      </c>
      <c r="Q2947" s="221">
        <v>0</v>
      </c>
      <c r="R2947" s="221">
        <f>Q2947*H2947</f>
        <v>0</v>
      </c>
      <c r="S2947" s="221">
        <v>0</v>
      </c>
      <c r="T2947" s="222">
        <f>S2947*H2947</f>
        <v>0</v>
      </c>
      <c r="AR2947" s="223" t="s">
        <v>257</v>
      </c>
      <c r="AT2947" s="223" t="s">
        <v>163</v>
      </c>
      <c r="AU2947" s="223" t="s">
        <v>83</v>
      </c>
      <c r="AY2947" s="18" t="s">
        <v>161</v>
      </c>
      <c r="BE2947" s="224">
        <f>IF(N2947="základní",J2947,0)</f>
        <v>0</v>
      </c>
      <c r="BF2947" s="224">
        <f>IF(N2947="snížená",J2947,0)</f>
        <v>0</v>
      </c>
      <c r="BG2947" s="224">
        <f>IF(N2947="zákl. přenesená",J2947,0)</f>
        <v>0</v>
      </c>
      <c r="BH2947" s="224">
        <f>IF(N2947="sníž. přenesená",J2947,0)</f>
        <v>0</v>
      </c>
      <c r="BI2947" s="224">
        <f>IF(N2947="nulová",J2947,0)</f>
        <v>0</v>
      </c>
      <c r="BJ2947" s="18" t="s">
        <v>81</v>
      </c>
      <c r="BK2947" s="224">
        <f>ROUND(I2947*H2947,2)</f>
        <v>0</v>
      </c>
      <c r="BL2947" s="18" t="s">
        <v>257</v>
      </c>
      <c r="BM2947" s="223" t="s">
        <v>3101</v>
      </c>
    </row>
    <row r="2948" s="1" customFormat="1">
      <c r="B2948" s="39"/>
      <c r="C2948" s="40"/>
      <c r="D2948" s="225" t="s">
        <v>169</v>
      </c>
      <c r="E2948" s="40"/>
      <c r="F2948" s="226" t="s">
        <v>3102</v>
      </c>
      <c r="G2948" s="40"/>
      <c r="H2948" s="40"/>
      <c r="I2948" s="136"/>
      <c r="J2948" s="40"/>
      <c r="K2948" s="40"/>
      <c r="L2948" s="44"/>
      <c r="M2948" s="227"/>
      <c r="N2948" s="84"/>
      <c r="O2948" s="84"/>
      <c r="P2948" s="84"/>
      <c r="Q2948" s="84"/>
      <c r="R2948" s="84"/>
      <c r="S2948" s="84"/>
      <c r="T2948" s="85"/>
      <c r="AT2948" s="18" t="s">
        <v>169</v>
      </c>
      <c r="AU2948" s="18" t="s">
        <v>83</v>
      </c>
    </row>
    <row r="2949" s="11" customFormat="1" ht="22.8" customHeight="1">
      <c r="B2949" s="196"/>
      <c r="C2949" s="197"/>
      <c r="D2949" s="198" t="s">
        <v>72</v>
      </c>
      <c r="E2949" s="210" t="s">
        <v>3103</v>
      </c>
      <c r="F2949" s="210" t="s">
        <v>3104</v>
      </c>
      <c r="G2949" s="197"/>
      <c r="H2949" s="197"/>
      <c r="I2949" s="200"/>
      <c r="J2949" s="211">
        <f>BK2949</f>
        <v>0</v>
      </c>
      <c r="K2949" s="197"/>
      <c r="L2949" s="202"/>
      <c r="M2949" s="203"/>
      <c r="N2949" s="204"/>
      <c r="O2949" s="204"/>
      <c r="P2949" s="205">
        <f>SUM(P2950:P3013)</f>
        <v>0</v>
      </c>
      <c r="Q2949" s="204"/>
      <c r="R2949" s="205">
        <f>SUM(R2950:R3013)</f>
        <v>5.318892</v>
      </c>
      <c r="S2949" s="204"/>
      <c r="T2949" s="206">
        <f>SUM(T2950:T3013)</f>
        <v>0</v>
      </c>
      <c r="AR2949" s="207" t="s">
        <v>83</v>
      </c>
      <c r="AT2949" s="208" t="s">
        <v>72</v>
      </c>
      <c r="AU2949" s="208" t="s">
        <v>81</v>
      </c>
      <c r="AY2949" s="207" t="s">
        <v>161</v>
      </c>
      <c r="BK2949" s="209">
        <f>SUM(BK2950:BK3013)</f>
        <v>0</v>
      </c>
    </row>
    <row r="2950" s="1" customFormat="1" ht="16.5" customHeight="1">
      <c r="B2950" s="39"/>
      <c r="C2950" s="212" t="s">
        <v>3105</v>
      </c>
      <c r="D2950" s="212" t="s">
        <v>163</v>
      </c>
      <c r="E2950" s="213" t="s">
        <v>3106</v>
      </c>
      <c r="F2950" s="214" t="s">
        <v>3107</v>
      </c>
      <c r="G2950" s="215" t="s">
        <v>1384</v>
      </c>
      <c r="H2950" s="216">
        <v>845</v>
      </c>
      <c r="I2950" s="217"/>
      <c r="J2950" s="218">
        <f>ROUND(I2950*H2950,2)</f>
        <v>0</v>
      </c>
      <c r="K2950" s="214" t="s">
        <v>19</v>
      </c>
      <c r="L2950" s="44"/>
      <c r="M2950" s="219" t="s">
        <v>19</v>
      </c>
      <c r="N2950" s="220" t="s">
        <v>44</v>
      </c>
      <c r="O2950" s="84"/>
      <c r="P2950" s="221">
        <f>O2950*H2950</f>
        <v>0</v>
      </c>
      <c r="Q2950" s="221">
        <v>0.001</v>
      </c>
      <c r="R2950" s="221">
        <f>Q2950*H2950</f>
        <v>0.84499999999999997</v>
      </c>
      <c r="S2950" s="221">
        <v>0</v>
      </c>
      <c r="T2950" s="222">
        <f>S2950*H2950</f>
        <v>0</v>
      </c>
      <c r="AR2950" s="223" t="s">
        <v>257</v>
      </c>
      <c r="AT2950" s="223" t="s">
        <v>163</v>
      </c>
      <c r="AU2950" s="223" t="s">
        <v>83</v>
      </c>
      <c r="AY2950" s="18" t="s">
        <v>161</v>
      </c>
      <c r="BE2950" s="224">
        <f>IF(N2950="základní",J2950,0)</f>
        <v>0</v>
      </c>
      <c r="BF2950" s="224">
        <f>IF(N2950="snížená",J2950,0)</f>
        <v>0</v>
      </c>
      <c r="BG2950" s="224">
        <f>IF(N2950="zákl. přenesená",J2950,0)</f>
        <v>0</v>
      </c>
      <c r="BH2950" s="224">
        <f>IF(N2950="sníž. přenesená",J2950,0)</f>
        <v>0</v>
      </c>
      <c r="BI2950" s="224">
        <f>IF(N2950="nulová",J2950,0)</f>
        <v>0</v>
      </c>
      <c r="BJ2950" s="18" t="s">
        <v>81</v>
      </c>
      <c r="BK2950" s="224">
        <f>ROUND(I2950*H2950,2)</f>
        <v>0</v>
      </c>
      <c r="BL2950" s="18" t="s">
        <v>257</v>
      </c>
      <c r="BM2950" s="223" t="s">
        <v>3108</v>
      </c>
    </row>
    <row r="2951" s="12" customFormat="1">
      <c r="B2951" s="228"/>
      <c r="C2951" s="229"/>
      <c r="D2951" s="225" t="s">
        <v>176</v>
      </c>
      <c r="E2951" s="230" t="s">
        <v>19</v>
      </c>
      <c r="F2951" s="231" t="s">
        <v>3109</v>
      </c>
      <c r="G2951" s="229"/>
      <c r="H2951" s="230" t="s">
        <v>19</v>
      </c>
      <c r="I2951" s="232"/>
      <c r="J2951" s="229"/>
      <c r="K2951" s="229"/>
      <c r="L2951" s="233"/>
      <c r="M2951" s="234"/>
      <c r="N2951" s="235"/>
      <c r="O2951" s="235"/>
      <c r="P2951" s="235"/>
      <c r="Q2951" s="235"/>
      <c r="R2951" s="235"/>
      <c r="S2951" s="235"/>
      <c r="T2951" s="236"/>
      <c r="AT2951" s="237" t="s">
        <v>176</v>
      </c>
      <c r="AU2951" s="237" t="s">
        <v>83</v>
      </c>
      <c r="AV2951" s="12" t="s">
        <v>81</v>
      </c>
      <c r="AW2951" s="12" t="s">
        <v>34</v>
      </c>
      <c r="AX2951" s="12" t="s">
        <v>73</v>
      </c>
      <c r="AY2951" s="237" t="s">
        <v>161</v>
      </c>
    </row>
    <row r="2952" s="13" customFormat="1">
      <c r="B2952" s="238"/>
      <c r="C2952" s="239"/>
      <c r="D2952" s="225" t="s">
        <v>176</v>
      </c>
      <c r="E2952" s="240" t="s">
        <v>19</v>
      </c>
      <c r="F2952" s="241" t="s">
        <v>3110</v>
      </c>
      <c r="G2952" s="239"/>
      <c r="H2952" s="242">
        <v>185</v>
      </c>
      <c r="I2952" s="243"/>
      <c r="J2952" s="239"/>
      <c r="K2952" s="239"/>
      <c r="L2952" s="244"/>
      <c r="M2952" s="245"/>
      <c r="N2952" s="246"/>
      <c r="O2952" s="246"/>
      <c r="P2952" s="246"/>
      <c r="Q2952" s="246"/>
      <c r="R2952" s="246"/>
      <c r="S2952" s="246"/>
      <c r="T2952" s="247"/>
      <c r="AT2952" s="248" t="s">
        <v>176</v>
      </c>
      <c r="AU2952" s="248" t="s">
        <v>83</v>
      </c>
      <c r="AV2952" s="13" t="s">
        <v>83</v>
      </c>
      <c r="AW2952" s="13" t="s">
        <v>34</v>
      </c>
      <c r="AX2952" s="13" t="s">
        <v>73</v>
      </c>
      <c r="AY2952" s="248" t="s">
        <v>161</v>
      </c>
    </row>
    <row r="2953" s="13" customFormat="1">
      <c r="B2953" s="238"/>
      <c r="C2953" s="239"/>
      <c r="D2953" s="225" t="s">
        <v>176</v>
      </c>
      <c r="E2953" s="240" t="s">
        <v>19</v>
      </c>
      <c r="F2953" s="241" t="s">
        <v>3111</v>
      </c>
      <c r="G2953" s="239"/>
      <c r="H2953" s="242">
        <v>440</v>
      </c>
      <c r="I2953" s="243"/>
      <c r="J2953" s="239"/>
      <c r="K2953" s="239"/>
      <c r="L2953" s="244"/>
      <c r="M2953" s="245"/>
      <c r="N2953" s="246"/>
      <c r="O2953" s="246"/>
      <c r="P2953" s="246"/>
      <c r="Q2953" s="246"/>
      <c r="R2953" s="246"/>
      <c r="S2953" s="246"/>
      <c r="T2953" s="247"/>
      <c r="AT2953" s="248" t="s">
        <v>176</v>
      </c>
      <c r="AU2953" s="248" t="s">
        <v>83</v>
      </c>
      <c r="AV2953" s="13" t="s">
        <v>83</v>
      </c>
      <c r="AW2953" s="13" t="s">
        <v>34</v>
      </c>
      <c r="AX2953" s="13" t="s">
        <v>73</v>
      </c>
      <c r="AY2953" s="248" t="s">
        <v>161</v>
      </c>
    </row>
    <row r="2954" s="13" customFormat="1">
      <c r="B2954" s="238"/>
      <c r="C2954" s="239"/>
      <c r="D2954" s="225" t="s">
        <v>176</v>
      </c>
      <c r="E2954" s="240" t="s">
        <v>19</v>
      </c>
      <c r="F2954" s="241" t="s">
        <v>3112</v>
      </c>
      <c r="G2954" s="239"/>
      <c r="H2954" s="242">
        <v>220</v>
      </c>
      <c r="I2954" s="243"/>
      <c r="J2954" s="239"/>
      <c r="K2954" s="239"/>
      <c r="L2954" s="244"/>
      <c r="M2954" s="245"/>
      <c r="N2954" s="246"/>
      <c r="O2954" s="246"/>
      <c r="P2954" s="246"/>
      <c r="Q2954" s="246"/>
      <c r="R2954" s="246"/>
      <c r="S2954" s="246"/>
      <c r="T2954" s="247"/>
      <c r="AT2954" s="248" t="s">
        <v>176</v>
      </c>
      <c r="AU2954" s="248" t="s">
        <v>83</v>
      </c>
      <c r="AV2954" s="13" t="s">
        <v>83</v>
      </c>
      <c r="AW2954" s="13" t="s">
        <v>34</v>
      </c>
      <c r="AX2954" s="13" t="s">
        <v>73</v>
      </c>
      <c r="AY2954" s="248" t="s">
        <v>161</v>
      </c>
    </row>
    <row r="2955" s="14" customFormat="1">
      <c r="B2955" s="249"/>
      <c r="C2955" s="250"/>
      <c r="D2955" s="225" t="s">
        <v>176</v>
      </c>
      <c r="E2955" s="251" t="s">
        <v>19</v>
      </c>
      <c r="F2955" s="252" t="s">
        <v>201</v>
      </c>
      <c r="G2955" s="250"/>
      <c r="H2955" s="253">
        <v>845</v>
      </c>
      <c r="I2955" s="254"/>
      <c r="J2955" s="250"/>
      <c r="K2955" s="250"/>
      <c r="L2955" s="255"/>
      <c r="M2955" s="256"/>
      <c r="N2955" s="257"/>
      <c r="O2955" s="257"/>
      <c r="P2955" s="257"/>
      <c r="Q2955" s="257"/>
      <c r="R2955" s="257"/>
      <c r="S2955" s="257"/>
      <c r="T2955" s="258"/>
      <c r="AT2955" s="259" t="s">
        <v>176</v>
      </c>
      <c r="AU2955" s="259" t="s">
        <v>83</v>
      </c>
      <c r="AV2955" s="14" t="s">
        <v>167</v>
      </c>
      <c r="AW2955" s="14" t="s">
        <v>34</v>
      </c>
      <c r="AX2955" s="14" t="s">
        <v>81</v>
      </c>
      <c r="AY2955" s="259" t="s">
        <v>161</v>
      </c>
    </row>
    <row r="2956" s="1" customFormat="1" ht="16.5" customHeight="1">
      <c r="B2956" s="39"/>
      <c r="C2956" s="212" t="s">
        <v>3113</v>
      </c>
      <c r="D2956" s="212" t="s">
        <v>163</v>
      </c>
      <c r="E2956" s="213" t="s">
        <v>3114</v>
      </c>
      <c r="F2956" s="214" t="s">
        <v>3115</v>
      </c>
      <c r="G2956" s="215" t="s">
        <v>1390</v>
      </c>
      <c r="H2956" s="216">
        <v>3</v>
      </c>
      <c r="I2956" s="217"/>
      <c r="J2956" s="218">
        <f>ROUND(I2956*H2956,2)</f>
        <v>0</v>
      </c>
      <c r="K2956" s="214" t="s">
        <v>19</v>
      </c>
      <c r="L2956" s="44"/>
      <c r="M2956" s="219" t="s">
        <v>19</v>
      </c>
      <c r="N2956" s="220" t="s">
        <v>44</v>
      </c>
      <c r="O2956" s="84"/>
      <c r="P2956" s="221">
        <f>O2956*H2956</f>
        <v>0</v>
      </c>
      <c r="Q2956" s="221">
        <v>0.050000000000000003</v>
      </c>
      <c r="R2956" s="221">
        <f>Q2956*H2956</f>
        <v>0.15000000000000002</v>
      </c>
      <c r="S2956" s="221">
        <v>0</v>
      </c>
      <c r="T2956" s="222">
        <f>S2956*H2956</f>
        <v>0</v>
      </c>
      <c r="AR2956" s="223" t="s">
        <v>257</v>
      </c>
      <c r="AT2956" s="223" t="s">
        <v>163</v>
      </c>
      <c r="AU2956" s="223" t="s">
        <v>83</v>
      </c>
      <c r="AY2956" s="18" t="s">
        <v>161</v>
      </c>
      <c r="BE2956" s="224">
        <f>IF(N2956="základní",J2956,0)</f>
        <v>0</v>
      </c>
      <c r="BF2956" s="224">
        <f>IF(N2956="snížená",J2956,0)</f>
        <v>0</v>
      </c>
      <c r="BG2956" s="224">
        <f>IF(N2956="zákl. přenesená",J2956,0)</f>
        <v>0</v>
      </c>
      <c r="BH2956" s="224">
        <f>IF(N2956="sníž. přenesená",J2956,0)</f>
        <v>0</v>
      </c>
      <c r="BI2956" s="224">
        <f>IF(N2956="nulová",J2956,0)</f>
        <v>0</v>
      </c>
      <c r="BJ2956" s="18" t="s">
        <v>81</v>
      </c>
      <c r="BK2956" s="224">
        <f>ROUND(I2956*H2956,2)</f>
        <v>0</v>
      </c>
      <c r="BL2956" s="18" t="s">
        <v>257</v>
      </c>
      <c r="BM2956" s="223" t="s">
        <v>3116</v>
      </c>
    </row>
    <row r="2957" s="13" customFormat="1">
      <c r="B2957" s="238"/>
      <c r="C2957" s="239"/>
      <c r="D2957" s="225" t="s">
        <v>176</v>
      </c>
      <c r="E2957" s="240" t="s">
        <v>19</v>
      </c>
      <c r="F2957" s="241" t="s">
        <v>3117</v>
      </c>
      <c r="G2957" s="239"/>
      <c r="H2957" s="242">
        <v>3</v>
      </c>
      <c r="I2957" s="243"/>
      <c r="J2957" s="239"/>
      <c r="K2957" s="239"/>
      <c r="L2957" s="244"/>
      <c r="M2957" s="245"/>
      <c r="N2957" s="246"/>
      <c r="O2957" s="246"/>
      <c r="P2957" s="246"/>
      <c r="Q2957" s="246"/>
      <c r="R2957" s="246"/>
      <c r="S2957" s="246"/>
      <c r="T2957" s="247"/>
      <c r="AT2957" s="248" t="s">
        <v>176</v>
      </c>
      <c r="AU2957" s="248" t="s">
        <v>83</v>
      </c>
      <c r="AV2957" s="13" t="s">
        <v>83</v>
      </c>
      <c r="AW2957" s="13" t="s">
        <v>34</v>
      </c>
      <c r="AX2957" s="13" t="s">
        <v>81</v>
      </c>
      <c r="AY2957" s="248" t="s">
        <v>161</v>
      </c>
    </row>
    <row r="2958" s="1" customFormat="1" ht="16.5" customHeight="1">
      <c r="B2958" s="39"/>
      <c r="C2958" s="212" t="s">
        <v>3118</v>
      </c>
      <c r="D2958" s="212" t="s">
        <v>163</v>
      </c>
      <c r="E2958" s="213" t="s">
        <v>3119</v>
      </c>
      <c r="F2958" s="214" t="s">
        <v>3120</v>
      </c>
      <c r="G2958" s="215" t="s">
        <v>1390</v>
      </c>
      <c r="H2958" s="216">
        <v>3</v>
      </c>
      <c r="I2958" s="217"/>
      <c r="J2958" s="218">
        <f>ROUND(I2958*H2958,2)</f>
        <v>0</v>
      </c>
      <c r="K2958" s="214" t="s">
        <v>19</v>
      </c>
      <c r="L2958" s="44"/>
      <c r="M2958" s="219" t="s">
        <v>19</v>
      </c>
      <c r="N2958" s="220" t="s">
        <v>44</v>
      </c>
      <c r="O2958" s="84"/>
      <c r="P2958" s="221">
        <f>O2958*H2958</f>
        <v>0</v>
      </c>
      <c r="Q2958" s="221">
        <v>0.050000000000000003</v>
      </c>
      <c r="R2958" s="221">
        <f>Q2958*H2958</f>
        <v>0.15000000000000002</v>
      </c>
      <c r="S2958" s="221">
        <v>0</v>
      </c>
      <c r="T2958" s="222">
        <f>S2958*H2958</f>
        <v>0</v>
      </c>
      <c r="AR2958" s="223" t="s">
        <v>257</v>
      </c>
      <c r="AT2958" s="223" t="s">
        <v>163</v>
      </c>
      <c r="AU2958" s="223" t="s">
        <v>83</v>
      </c>
      <c r="AY2958" s="18" t="s">
        <v>161</v>
      </c>
      <c r="BE2958" s="224">
        <f>IF(N2958="základní",J2958,0)</f>
        <v>0</v>
      </c>
      <c r="BF2958" s="224">
        <f>IF(N2958="snížená",J2958,0)</f>
        <v>0</v>
      </c>
      <c r="BG2958" s="224">
        <f>IF(N2958="zákl. přenesená",J2958,0)</f>
        <v>0</v>
      </c>
      <c r="BH2958" s="224">
        <f>IF(N2958="sníž. přenesená",J2958,0)</f>
        <v>0</v>
      </c>
      <c r="BI2958" s="224">
        <f>IF(N2958="nulová",J2958,0)</f>
        <v>0</v>
      </c>
      <c r="BJ2958" s="18" t="s">
        <v>81</v>
      </c>
      <c r="BK2958" s="224">
        <f>ROUND(I2958*H2958,2)</f>
        <v>0</v>
      </c>
      <c r="BL2958" s="18" t="s">
        <v>257</v>
      </c>
      <c r="BM2958" s="223" t="s">
        <v>3121</v>
      </c>
    </row>
    <row r="2959" s="13" customFormat="1">
      <c r="B2959" s="238"/>
      <c r="C2959" s="239"/>
      <c r="D2959" s="225" t="s">
        <v>176</v>
      </c>
      <c r="E2959" s="240" t="s">
        <v>19</v>
      </c>
      <c r="F2959" s="241" t="s">
        <v>3117</v>
      </c>
      <c r="G2959" s="239"/>
      <c r="H2959" s="242">
        <v>3</v>
      </c>
      <c r="I2959" s="243"/>
      <c r="J2959" s="239"/>
      <c r="K2959" s="239"/>
      <c r="L2959" s="244"/>
      <c r="M2959" s="245"/>
      <c r="N2959" s="246"/>
      <c r="O2959" s="246"/>
      <c r="P2959" s="246"/>
      <c r="Q2959" s="246"/>
      <c r="R2959" s="246"/>
      <c r="S2959" s="246"/>
      <c r="T2959" s="247"/>
      <c r="AT2959" s="248" t="s">
        <v>176</v>
      </c>
      <c r="AU2959" s="248" t="s">
        <v>83</v>
      </c>
      <c r="AV2959" s="13" t="s">
        <v>83</v>
      </c>
      <c r="AW2959" s="13" t="s">
        <v>34</v>
      </c>
      <c r="AX2959" s="13" t="s">
        <v>81</v>
      </c>
      <c r="AY2959" s="248" t="s">
        <v>161</v>
      </c>
    </row>
    <row r="2960" s="1" customFormat="1" ht="16.5" customHeight="1">
      <c r="B2960" s="39"/>
      <c r="C2960" s="212" t="s">
        <v>3122</v>
      </c>
      <c r="D2960" s="212" t="s">
        <v>163</v>
      </c>
      <c r="E2960" s="213" t="s">
        <v>3123</v>
      </c>
      <c r="F2960" s="214" t="s">
        <v>3124</v>
      </c>
      <c r="G2960" s="215" t="s">
        <v>1384</v>
      </c>
      <c r="H2960" s="216">
        <v>120</v>
      </c>
      <c r="I2960" s="217"/>
      <c r="J2960" s="218">
        <f>ROUND(I2960*H2960,2)</f>
        <v>0</v>
      </c>
      <c r="K2960" s="214" t="s">
        <v>19</v>
      </c>
      <c r="L2960" s="44"/>
      <c r="M2960" s="219" t="s">
        <v>19</v>
      </c>
      <c r="N2960" s="220" t="s">
        <v>44</v>
      </c>
      <c r="O2960" s="84"/>
      <c r="P2960" s="221">
        <f>O2960*H2960</f>
        <v>0</v>
      </c>
      <c r="Q2960" s="221">
        <v>0.001</v>
      </c>
      <c r="R2960" s="221">
        <f>Q2960*H2960</f>
        <v>0.12</v>
      </c>
      <c r="S2960" s="221">
        <v>0</v>
      </c>
      <c r="T2960" s="222">
        <f>S2960*H2960</f>
        <v>0</v>
      </c>
      <c r="AR2960" s="223" t="s">
        <v>257</v>
      </c>
      <c r="AT2960" s="223" t="s">
        <v>163</v>
      </c>
      <c r="AU2960" s="223" t="s">
        <v>83</v>
      </c>
      <c r="AY2960" s="18" t="s">
        <v>161</v>
      </c>
      <c r="BE2960" s="224">
        <f>IF(N2960="základní",J2960,0)</f>
        <v>0</v>
      </c>
      <c r="BF2960" s="224">
        <f>IF(N2960="snížená",J2960,0)</f>
        <v>0</v>
      </c>
      <c r="BG2960" s="224">
        <f>IF(N2960="zákl. přenesená",J2960,0)</f>
        <v>0</v>
      </c>
      <c r="BH2960" s="224">
        <f>IF(N2960="sníž. přenesená",J2960,0)</f>
        <v>0</v>
      </c>
      <c r="BI2960" s="224">
        <f>IF(N2960="nulová",J2960,0)</f>
        <v>0</v>
      </c>
      <c r="BJ2960" s="18" t="s">
        <v>81</v>
      </c>
      <c r="BK2960" s="224">
        <f>ROUND(I2960*H2960,2)</f>
        <v>0</v>
      </c>
      <c r="BL2960" s="18" t="s">
        <v>257</v>
      </c>
      <c r="BM2960" s="223" t="s">
        <v>3125</v>
      </c>
    </row>
    <row r="2961" s="12" customFormat="1">
      <c r="B2961" s="228"/>
      <c r="C2961" s="229"/>
      <c r="D2961" s="225" t="s">
        <v>176</v>
      </c>
      <c r="E2961" s="230" t="s">
        <v>19</v>
      </c>
      <c r="F2961" s="231" t="s">
        <v>3126</v>
      </c>
      <c r="G2961" s="229"/>
      <c r="H2961" s="230" t="s">
        <v>19</v>
      </c>
      <c r="I2961" s="232"/>
      <c r="J2961" s="229"/>
      <c r="K2961" s="229"/>
      <c r="L2961" s="233"/>
      <c r="M2961" s="234"/>
      <c r="N2961" s="235"/>
      <c r="O2961" s="235"/>
      <c r="P2961" s="235"/>
      <c r="Q2961" s="235"/>
      <c r="R2961" s="235"/>
      <c r="S2961" s="235"/>
      <c r="T2961" s="236"/>
      <c r="AT2961" s="237" t="s">
        <v>176</v>
      </c>
      <c r="AU2961" s="237" t="s">
        <v>83</v>
      </c>
      <c r="AV2961" s="12" t="s">
        <v>81</v>
      </c>
      <c r="AW2961" s="12" t="s">
        <v>34</v>
      </c>
      <c r="AX2961" s="12" t="s">
        <v>73</v>
      </c>
      <c r="AY2961" s="237" t="s">
        <v>161</v>
      </c>
    </row>
    <row r="2962" s="12" customFormat="1">
      <c r="B2962" s="228"/>
      <c r="C2962" s="229"/>
      <c r="D2962" s="225" t="s">
        <v>176</v>
      </c>
      <c r="E2962" s="230" t="s">
        <v>19</v>
      </c>
      <c r="F2962" s="231" t="s">
        <v>3127</v>
      </c>
      <c r="G2962" s="229"/>
      <c r="H2962" s="230" t="s">
        <v>19</v>
      </c>
      <c r="I2962" s="232"/>
      <c r="J2962" s="229"/>
      <c r="K2962" s="229"/>
      <c r="L2962" s="233"/>
      <c r="M2962" s="234"/>
      <c r="N2962" s="235"/>
      <c r="O2962" s="235"/>
      <c r="P2962" s="235"/>
      <c r="Q2962" s="235"/>
      <c r="R2962" s="235"/>
      <c r="S2962" s="235"/>
      <c r="T2962" s="236"/>
      <c r="AT2962" s="237" t="s">
        <v>176</v>
      </c>
      <c r="AU2962" s="237" t="s">
        <v>83</v>
      </c>
      <c r="AV2962" s="12" t="s">
        <v>81</v>
      </c>
      <c r="AW2962" s="12" t="s">
        <v>34</v>
      </c>
      <c r="AX2962" s="12" t="s">
        <v>73</v>
      </c>
      <c r="AY2962" s="237" t="s">
        <v>161</v>
      </c>
    </row>
    <row r="2963" s="12" customFormat="1">
      <c r="B2963" s="228"/>
      <c r="C2963" s="229"/>
      <c r="D2963" s="225" t="s">
        <v>176</v>
      </c>
      <c r="E2963" s="230" t="s">
        <v>19</v>
      </c>
      <c r="F2963" s="231" t="s">
        <v>3128</v>
      </c>
      <c r="G2963" s="229"/>
      <c r="H2963" s="230" t="s">
        <v>19</v>
      </c>
      <c r="I2963" s="232"/>
      <c r="J2963" s="229"/>
      <c r="K2963" s="229"/>
      <c r="L2963" s="233"/>
      <c r="M2963" s="234"/>
      <c r="N2963" s="235"/>
      <c r="O2963" s="235"/>
      <c r="P2963" s="235"/>
      <c r="Q2963" s="235"/>
      <c r="R2963" s="235"/>
      <c r="S2963" s="235"/>
      <c r="T2963" s="236"/>
      <c r="AT2963" s="237" t="s">
        <v>176</v>
      </c>
      <c r="AU2963" s="237" t="s">
        <v>83</v>
      </c>
      <c r="AV2963" s="12" t="s">
        <v>81</v>
      </c>
      <c r="AW2963" s="12" t="s">
        <v>34</v>
      </c>
      <c r="AX2963" s="12" t="s">
        <v>73</v>
      </c>
      <c r="AY2963" s="237" t="s">
        <v>161</v>
      </c>
    </row>
    <row r="2964" s="12" customFormat="1">
      <c r="B2964" s="228"/>
      <c r="C2964" s="229"/>
      <c r="D2964" s="225" t="s">
        <v>176</v>
      </c>
      <c r="E2964" s="230" t="s">
        <v>19</v>
      </c>
      <c r="F2964" s="231" t="s">
        <v>3129</v>
      </c>
      <c r="G2964" s="229"/>
      <c r="H2964" s="230" t="s">
        <v>19</v>
      </c>
      <c r="I2964" s="232"/>
      <c r="J2964" s="229"/>
      <c r="K2964" s="229"/>
      <c r="L2964" s="233"/>
      <c r="M2964" s="234"/>
      <c r="N2964" s="235"/>
      <c r="O2964" s="235"/>
      <c r="P2964" s="235"/>
      <c r="Q2964" s="235"/>
      <c r="R2964" s="235"/>
      <c r="S2964" s="235"/>
      <c r="T2964" s="236"/>
      <c r="AT2964" s="237" t="s">
        <v>176</v>
      </c>
      <c r="AU2964" s="237" t="s">
        <v>83</v>
      </c>
      <c r="AV2964" s="12" t="s">
        <v>81</v>
      </c>
      <c r="AW2964" s="12" t="s">
        <v>34</v>
      </c>
      <c r="AX2964" s="12" t="s">
        <v>73</v>
      </c>
      <c r="AY2964" s="237" t="s">
        <v>161</v>
      </c>
    </row>
    <row r="2965" s="12" customFormat="1">
      <c r="B2965" s="228"/>
      <c r="C2965" s="229"/>
      <c r="D2965" s="225" t="s">
        <v>176</v>
      </c>
      <c r="E2965" s="230" t="s">
        <v>19</v>
      </c>
      <c r="F2965" s="231" t="s">
        <v>3130</v>
      </c>
      <c r="G2965" s="229"/>
      <c r="H2965" s="230" t="s">
        <v>19</v>
      </c>
      <c r="I2965" s="232"/>
      <c r="J2965" s="229"/>
      <c r="K2965" s="229"/>
      <c r="L2965" s="233"/>
      <c r="M2965" s="234"/>
      <c r="N2965" s="235"/>
      <c r="O2965" s="235"/>
      <c r="P2965" s="235"/>
      <c r="Q2965" s="235"/>
      <c r="R2965" s="235"/>
      <c r="S2965" s="235"/>
      <c r="T2965" s="236"/>
      <c r="AT2965" s="237" t="s">
        <v>176</v>
      </c>
      <c r="AU2965" s="237" t="s">
        <v>83</v>
      </c>
      <c r="AV2965" s="12" t="s">
        <v>81</v>
      </c>
      <c r="AW2965" s="12" t="s">
        <v>34</v>
      </c>
      <c r="AX2965" s="12" t="s">
        <v>73</v>
      </c>
      <c r="AY2965" s="237" t="s">
        <v>161</v>
      </c>
    </row>
    <row r="2966" s="13" customFormat="1">
      <c r="B2966" s="238"/>
      <c r="C2966" s="239"/>
      <c r="D2966" s="225" t="s">
        <v>176</v>
      </c>
      <c r="E2966" s="240" t="s">
        <v>19</v>
      </c>
      <c r="F2966" s="241" t="s">
        <v>2104</v>
      </c>
      <c r="G2966" s="239"/>
      <c r="H2966" s="242">
        <v>120</v>
      </c>
      <c r="I2966" s="243"/>
      <c r="J2966" s="239"/>
      <c r="K2966" s="239"/>
      <c r="L2966" s="244"/>
      <c r="M2966" s="245"/>
      <c r="N2966" s="246"/>
      <c r="O2966" s="246"/>
      <c r="P2966" s="246"/>
      <c r="Q2966" s="246"/>
      <c r="R2966" s="246"/>
      <c r="S2966" s="246"/>
      <c r="T2966" s="247"/>
      <c r="AT2966" s="248" t="s">
        <v>176</v>
      </c>
      <c r="AU2966" s="248" t="s">
        <v>83</v>
      </c>
      <c r="AV2966" s="13" t="s">
        <v>83</v>
      </c>
      <c r="AW2966" s="13" t="s">
        <v>34</v>
      </c>
      <c r="AX2966" s="13" t="s">
        <v>81</v>
      </c>
      <c r="AY2966" s="248" t="s">
        <v>161</v>
      </c>
    </row>
    <row r="2967" s="1" customFormat="1" ht="16.5" customHeight="1">
      <c r="B2967" s="39"/>
      <c r="C2967" s="212" t="s">
        <v>3131</v>
      </c>
      <c r="D2967" s="212" t="s">
        <v>163</v>
      </c>
      <c r="E2967" s="213" t="s">
        <v>3132</v>
      </c>
      <c r="F2967" s="214" t="s">
        <v>3133</v>
      </c>
      <c r="G2967" s="215" t="s">
        <v>1384</v>
      </c>
      <c r="H2967" s="216">
        <v>200</v>
      </c>
      <c r="I2967" s="217"/>
      <c r="J2967" s="218">
        <f>ROUND(I2967*H2967,2)</f>
        <v>0</v>
      </c>
      <c r="K2967" s="214" t="s">
        <v>19</v>
      </c>
      <c r="L2967" s="44"/>
      <c r="M2967" s="219" t="s">
        <v>19</v>
      </c>
      <c r="N2967" s="220" t="s">
        <v>44</v>
      </c>
      <c r="O2967" s="84"/>
      <c r="P2967" s="221">
        <f>O2967*H2967</f>
        <v>0</v>
      </c>
      <c r="Q2967" s="221">
        <v>0.001</v>
      </c>
      <c r="R2967" s="221">
        <f>Q2967*H2967</f>
        <v>0.20000000000000001</v>
      </c>
      <c r="S2967" s="221">
        <v>0</v>
      </c>
      <c r="T2967" s="222">
        <f>S2967*H2967</f>
        <v>0</v>
      </c>
      <c r="AR2967" s="223" t="s">
        <v>257</v>
      </c>
      <c r="AT2967" s="223" t="s">
        <v>163</v>
      </c>
      <c r="AU2967" s="223" t="s">
        <v>83</v>
      </c>
      <c r="AY2967" s="18" t="s">
        <v>161</v>
      </c>
      <c r="BE2967" s="224">
        <f>IF(N2967="základní",J2967,0)</f>
        <v>0</v>
      </c>
      <c r="BF2967" s="224">
        <f>IF(N2967="snížená",J2967,0)</f>
        <v>0</v>
      </c>
      <c r="BG2967" s="224">
        <f>IF(N2967="zákl. přenesená",J2967,0)</f>
        <v>0</v>
      </c>
      <c r="BH2967" s="224">
        <f>IF(N2967="sníž. přenesená",J2967,0)</f>
        <v>0</v>
      </c>
      <c r="BI2967" s="224">
        <f>IF(N2967="nulová",J2967,0)</f>
        <v>0</v>
      </c>
      <c r="BJ2967" s="18" t="s">
        <v>81</v>
      </c>
      <c r="BK2967" s="224">
        <f>ROUND(I2967*H2967,2)</f>
        <v>0</v>
      </c>
      <c r="BL2967" s="18" t="s">
        <v>257</v>
      </c>
      <c r="BM2967" s="223" t="s">
        <v>3134</v>
      </c>
    </row>
    <row r="2968" s="12" customFormat="1">
      <c r="B2968" s="228"/>
      <c r="C2968" s="229"/>
      <c r="D2968" s="225" t="s">
        <v>176</v>
      </c>
      <c r="E2968" s="230" t="s">
        <v>19</v>
      </c>
      <c r="F2968" s="231" t="s">
        <v>328</v>
      </c>
      <c r="G2968" s="229"/>
      <c r="H2968" s="230" t="s">
        <v>19</v>
      </c>
      <c r="I2968" s="232"/>
      <c r="J2968" s="229"/>
      <c r="K2968" s="229"/>
      <c r="L2968" s="233"/>
      <c r="M2968" s="234"/>
      <c r="N2968" s="235"/>
      <c r="O2968" s="235"/>
      <c r="P2968" s="235"/>
      <c r="Q2968" s="235"/>
      <c r="R2968" s="235"/>
      <c r="S2968" s="235"/>
      <c r="T2968" s="236"/>
      <c r="AT2968" s="237" t="s">
        <v>176</v>
      </c>
      <c r="AU2968" s="237" t="s">
        <v>83</v>
      </c>
      <c r="AV2968" s="12" t="s">
        <v>81</v>
      </c>
      <c r="AW2968" s="12" t="s">
        <v>34</v>
      </c>
      <c r="AX2968" s="12" t="s">
        <v>73</v>
      </c>
      <c r="AY2968" s="237" t="s">
        <v>161</v>
      </c>
    </row>
    <row r="2969" s="13" customFormat="1">
      <c r="B2969" s="238"/>
      <c r="C2969" s="239"/>
      <c r="D2969" s="225" t="s">
        <v>176</v>
      </c>
      <c r="E2969" s="240" t="s">
        <v>19</v>
      </c>
      <c r="F2969" s="241" t="s">
        <v>3135</v>
      </c>
      <c r="G2969" s="239"/>
      <c r="H2969" s="242">
        <v>200</v>
      </c>
      <c r="I2969" s="243"/>
      <c r="J2969" s="239"/>
      <c r="K2969" s="239"/>
      <c r="L2969" s="244"/>
      <c r="M2969" s="245"/>
      <c r="N2969" s="246"/>
      <c r="O2969" s="246"/>
      <c r="P2969" s="246"/>
      <c r="Q2969" s="246"/>
      <c r="R2969" s="246"/>
      <c r="S2969" s="246"/>
      <c r="T2969" s="247"/>
      <c r="AT2969" s="248" t="s">
        <v>176</v>
      </c>
      <c r="AU2969" s="248" t="s">
        <v>83</v>
      </c>
      <c r="AV2969" s="13" t="s">
        <v>83</v>
      </c>
      <c r="AW2969" s="13" t="s">
        <v>34</v>
      </c>
      <c r="AX2969" s="13" t="s">
        <v>81</v>
      </c>
      <c r="AY2969" s="248" t="s">
        <v>161</v>
      </c>
    </row>
    <row r="2970" s="1" customFormat="1" ht="16.5" customHeight="1">
      <c r="B2970" s="39"/>
      <c r="C2970" s="212" t="s">
        <v>3136</v>
      </c>
      <c r="D2970" s="212" t="s">
        <v>163</v>
      </c>
      <c r="E2970" s="213" t="s">
        <v>3137</v>
      </c>
      <c r="F2970" s="214" t="s">
        <v>3138</v>
      </c>
      <c r="G2970" s="215" t="s">
        <v>1384</v>
      </c>
      <c r="H2970" s="216">
        <v>560</v>
      </c>
      <c r="I2970" s="217"/>
      <c r="J2970" s="218">
        <f>ROUND(I2970*H2970,2)</f>
        <v>0</v>
      </c>
      <c r="K2970" s="214" t="s">
        <v>19</v>
      </c>
      <c r="L2970" s="44"/>
      <c r="M2970" s="219" t="s">
        <v>19</v>
      </c>
      <c r="N2970" s="220" t="s">
        <v>44</v>
      </c>
      <c r="O2970" s="84"/>
      <c r="P2970" s="221">
        <f>O2970*H2970</f>
        <v>0</v>
      </c>
      <c r="Q2970" s="221">
        <v>0.001</v>
      </c>
      <c r="R2970" s="221">
        <f>Q2970*H2970</f>
        <v>0.56000000000000005</v>
      </c>
      <c r="S2970" s="221">
        <v>0</v>
      </c>
      <c r="T2970" s="222">
        <f>S2970*H2970</f>
        <v>0</v>
      </c>
      <c r="AR2970" s="223" t="s">
        <v>257</v>
      </c>
      <c r="AT2970" s="223" t="s">
        <v>163</v>
      </c>
      <c r="AU2970" s="223" t="s">
        <v>83</v>
      </c>
      <c r="AY2970" s="18" t="s">
        <v>161</v>
      </c>
      <c r="BE2970" s="224">
        <f>IF(N2970="základní",J2970,0)</f>
        <v>0</v>
      </c>
      <c r="BF2970" s="224">
        <f>IF(N2970="snížená",J2970,0)</f>
        <v>0</v>
      </c>
      <c r="BG2970" s="224">
        <f>IF(N2970="zákl. přenesená",J2970,0)</f>
        <v>0</v>
      </c>
      <c r="BH2970" s="224">
        <f>IF(N2970="sníž. přenesená",J2970,0)</f>
        <v>0</v>
      </c>
      <c r="BI2970" s="224">
        <f>IF(N2970="nulová",J2970,0)</f>
        <v>0</v>
      </c>
      <c r="BJ2970" s="18" t="s">
        <v>81</v>
      </c>
      <c r="BK2970" s="224">
        <f>ROUND(I2970*H2970,2)</f>
        <v>0</v>
      </c>
      <c r="BL2970" s="18" t="s">
        <v>257</v>
      </c>
      <c r="BM2970" s="223" t="s">
        <v>3139</v>
      </c>
    </row>
    <row r="2971" s="12" customFormat="1">
      <c r="B2971" s="228"/>
      <c r="C2971" s="229"/>
      <c r="D2971" s="225" t="s">
        <v>176</v>
      </c>
      <c r="E2971" s="230" t="s">
        <v>19</v>
      </c>
      <c r="F2971" s="231" t="s">
        <v>177</v>
      </c>
      <c r="G2971" s="229"/>
      <c r="H2971" s="230" t="s">
        <v>19</v>
      </c>
      <c r="I2971" s="232"/>
      <c r="J2971" s="229"/>
      <c r="K2971" s="229"/>
      <c r="L2971" s="233"/>
      <c r="M2971" s="234"/>
      <c r="N2971" s="235"/>
      <c r="O2971" s="235"/>
      <c r="P2971" s="235"/>
      <c r="Q2971" s="235"/>
      <c r="R2971" s="235"/>
      <c r="S2971" s="235"/>
      <c r="T2971" s="236"/>
      <c r="AT2971" s="237" t="s">
        <v>176</v>
      </c>
      <c r="AU2971" s="237" t="s">
        <v>83</v>
      </c>
      <c r="AV2971" s="12" t="s">
        <v>81</v>
      </c>
      <c r="AW2971" s="12" t="s">
        <v>34</v>
      </c>
      <c r="AX2971" s="12" t="s">
        <v>73</v>
      </c>
      <c r="AY2971" s="237" t="s">
        <v>161</v>
      </c>
    </row>
    <row r="2972" s="12" customFormat="1">
      <c r="B2972" s="228"/>
      <c r="C2972" s="229"/>
      <c r="D2972" s="225" t="s">
        <v>176</v>
      </c>
      <c r="E2972" s="230" t="s">
        <v>19</v>
      </c>
      <c r="F2972" s="231" t="s">
        <v>3140</v>
      </c>
      <c r="G2972" s="229"/>
      <c r="H2972" s="230" t="s">
        <v>19</v>
      </c>
      <c r="I2972" s="232"/>
      <c r="J2972" s="229"/>
      <c r="K2972" s="229"/>
      <c r="L2972" s="233"/>
      <c r="M2972" s="234"/>
      <c r="N2972" s="235"/>
      <c r="O2972" s="235"/>
      <c r="P2972" s="235"/>
      <c r="Q2972" s="235"/>
      <c r="R2972" s="235"/>
      <c r="S2972" s="235"/>
      <c r="T2972" s="236"/>
      <c r="AT2972" s="237" t="s">
        <v>176</v>
      </c>
      <c r="AU2972" s="237" t="s">
        <v>83</v>
      </c>
      <c r="AV2972" s="12" t="s">
        <v>81</v>
      </c>
      <c r="AW2972" s="12" t="s">
        <v>34</v>
      </c>
      <c r="AX2972" s="12" t="s">
        <v>73</v>
      </c>
      <c r="AY2972" s="237" t="s">
        <v>161</v>
      </c>
    </row>
    <row r="2973" s="12" customFormat="1">
      <c r="B2973" s="228"/>
      <c r="C2973" s="229"/>
      <c r="D2973" s="225" t="s">
        <v>176</v>
      </c>
      <c r="E2973" s="230" t="s">
        <v>19</v>
      </c>
      <c r="F2973" s="231" t="s">
        <v>3141</v>
      </c>
      <c r="G2973" s="229"/>
      <c r="H2973" s="230" t="s">
        <v>19</v>
      </c>
      <c r="I2973" s="232"/>
      <c r="J2973" s="229"/>
      <c r="K2973" s="229"/>
      <c r="L2973" s="233"/>
      <c r="M2973" s="234"/>
      <c r="N2973" s="235"/>
      <c r="O2973" s="235"/>
      <c r="P2973" s="235"/>
      <c r="Q2973" s="235"/>
      <c r="R2973" s="235"/>
      <c r="S2973" s="235"/>
      <c r="T2973" s="236"/>
      <c r="AT2973" s="237" t="s">
        <v>176</v>
      </c>
      <c r="AU2973" s="237" t="s">
        <v>83</v>
      </c>
      <c r="AV2973" s="12" t="s">
        <v>81</v>
      </c>
      <c r="AW2973" s="12" t="s">
        <v>34</v>
      </c>
      <c r="AX2973" s="12" t="s">
        <v>73</v>
      </c>
      <c r="AY2973" s="237" t="s">
        <v>161</v>
      </c>
    </row>
    <row r="2974" s="13" customFormat="1">
      <c r="B2974" s="238"/>
      <c r="C2974" s="239"/>
      <c r="D2974" s="225" t="s">
        <v>176</v>
      </c>
      <c r="E2974" s="240" t="s">
        <v>19</v>
      </c>
      <c r="F2974" s="241" t="s">
        <v>3142</v>
      </c>
      <c r="G2974" s="239"/>
      <c r="H2974" s="242">
        <v>560</v>
      </c>
      <c r="I2974" s="243"/>
      <c r="J2974" s="239"/>
      <c r="K2974" s="239"/>
      <c r="L2974" s="244"/>
      <c r="M2974" s="245"/>
      <c r="N2974" s="246"/>
      <c r="O2974" s="246"/>
      <c r="P2974" s="246"/>
      <c r="Q2974" s="246"/>
      <c r="R2974" s="246"/>
      <c r="S2974" s="246"/>
      <c r="T2974" s="247"/>
      <c r="AT2974" s="248" t="s">
        <v>176</v>
      </c>
      <c r="AU2974" s="248" t="s">
        <v>83</v>
      </c>
      <c r="AV2974" s="13" t="s">
        <v>83</v>
      </c>
      <c r="AW2974" s="13" t="s">
        <v>34</v>
      </c>
      <c r="AX2974" s="13" t="s">
        <v>81</v>
      </c>
      <c r="AY2974" s="248" t="s">
        <v>161</v>
      </c>
    </row>
    <row r="2975" s="1" customFormat="1" ht="16.5" customHeight="1">
      <c r="B2975" s="39"/>
      <c r="C2975" s="212" t="s">
        <v>3143</v>
      </c>
      <c r="D2975" s="212" t="s">
        <v>163</v>
      </c>
      <c r="E2975" s="213" t="s">
        <v>3144</v>
      </c>
      <c r="F2975" s="214" t="s">
        <v>3145</v>
      </c>
      <c r="G2975" s="215" t="s">
        <v>1384</v>
      </c>
      <c r="H2975" s="216">
        <v>90</v>
      </c>
      <c r="I2975" s="217"/>
      <c r="J2975" s="218">
        <f>ROUND(I2975*H2975,2)</f>
        <v>0</v>
      </c>
      <c r="K2975" s="214" t="s">
        <v>19</v>
      </c>
      <c r="L2975" s="44"/>
      <c r="M2975" s="219" t="s">
        <v>19</v>
      </c>
      <c r="N2975" s="220" t="s">
        <v>44</v>
      </c>
      <c r="O2975" s="84"/>
      <c r="P2975" s="221">
        <f>O2975*H2975</f>
        <v>0</v>
      </c>
      <c r="Q2975" s="221">
        <v>0.001</v>
      </c>
      <c r="R2975" s="221">
        <f>Q2975*H2975</f>
        <v>0.089999999999999997</v>
      </c>
      <c r="S2975" s="221">
        <v>0</v>
      </c>
      <c r="T2975" s="222">
        <f>S2975*H2975</f>
        <v>0</v>
      </c>
      <c r="AR2975" s="223" t="s">
        <v>257</v>
      </c>
      <c r="AT2975" s="223" t="s">
        <v>163</v>
      </c>
      <c r="AU2975" s="223" t="s">
        <v>83</v>
      </c>
      <c r="AY2975" s="18" t="s">
        <v>161</v>
      </c>
      <c r="BE2975" s="224">
        <f>IF(N2975="základní",J2975,0)</f>
        <v>0</v>
      </c>
      <c r="BF2975" s="224">
        <f>IF(N2975="snížená",J2975,0)</f>
        <v>0</v>
      </c>
      <c r="BG2975" s="224">
        <f>IF(N2975="zákl. přenesená",J2975,0)</f>
        <v>0</v>
      </c>
      <c r="BH2975" s="224">
        <f>IF(N2975="sníž. přenesená",J2975,0)</f>
        <v>0</v>
      </c>
      <c r="BI2975" s="224">
        <f>IF(N2975="nulová",J2975,0)</f>
        <v>0</v>
      </c>
      <c r="BJ2975" s="18" t="s">
        <v>81</v>
      </c>
      <c r="BK2975" s="224">
        <f>ROUND(I2975*H2975,2)</f>
        <v>0</v>
      </c>
      <c r="BL2975" s="18" t="s">
        <v>257</v>
      </c>
      <c r="BM2975" s="223" t="s">
        <v>3146</v>
      </c>
    </row>
    <row r="2976" s="12" customFormat="1">
      <c r="B2976" s="228"/>
      <c r="C2976" s="229"/>
      <c r="D2976" s="225" t="s">
        <v>176</v>
      </c>
      <c r="E2976" s="230" t="s">
        <v>19</v>
      </c>
      <c r="F2976" s="231" t="s">
        <v>177</v>
      </c>
      <c r="G2976" s="229"/>
      <c r="H2976" s="230" t="s">
        <v>19</v>
      </c>
      <c r="I2976" s="232"/>
      <c r="J2976" s="229"/>
      <c r="K2976" s="229"/>
      <c r="L2976" s="233"/>
      <c r="M2976" s="234"/>
      <c r="N2976" s="235"/>
      <c r="O2976" s="235"/>
      <c r="P2976" s="235"/>
      <c r="Q2976" s="235"/>
      <c r="R2976" s="235"/>
      <c r="S2976" s="235"/>
      <c r="T2976" s="236"/>
      <c r="AT2976" s="237" t="s">
        <v>176</v>
      </c>
      <c r="AU2976" s="237" t="s">
        <v>83</v>
      </c>
      <c r="AV2976" s="12" t="s">
        <v>81</v>
      </c>
      <c r="AW2976" s="12" t="s">
        <v>34</v>
      </c>
      <c r="AX2976" s="12" t="s">
        <v>73</v>
      </c>
      <c r="AY2976" s="237" t="s">
        <v>161</v>
      </c>
    </row>
    <row r="2977" s="12" customFormat="1">
      <c r="B2977" s="228"/>
      <c r="C2977" s="229"/>
      <c r="D2977" s="225" t="s">
        <v>176</v>
      </c>
      <c r="E2977" s="230" t="s">
        <v>19</v>
      </c>
      <c r="F2977" s="231" t="s">
        <v>394</v>
      </c>
      <c r="G2977" s="229"/>
      <c r="H2977" s="230" t="s">
        <v>19</v>
      </c>
      <c r="I2977" s="232"/>
      <c r="J2977" s="229"/>
      <c r="K2977" s="229"/>
      <c r="L2977" s="233"/>
      <c r="M2977" s="234"/>
      <c r="N2977" s="235"/>
      <c r="O2977" s="235"/>
      <c r="P2977" s="235"/>
      <c r="Q2977" s="235"/>
      <c r="R2977" s="235"/>
      <c r="S2977" s="235"/>
      <c r="T2977" s="236"/>
      <c r="AT2977" s="237" t="s">
        <v>176</v>
      </c>
      <c r="AU2977" s="237" t="s">
        <v>83</v>
      </c>
      <c r="AV2977" s="12" t="s">
        <v>81</v>
      </c>
      <c r="AW2977" s="12" t="s">
        <v>34</v>
      </c>
      <c r="AX2977" s="12" t="s">
        <v>73</v>
      </c>
      <c r="AY2977" s="237" t="s">
        <v>161</v>
      </c>
    </row>
    <row r="2978" s="13" customFormat="1">
      <c r="B2978" s="238"/>
      <c r="C2978" s="239"/>
      <c r="D2978" s="225" t="s">
        <v>176</v>
      </c>
      <c r="E2978" s="240" t="s">
        <v>19</v>
      </c>
      <c r="F2978" s="241" t="s">
        <v>3147</v>
      </c>
      <c r="G2978" s="239"/>
      <c r="H2978" s="242">
        <v>90</v>
      </c>
      <c r="I2978" s="243"/>
      <c r="J2978" s="239"/>
      <c r="K2978" s="239"/>
      <c r="L2978" s="244"/>
      <c r="M2978" s="245"/>
      <c r="N2978" s="246"/>
      <c r="O2978" s="246"/>
      <c r="P2978" s="246"/>
      <c r="Q2978" s="246"/>
      <c r="R2978" s="246"/>
      <c r="S2978" s="246"/>
      <c r="T2978" s="247"/>
      <c r="AT2978" s="248" t="s">
        <v>176</v>
      </c>
      <c r="AU2978" s="248" t="s">
        <v>83</v>
      </c>
      <c r="AV2978" s="13" t="s">
        <v>83</v>
      </c>
      <c r="AW2978" s="13" t="s">
        <v>34</v>
      </c>
      <c r="AX2978" s="13" t="s">
        <v>81</v>
      </c>
      <c r="AY2978" s="248" t="s">
        <v>161</v>
      </c>
    </row>
    <row r="2979" s="1" customFormat="1" ht="16.5" customHeight="1">
      <c r="B2979" s="39"/>
      <c r="C2979" s="212" t="s">
        <v>3148</v>
      </c>
      <c r="D2979" s="212" t="s">
        <v>163</v>
      </c>
      <c r="E2979" s="213" t="s">
        <v>3149</v>
      </c>
      <c r="F2979" s="214" t="s">
        <v>3150</v>
      </c>
      <c r="G2979" s="215" t="s">
        <v>1390</v>
      </c>
      <c r="H2979" s="216">
        <v>1</v>
      </c>
      <c r="I2979" s="217"/>
      <c r="J2979" s="218">
        <f>ROUND(I2979*H2979,2)</f>
        <v>0</v>
      </c>
      <c r="K2979" s="214" t="s">
        <v>19</v>
      </c>
      <c r="L2979" s="44"/>
      <c r="M2979" s="219" t="s">
        <v>19</v>
      </c>
      <c r="N2979" s="220" t="s">
        <v>44</v>
      </c>
      <c r="O2979" s="84"/>
      <c r="P2979" s="221">
        <f>O2979*H2979</f>
        <v>0</v>
      </c>
      <c r="Q2979" s="221">
        <v>0.040000000000000001</v>
      </c>
      <c r="R2979" s="221">
        <f>Q2979*H2979</f>
        <v>0.040000000000000001</v>
      </c>
      <c r="S2979" s="221">
        <v>0</v>
      </c>
      <c r="T2979" s="222">
        <f>S2979*H2979</f>
        <v>0</v>
      </c>
      <c r="AR2979" s="223" t="s">
        <v>257</v>
      </c>
      <c r="AT2979" s="223" t="s">
        <v>163</v>
      </c>
      <c r="AU2979" s="223" t="s">
        <v>83</v>
      </c>
      <c r="AY2979" s="18" t="s">
        <v>161</v>
      </c>
      <c r="BE2979" s="224">
        <f>IF(N2979="základní",J2979,0)</f>
        <v>0</v>
      </c>
      <c r="BF2979" s="224">
        <f>IF(N2979="snížená",J2979,0)</f>
        <v>0</v>
      </c>
      <c r="BG2979" s="224">
        <f>IF(N2979="zákl. přenesená",J2979,0)</f>
        <v>0</v>
      </c>
      <c r="BH2979" s="224">
        <f>IF(N2979="sníž. přenesená",J2979,0)</f>
        <v>0</v>
      </c>
      <c r="BI2979" s="224">
        <f>IF(N2979="nulová",J2979,0)</f>
        <v>0</v>
      </c>
      <c r="BJ2979" s="18" t="s">
        <v>81</v>
      </c>
      <c r="BK2979" s="224">
        <f>ROUND(I2979*H2979,2)</f>
        <v>0</v>
      </c>
      <c r="BL2979" s="18" t="s">
        <v>257</v>
      </c>
      <c r="BM2979" s="223" t="s">
        <v>3151</v>
      </c>
    </row>
    <row r="2980" s="12" customFormat="1">
      <c r="B2980" s="228"/>
      <c r="C2980" s="229"/>
      <c r="D2980" s="225" t="s">
        <v>176</v>
      </c>
      <c r="E2980" s="230" t="s">
        <v>19</v>
      </c>
      <c r="F2980" s="231" t="s">
        <v>2973</v>
      </c>
      <c r="G2980" s="229"/>
      <c r="H2980" s="230" t="s">
        <v>19</v>
      </c>
      <c r="I2980" s="232"/>
      <c r="J2980" s="229"/>
      <c r="K2980" s="229"/>
      <c r="L2980" s="233"/>
      <c r="M2980" s="234"/>
      <c r="N2980" s="235"/>
      <c r="O2980" s="235"/>
      <c r="P2980" s="235"/>
      <c r="Q2980" s="235"/>
      <c r="R2980" s="235"/>
      <c r="S2980" s="235"/>
      <c r="T2980" s="236"/>
      <c r="AT2980" s="237" t="s">
        <v>176</v>
      </c>
      <c r="AU2980" s="237" t="s">
        <v>83</v>
      </c>
      <c r="AV2980" s="12" t="s">
        <v>81</v>
      </c>
      <c r="AW2980" s="12" t="s">
        <v>34</v>
      </c>
      <c r="AX2980" s="12" t="s">
        <v>73</v>
      </c>
      <c r="AY2980" s="237" t="s">
        <v>161</v>
      </c>
    </row>
    <row r="2981" s="12" customFormat="1">
      <c r="B2981" s="228"/>
      <c r="C2981" s="229"/>
      <c r="D2981" s="225" t="s">
        <v>176</v>
      </c>
      <c r="E2981" s="230" t="s">
        <v>19</v>
      </c>
      <c r="F2981" s="231" t="s">
        <v>3152</v>
      </c>
      <c r="G2981" s="229"/>
      <c r="H2981" s="230" t="s">
        <v>19</v>
      </c>
      <c r="I2981" s="232"/>
      <c r="J2981" s="229"/>
      <c r="K2981" s="229"/>
      <c r="L2981" s="233"/>
      <c r="M2981" s="234"/>
      <c r="N2981" s="235"/>
      <c r="O2981" s="235"/>
      <c r="P2981" s="235"/>
      <c r="Q2981" s="235"/>
      <c r="R2981" s="235"/>
      <c r="S2981" s="235"/>
      <c r="T2981" s="236"/>
      <c r="AT2981" s="237" t="s">
        <v>176</v>
      </c>
      <c r="AU2981" s="237" t="s">
        <v>83</v>
      </c>
      <c r="AV2981" s="12" t="s">
        <v>81</v>
      </c>
      <c r="AW2981" s="12" t="s">
        <v>34</v>
      </c>
      <c r="AX2981" s="12" t="s">
        <v>73</v>
      </c>
      <c r="AY2981" s="237" t="s">
        <v>161</v>
      </c>
    </row>
    <row r="2982" s="12" customFormat="1">
      <c r="B2982" s="228"/>
      <c r="C2982" s="229"/>
      <c r="D2982" s="225" t="s">
        <v>176</v>
      </c>
      <c r="E2982" s="230" t="s">
        <v>19</v>
      </c>
      <c r="F2982" s="231" t="s">
        <v>2976</v>
      </c>
      <c r="G2982" s="229"/>
      <c r="H2982" s="230" t="s">
        <v>19</v>
      </c>
      <c r="I2982" s="232"/>
      <c r="J2982" s="229"/>
      <c r="K2982" s="229"/>
      <c r="L2982" s="233"/>
      <c r="M2982" s="234"/>
      <c r="N2982" s="235"/>
      <c r="O2982" s="235"/>
      <c r="P2982" s="235"/>
      <c r="Q2982" s="235"/>
      <c r="R2982" s="235"/>
      <c r="S2982" s="235"/>
      <c r="T2982" s="236"/>
      <c r="AT2982" s="237" t="s">
        <v>176</v>
      </c>
      <c r="AU2982" s="237" t="s">
        <v>83</v>
      </c>
      <c r="AV2982" s="12" t="s">
        <v>81</v>
      </c>
      <c r="AW2982" s="12" t="s">
        <v>34</v>
      </c>
      <c r="AX2982" s="12" t="s">
        <v>73</v>
      </c>
      <c r="AY2982" s="237" t="s">
        <v>161</v>
      </c>
    </row>
    <row r="2983" s="12" customFormat="1">
      <c r="B2983" s="228"/>
      <c r="C2983" s="229"/>
      <c r="D2983" s="225" t="s">
        <v>176</v>
      </c>
      <c r="E2983" s="230" t="s">
        <v>19</v>
      </c>
      <c r="F2983" s="231" t="s">
        <v>3055</v>
      </c>
      <c r="G2983" s="229"/>
      <c r="H2983" s="230" t="s">
        <v>19</v>
      </c>
      <c r="I2983" s="232"/>
      <c r="J2983" s="229"/>
      <c r="K2983" s="229"/>
      <c r="L2983" s="233"/>
      <c r="M2983" s="234"/>
      <c r="N2983" s="235"/>
      <c r="O2983" s="235"/>
      <c r="P2983" s="235"/>
      <c r="Q2983" s="235"/>
      <c r="R2983" s="235"/>
      <c r="S2983" s="235"/>
      <c r="T2983" s="236"/>
      <c r="AT2983" s="237" t="s">
        <v>176</v>
      </c>
      <c r="AU2983" s="237" t="s">
        <v>83</v>
      </c>
      <c r="AV2983" s="12" t="s">
        <v>81</v>
      </c>
      <c r="AW2983" s="12" t="s">
        <v>34</v>
      </c>
      <c r="AX2983" s="12" t="s">
        <v>73</v>
      </c>
      <c r="AY2983" s="237" t="s">
        <v>161</v>
      </c>
    </row>
    <row r="2984" s="12" customFormat="1">
      <c r="B2984" s="228"/>
      <c r="C2984" s="229"/>
      <c r="D2984" s="225" t="s">
        <v>176</v>
      </c>
      <c r="E2984" s="230" t="s">
        <v>19</v>
      </c>
      <c r="F2984" s="231" t="s">
        <v>2967</v>
      </c>
      <c r="G2984" s="229"/>
      <c r="H2984" s="230" t="s">
        <v>19</v>
      </c>
      <c r="I2984" s="232"/>
      <c r="J2984" s="229"/>
      <c r="K2984" s="229"/>
      <c r="L2984" s="233"/>
      <c r="M2984" s="234"/>
      <c r="N2984" s="235"/>
      <c r="O2984" s="235"/>
      <c r="P2984" s="235"/>
      <c r="Q2984" s="235"/>
      <c r="R2984" s="235"/>
      <c r="S2984" s="235"/>
      <c r="T2984" s="236"/>
      <c r="AT2984" s="237" t="s">
        <v>176</v>
      </c>
      <c r="AU2984" s="237" t="s">
        <v>83</v>
      </c>
      <c r="AV2984" s="12" t="s">
        <v>81</v>
      </c>
      <c r="AW2984" s="12" t="s">
        <v>34</v>
      </c>
      <c r="AX2984" s="12" t="s">
        <v>73</v>
      </c>
      <c r="AY2984" s="237" t="s">
        <v>161</v>
      </c>
    </row>
    <row r="2985" s="13" customFormat="1">
      <c r="B2985" s="238"/>
      <c r="C2985" s="239"/>
      <c r="D2985" s="225" t="s">
        <v>176</v>
      </c>
      <c r="E2985" s="240" t="s">
        <v>19</v>
      </c>
      <c r="F2985" s="241" t="s">
        <v>3153</v>
      </c>
      <c r="G2985" s="239"/>
      <c r="H2985" s="242">
        <v>1</v>
      </c>
      <c r="I2985" s="243"/>
      <c r="J2985" s="239"/>
      <c r="K2985" s="239"/>
      <c r="L2985" s="244"/>
      <c r="M2985" s="245"/>
      <c r="N2985" s="246"/>
      <c r="O2985" s="246"/>
      <c r="P2985" s="246"/>
      <c r="Q2985" s="246"/>
      <c r="R2985" s="246"/>
      <c r="S2985" s="246"/>
      <c r="T2985" s="247"/>
      <c r="AT2985" s="248" t="s">
        <v>176</v>
      </c>
      <c r="AU2985" s="248" t="s">
        <v>83</v>
      </c>
      <c r="AV2985" s="13" t="s">
        <v>83</v>
      </c>
      <c r="AW2985" s="13" t="s">
        <v>34</v>
      </c>
      <c r="AX2985" s="13" t="s">
        <v>81</v>
      </c>
      <c r="AY2985" s="248" t="s">
        <v>161</v>
      </c>
    </row>
    <row r="2986" s="1" customFormat="1" ht="16.5" customHeight="1">
      <c r="B2986" s="39"/>
      <c r="C2986" s="212" t="s">
        <v>3154</v>
      </c>
      <c r="D2986" s="212" t="s">
        <v>163</v>
      </c>
      <c r="E2986" s="213" t="s">
        <v>3155</v>
      </c>
      <c r="F2986" s="214" t="s">
        <v>3156</v>
      </c>
      <c r="G2986" s="215" t="s">
        <v>1384</v>
      </c>
      <c r="H2986" s="216">
        <v>91.721999999999994</v>
      </c>
      <c r="I2986" s="217"/>
      <c r="J2986" s="218">
        <f>ROUND(I2986*H2986,2)</f>
        <v>0</v>
      </c>
      <c r="K2986" s="214" t="s">
        <v>19</v>
      </c>
      <c r="L2986" s="44"/>
      <c r="M2986" s="219" t="s">
        <v>19</v>
      </c>
      <c r="N2986" s="220" t="s">
        <v>44</v>
      </c>
      <c r="O2986" s="84"/>
      <c r="P2986" s="221">
        <f>O2986*H2986</f>
        <v>0</v>
      </c>
      <c r="Q2986" s="221">
        <v>0.001</v>
      </c>
      <c r="R2986" s="221">
        <f>Q2986*H2986</f>
        <v>0.091721999999999998</v>
      </c>
      <c r="S2986" s="221">
        <v>0</v>
      </c>
      <c r="T2986" s="222">
        <f>S2986*H2986</f>
        <v>0</v>
      </c>
      <c r="AR2986" s="223" t="s">
        <v>257</v>
      </c>
      <c r="AT2986" s="223" t="s">
        <v>163</v>
      </c>
      <c r="AU2986" s="223" t="s">
        <v>83</v>
      </c>
      <c r="AY2986" s="18" t="s">
        <v>161</v>
      </c>
      <c r="BE2986" s="224">
        <f>IF(N2986="základní",J2986,0)</f>
        <v>0</v>
      </c>
      <c r="BF2986" s="224">
        <f>IF(N2986="snížená",J2986,0)</f>
        <v>0</v>
      </c>
      <c r="BG2986" s="224">
        <f>IF(N2986="zákl. přenesená",J2986,0)</f>
        <v>0</v>
      </c>
      <c r="BH2986" s="224">
        <f>IF(N2986="sníž. přenesená",J2986,0)</f>
        <v>0</v>
      </c>
      <c r="BI2986" s="224">
        <f>IF(N2986="nulová",J2986,0)</f>
        <v>0</v>
      </c>
      <c r="BJ2986" s="18" t="s">
        <v>81</v>
      </c>
      <c r="BK2986" s="224">
        <f>ROUND(I2986*H2986,2)</f>
        <v>0</v>
      </c>
      <c r="BL2986" s="18" t="s">
        <v>257</v>
      </c>
      <c r="BM2986" s="223" t="s">
        <v>3157</v>
      </c>
    </row>
    <row r="2987" s="12" customFormat="1">
      <c r="B2987" s="228"/>
      <c r="C2987" s="229"/>
      <c r="D2987" s="225" t="s">
        <v>176</v>
      </c>
      <c r="E2987" s="230" t="s">
        <v>19</v>
      </c>
      <c r="F2987" s="231" t="s">
        <v>3158</v>
      </c>
      <c r="G2987" s="229"/>
      <c r="H2987" s="230" t="s">
        <v>19</v>
      </c>
      <c r="I2987" s="232"/>
      <c r="J2987" s="229"/>
      <c r="K2987" s="229"/>
      <c r="L2987" s="233"/>
      <c r="M2987" s="234"/>
      <c r="N2987" s="235"/>
      <c r="O2987" s="235"/>
      <c r="P2987" s="235"/>
      <c r="Q2987" s="235"/>
      <c r="R2987" s="235"/>
      <c r="S2987" s="235"/>
      <c r="T2987" s="236"/>
      <c r="AT2987" s="237" t="s">
        <v>176</v>
      </c>
      <c r="AU2987" s="237" t="s">
        <v>83</v>
      </c>
      <c r="AV2987" s="12" t="s">
        <v>81</v>
      </c>
      <c r="AW2987" s="12" t="s">
        <v>34</v>
      </c>
      <c r="AX2987" s="12" t="s">
        <v>73</v>
      </c>
      <c r="AY2987" s="237" t="s">
        <v>161</v>
      </c>
    </row>
    <row r="2988" s="13" customFormat="1">
      <c r="B2988" s="238"/>
      <c r="C2988" s="239"/>
      <c r="D2988" s="225" t="s">
        <v>176</v>
      </c>
      <c r="E2988" s="240" t="s">
        <v>19</v>
      </c>
      <c r="F2988" s="241" t="s">
        <v>3159</v>
      </c>
      <c r="G2988" s="239"/>
      <c r="H2988" s="242">
        <v>91.721999999999994</v>
      </c>
      <c r="I2988" s="243"/>
      <c r="J2988" s="239"/>
      <c r="K2988" s="239"/>
      <c r="L2988" s="244"/>
      <c r="M2988" s="245"/>
      <c r="N2988" s="246"/>
      <c r="O2988" s="246"/>
      <c r="P2988" s="246"/>
      <c r="Q2988" s="246"/>
      <c r="R2988" s="246"/>
      <c r="S2988" s="246"/>
      <c r="T2988" s="247"/>
      <c r="AT2988" s="248" t="s">
        <v>176</v>
      </c>
      <c r="AU2988" s="248" t="s">
        <v>83</v>
      </c>
      <c r="AV2988" s="13" t="s">
        <v>83</v>
      </c>
      <c r="AW2988" s="13" t="s">
        <v>34</v>
      </c>
      <c r="AX2988" s="13" t="s">
        <v>81</v>
      </c>
      <c r="AY2988" s="248" t="s">
        <v>161</v>
      </c>
    </row>
    <row r="2989" s="1" customFormat="1" ht="16.5" customHeight="1">
      <c r="B2989" s="39"/>
      <c r="C2989" s="212" t="s">
        <v>3160</v>
      </c>
      <c r="D2989" s="212" t="s">
        <v>163</v>
      </c>
      <c r="E2989" s="213" t="s">
        <v>3161</v>
      </c>
      <c r="F2989" s="214" t="s">
        <v>3162</v>
      </c>
      <c r="G2989" s="215" t="s">
        <v>1384</v>
      </c>
      <c r="H2989" s="216">
        <v>57.694000000000003</v>
      </c>
      <c r="I2989" s="217"/>
      <c r="J2989" s="218">
        <f>ROUND(I2989*H2989,2)</f>
        <v>0</v>
      </c>
      <c r="K2989" s="214" t="s">
        <v>19</v>
      </c>
      <c r="L2989" s="44"/>
      <c r="M2989" s="219" t="s">
        <v>19</v>
      </c>
      <c r="N2989" s="220" t="s">
        <v>44</v>
      </c>
      <c r="O2989" s="84"/>
      <c r="P2989" s="221">
        <f>O2989*H2989</f>
        <v>0</v>
      </c>
      <c r="Q2989" s="221">
        <v>0.001</v>
      </c>
      <c r="R2989" s="221">
        <f>Q2989*H2989</f>
        <v>0.057694000000000002</v>
      </c>
      <c r="S2989" s="221">
        <v>0</v>
      </c>
      <c r="T2989" s="222">
        <f>S2989*H2989</f>
        <v>0</v>
      </c>
      <c r="AR2989" s="223" t="s">
        <v>257</v>
      </c>
      <c r="AT2989" s="223" t="s">
        <v>163</v>
      </c>
      <c r="AU2989" s="223" t="s">
        <v>83</v>
      </c>
      <c r="AY2989" s="18" t="s">
        <v>161</v>
      </c>
      <c r="BE2989" s="224">
        <f>IF(N2989="základní",J2989,0)</f>
        <v>0</v>
      </c>
      <c r="BF2989" s="224">
        <f>IF(N2989="snížená",J2989,0)</f>
        <v>0</v>
      </c>
      <c r="BG2989" s="224">
        <f>IF(N2989="zákl. přenesená",J2989,0)</f>
        <v>0</v>
      </c>
      <c r="BH2989" s="224">
        <f>IF(N2989="sníž. přenesená",J2989,0)</f>
        <v>0</v>
      </c>
      <c r="BI2989" s="224">
        <f>IF(N2989="nulová",J2989,0)</f>
        <v>0</v>
      </c>
      <c r="BJ2989" s="18" t="s">
        <v>81</v>
      </c>
      <c r="BK2989" s="224">
        <f>ROUND(I2989*H2989,2)</f>
        <v>0</v>
      </c>
      <c r="BL2989" s="18" t="s">
        <v>257</v>
      </c>
      <c r="BM2989" s="223" t="s">
        <v>3163</v>
      </c>
    </row>
    <row r="2990" s="12" customFormat="1">
      <c r="B2990" s="228"/>
      <c r="C2990" s="229"/>
      <c r="D2990" s="225" t="s">
        <v>176</v>
      </c>
      <c r="E2990" s="230" t="s">
        <v>19</v>
      </c>
      <c r="F2990" s="231" t="s">
        <v>3164</v>
      </c>
      <c r="G2990" s="229"/>
      <c r="H2990" s="230" t="s">
        <v>19</v>
      </c>
      <c r="I2990" s="232"/>
      <c r="J2990" s="229"/>
      <c r="K2990" s="229"/>
      <c r="L2990" s="233"/>
      <c r="M2990" s="234"/>
      <c r="N2990" s="235"/>
      <c r="O2990" s="235"/>
      <c r="P2990" s="235"/>
      <c r="Q2990" s="235"/>
      <c r="R2990" s="235"/>
      <c r="S2990" s="235"/>
      <c r="T2990" s="236"/>
      <c r="AT2990" s="237" t="s">
        <v>176</v>
      </c>
      <c r="AU2990" s="237" t="s">
        <v>83</v>
      </c>
      <c r="AV2990" s="12" t="s">
        <v>81</v>
      </c>
      <c r="AW2990" s="12" t="s">
        <v>34</v>
      </c>
      <c r="AX2990" s="12" t="s">
        <v>73</v>
      </c>
      <c r="AY2990" s="237" t="s">
        <v>161</v>
      </c>
    </row>
    <row r="2991" s="13" customFormat="1">
      <c r="B2991" s="238"/>
      <c r="C2991" s="239"/>
      <c r="D2991" s="225" t="s">
        <v>176</v>
      </c>
      <c r="E2991" s="240" t="s">
        <v>19</v>
      </c>
      <c r="F2991" s="241" t="s">
        <v>3165</v>
      </c>
      <c r="G2991" s="239"/>
      <c r="H2991" s="242">
        <v>57.694000000000003</v>
      </c>
      <c r="I2991" s="243"/>
      <c r="J2991" s="239"/>
      <c r="K2991" s="239"/>
      <c r="L2991" s="244"/>
      <c r="M2991" s="245"/>
      <c r="N2991" s="246"/>
      <c r="O2991" s="246"/>
      <c r="P2991" s="246"/>
      <c r="Q2991" s="246"/>
      <c r="R2991" s="246"/>
      <c r="S2991" s="246"/>
      <c r="T2991" s="247"/>
      <c r="AT2991" s="248" t="s">
        <v>176</v>
      </c>
      <c r="AU2991" s="248" t="s">
        <v>83</v>
      </c>
      <c r="AV2991" s="13" t="s">
        <v>83</v>
      </c>
      <c r="AW2991" s="13" t="s">
        <v>34</v>
      </c>
      <c r="AX2991" s="13" t="s">
        <v>81</v>
      </c>
      <c r="AY2991" s="248" t="s">
        <v>161</v>
      </c>
    </row>
    <row r="2992" s="1" customFormat="1" ht="16.5" customHeight="1">
      <c r="B2992" s="39"/>
      <c r="C2992" s="212" t="s">
        <v>3166</v>
      </c>
      <c r="D2992" s="212" t="s">
        <v>163</v>
      </c>
      <c r="E2992" s="213" t="s">
        <v>3167</v>
      </c>
      <c r="F2992" s="214" t="s">
        <v>3168</v>
      </c>
      <c r="G2992" s="215" t="s">
        <v>1384</v>
      </c>
      <c r="H2992" s="216">
        <v>436.90699999999998</v>
      </c>
      <c r="I2992" s="217"/>
      <c r="J2992" s="218">
        <f>ROUND(I2992*H2992,2)</f>
        <v>0</v>
      </c>
      <c r="K2992" s="214" t="s">
        <v>19</v>
      </c>
      <c r="L2992" s="44"/>
      <c r="M2992" s="219" t="s">
        <v>19</v>
      </c>
      <c r="N2992" s="220" t="s">
        <v>44</v>
      </c>
      <c r="O2992" s="84"/>
      <c r="P2992" s="221">
        <f>O2992*H2992</f>
        <v>0</v>
      </c>
      <c r="Q2992" s="221">
        <v>0.001</v>
      </c>
      <c r="R2992" s="221">
        <f>Q2992*H2992</f>
        <v>0.43690699999999999</v>
      </c>
      <c r="S2992" s="221">
        <v>0</v>
      </c>
      <c r="T2992" s="222">
        <f>S2992*H2992</f>
        <v>0</v>
      </c>
      <c r="AR2992" s="223" t="s">
        <v>257</v>
      </c>
      <c r="AT2992" s="223" t="s">
        <v>163</v>
      </c>
      <c r="AU2992" s="223" t="s">
        <v>83</v>
      </c>
      <c r="AY2992" s="18" t="s">
        <v>161</v>
      </c>
      <c r="BE2992" s="224">
        <f>IF(N2992="základní",J2992,0)</f>
        <v>0</v>
      </c>
      <c r="BF2992" s="224">
        <f>IF(N2992="snížená",J2992,0)</f>
        <v>0</v>
      </c>
      <c r="BG2992" s="224">
        <f>IF(N2992="zákl. přenesená",J2992,0)</f>
        <v>0</v>
      </c>
      <c r="BH2992" s="224">
        <f>IF(N2992="sníž. přenesená",J2992,0)</f>
        <v>0</v>
      </c>
      <c r="BI2992" s="224">
        <f>IF(N2992="nulová",J2992,0)</f>
        <v>0</v>
      </c>
      <c r="BJ2992" s="18" t="s">
        <v>81</v>
      </c>
      <c r="BK2992" s="224">
        <f>ROUND(I2992*H2992,2)</f>
        <v>0</v>
      </c>
      <c r="BL2992" s="18" t="s">
        <v>257</v>
      </c>
      <c r="BM2992" s="223" t="s">
        <v>3169</v>
      </c>
    </row>
    <row r="2993" s="12" customFormat="1">
      <c r="B2993" s="228"/>
      <c r="C2993" s="229"/>
      <c r="D2993" s="225" t="s">
        <v>176</v>
      </c>
      <c r="E2993" s="230" t="s">
        <v>19</v>
      </c>
      <c r="F2993" s="231" t="s">
        <v>3170</v>
      </c>
      <c r="G2993" s="229"/>
      <c r="H2993" s="230" t="s">
        <v>19</v>
      </c>
      <c r="I2993" s="232"/>
      <c r="J2993" s="229"/>
      <c r="K2993" s="229"/>
      <c r="L2993" s="233"/>
      <c r="M2993" s="234"/>
      <c r="N2993" s="235"/>
      <c r="O2993" s="235"/>
      <c r="P2993" s="235"/>
      <c r="Q2993" s="235"/>
      <c r="R2993" s="235"/>
      <c r="S2993" s="235"/>
      <c r="T2993" s="236"/>
      <c r="AT2993" s="237" t="s">
        <v>176</v>
      </c>
      <c r="AU2993" s="237" t="s">
        <v>83</v>
      </c>
      <c r="AV2993" s="12" t="s">
        <v>81</v>
      </c>
      <c r="AW2993" s="12" t="s">
        <v>34</v>
      </c>
      <c r="AX2993" s="12" t="s">
        <v>73</v>
      </c>
      <c r="AY2993" s="237" t="s">
        <v>161</v>
      </c>
    </row>
    <row r="2994" s="13" customFormat="1">
      <c r="B2994" s="238"/>
      <c r="C2994" s="239"/>
      <c r="D2994" s="225" t="s">
        <v>176</v>
      </c>
      <c r="E2994" s="240" t="s">
        <v>19</v>
      </c>
      <c r="F2994" s="241" t="s">
        <v>3171</v>
      </c>
      <c r="G2994" s="239"/>
      <c r="H2994" s="242">
        <v>436.90699999999998</v>
      </c>
      <c r="I2994" s="243"/>
      <c r="J2994" s="239"/>
      <c r="K2994" s="239"/>
      <c r="L2994" s="244"/>
      <c r="M2994" s="245"/>
      <c r="N2994" s="246"/>
      <c r="O2994" s="246"/>
      <c r="P2994" s="246"/>
      <c r="Q2994" s="246"/>
      <c r="R2994" s="246"/>
      <c r="S2994" s="246"/>
      <c r="T2994" s="247"/>
      <c r="AT2994" s="248" t="s">
        <v>176</v>
      </c>
      <c r="AU2994" s="248" t="s">
        <v>83</v>
      </c>
      <c r="AV2994" s="13" t="s">
        <v>83</v>
      </c>
      <c r="AW2994" s="13" t="s">
        <v>34</v>
      </c>
      <c r="AX2994" s="13" t="s">
        <v>81</v>
      </c>
      <c r="AY2994" s="248" t="s">
        <v>161</v>
      </c>
    </row>
    <row r="2995" s="1" customFormat="1" ht="16.5" customHeight="1">
      <c r="B2995" s="39"/>
      <c r="C2995" s="212" t="s">
        <v>3172</v>
      </c>
      <c r="D2995" s="212" t="s">
        <v>163</v>
      </c>
      <c r="E2995" s="213" t="s">
        <v>3173</v>
      </c>
      <c r="F2995" s="214" t="s">
        <v>3174</v>
      </c>
      <c r="G2995" s="215" t="s">
        <v>1384</v>
      </c>
      <c r="H2995" s="216">
        <v>1346.653</v>
      </c>
      <c r="I2995" s="217"/>
      <c r="J2995" s="218">
        <f>ROUND(I2995*H2995,2)</f>
        <v>0</v>
      </c>
      <c r="K2995" s="214" t="s">
        <v>19</v>
      </c>
      <c r="L2995" s="44"/>
      <c r="M2995" s="219" t="s">
        <v>19</v>
      </c>
      <c r="N2995" s="220" t="s">
        <v>44</v>
      </c>
      <c r="O2995" s="84"/>
      <c r="P2995" s="221">
        <f>O2995*H2995</f>
        <v>0</v>
      </c>
      <c r="Q2995" s="221">
        <v>0.001</v>
      </c>
      <c r="R2995" s="221">
        <f>Q2995*H2995</f>
        <v>1.3466530000000001</v>
      </c>
      <c r="S2995" s="221">
        <v>0</v>
      </c>
      <c r="T2995" s="222">
        <f>S2995*H2995</f>
        <v>0</v>
      </c>
      <c r="AR2995" s="223" t="s">
        <v>257</v>
      </c>
      <c r="AT2995" s="223" t="s">
        <v>163</v>
      </c>
      <c r="AU2995" s="223" t="s">
        <v>83</v>
      </c>
      <c r="AY2995" s="18" t="s">
        <v>161</v>
      </c>
      <c r="BE2995" s="224">
        <f>IF(N2995="základní",J2995,0)</f>
        <v>0</v>
      </c>
      <c r="BF2995" s="224">
        <f>IF(N2995="snížená",J2995,0)</f>
        <v>0</v>
      </c>
      <c r="BG2995" s="224">
        <f>IF(N2995="zákl. přenesená",J2995,0)</f>
        <v>0</v>
      </c>
      <c r="BH2995" s="224">
        <f>IF(N2995="sníž. přenesená",J2995,0)</f>
        <v>0</v>
      </c>
      <c r="BI2995" s="224">
        <f>IF(N2995="nulová",J2995,0)</f>
        <v>0</v>
      </c>
      <c r="BJ2995" s="18" t="s">
        <v>81</v>
      </c>
      <c r="BK2995" s="224">
        <f>ROUND(I2995*H2995,2)</f>
        <v>0</v>
      </c>
      <c r="BL2995" s="18" t="s">
        <v>257</v>
      </c>
      <c r="BM2995" s="223" t="s">
        <v>3175</v>
      </c>
    </row>
    <row r="2996" s="12" customFormat="1">
      <c r="B2996" s="228"/>
      <c r="C2996" s="229"/>
      <c r="D2996" s="225" t="s">
        <v>176</v>
      </c>
      <c r="E2996" s="230" t="s">
        <v>19</v>
      </c>
      <c r="F2996" s="231" t="s">
        <v>3176</v>
      </c>
      <c r="G2996" s="229"/>
      <c r="H2996" s="230" t="s">
        <v>19</v>
      </c>
      <c r="I2996" s="232"/>
      <c r="J2996" s="229"/>
      <c r="K2996" s="229"/>
      <c r="L2996" s="233"/>
      <c r="M2996" s="234"/>
      <c r="N2996" s="235"/>
      <c r="O2996" s="235"/>
      <c r="P2996" s="235"/>
      <c r="Q2996" s="235"/>
      <c r="R2996" s="235"/>
      <c r="S2996" s="235"/>
      <c r="T2996" s="236"/>
      <c r="AT2996" s="237" t="s">
        <v>176</v>
      </c>
      <c r="AU2996" s="237" t="s">
        <v>83</v>
      </c>
      <c r="AV2996" s="12" t="s">
        <v>81</v>
      </c>
      <c r="AW2996" s="12" t="s">
        <v>34</v>
      </c>
      <c r="AX2996" s="12" t="s">
        <v>73</v>
      </c>
      <c r="AY2996" s="237" t="s">
        <v>161</v>
      </c>
    </row>
    <row r="2997" s="13" customFormat="1">
      <c r="B2997" s="238"/>
      <c r="C2997" s="239"/>
      <c r="D2997" s="225" t="s">
        <v>176</v>
      </c>
      <c r="E2997" s="240" t="s">
        <v>19</v>
      </c>
      <c r="F2997" s="241" t="s">
        <v>3177</v>
      </c>
      <c r="G2997" s="239"/>
      <c r="H2997" s="242">
        <v>1346.653</v>
      </c>
      <c r="I2997" s="243"/>
      <c r="J2997" s="239"/>
      <c r="K2997" s="239"/>
      <c r="L2997" s="244"/>
      <c r="M2997" s="245"/>
      <c r="N2997" s="246"/>
      <c r="O2997" s="246"/>
      <c r="P2997" s="246"/>
      <c r="Q2997" s="246"/>
      <c r="R2997" s="246"/>
      <c r="S2997" s="246"/>
      <c r="T2997" s="247"/>
      <c r="AT2997" s="248" t="s">
        <v>176</v>
      </c>
      <c r="AU2997" s="248" t="s">
        <v>83</v>
      </c>
      <c r="AV2997" s="13" t="s">
        <v>83</v>
      </c>
      <c r="AW2997" s="13" t="s">
        <v>34</v>
      </c>
      <c r="AX2997" s="13" t="s">
        <v>81</v>
      </c>
      <c r="AY2997" s="248" t="s">
        <v>161</v>
      </c>
    </row>
    <row r="2998" s="1" customFormat="1" ht="16.5" customHeight="1">
      <c r="B2998" s="39"/>
      <c r="C2998" s="212" t="s">
        <v>3178</v>
      </c>
      <c r="D2998" s="212" t="s">
        <v>163</v>
      </c>
      <c r="E2998" s="213" t="s">
        <v>3179</v>
      </c>
      <c r="F2998" s="214" t="s">
        <v>3180</v>
      </c>
      <c r="G2998" s="215" t="s">
        <v>1384</v>
      </c>
      <c r="H2998" s="216">
        <v>226.53299999999999</v>
      </c>
      <c r="I2998" s="217"/>
      <c r="J2998" s="218">
        <f>ROUND(I2998*H2998,2)</f>
        <v>0</v>
      </c>
      <c r="K2998" s="214" t="s">
        <v>19</v>
      </c>
      <c r="L2998" s="44"/>
      <c r="M2998" s="219" t="s">
        <v>19</v>
      </c>
      <c r="N2998" s="220" t="s">
        <v>44</v>
      </c>
      <c r="O2998" s="84"/>
      <c r="P2998" s="221">
        <f>O2998*H2998</f>
        <v>0</v>
      </c>
      <c r="Q2998" s="221">
        <v>0.001</v>
      </c>
      <c r="R2998" s="221">
        <f>Q2998*H2998</f>
        <v>0.22653299999999998</v>
      </c>
      <c r="S2998" s="221">
        <v>0</v>
      </c>
      <c r="T2998" s="222">
        <f>S2998*H2998</f>
        <v>0</v>
      </c>
      <c r="AR2998" s="223" t="s">
        <v>257</v>
      </c>
      <c r="AT2998" s="223" t="s">
        <v>163</v>
      </c>
      <c r="AU2998" s="223" t="s">
        <v>83</v>
      </c>
      <c r="AY2998" s="18" t="s">
        <v>161</v>
      </c>
      <c r="BE2998" s="224">
        <f>IF(N2998="základní",J2998,0)</f>
        <v>0</v>
      </c>
      <c r="BF2998" s="224">
        <f>IF(N2998="snížená",J2998,0)</f>
        <v>0</v>
      </c>
      <c r="BG2998" s="224">
        <f>IF(N2998="zákl. přenesená",J2998,0)</f>
        <v>0</v>
      </c>
      <c r="BH2998" s="224">
        <f>IF(N2998="sníž. přenesená",J2998,0)</f>
        <v>0</v>
      </c>
      <c r="BI2998" s="224">
        <f>IF(N2998="nulová",J2998,0)</f>
        <v>0</v>
      </c>
      <c r="BJ2998" s="18" t="s">
        <v>81</v>
      </c>
      <c r="BK2998" s="224">
        <f>ROUND(I2998*H2998,2)</f>
        <v>0</v>
      </c>
      <c r="BL2998" s="18" t="s">
        <v>257</v>
      </c>
      <c r="BM2998" s="223" t="s">
        <v>3181</v>
      </c>
    </row>
    <row r="2999" s="12" customFormat="1">
      <c r="B2999" s="228"/>
      <c r="C2999" s="229"/>
      <c r="D2999" s="225" t="s">
        <v>176</v>
      </c>
      <c r="E2999" s="230" t="s">
        <v>19</v>
      </c>
      <c r="F2999" s="231" t="s">
        <v>3182</v>
      </c>
      <c r="G2999" s="229"/>
      <c r="H2999" s="230" t="s">
        <v>19</v>
      </c>
      <c r="I2999" s="232"/>
      <c r="J2999" s="229"/>
      <c r="K2999" s="229"/>
      <c r="L2999" s="233"/>
      <c r="M2999" s="234"/>
      <c r="N2999" s="235"/>
      <c r="O2999" s="235"/>
      <c r="P2999" s="235"/>
      <c r="Q2999" s="235"/>
      <c r="R2999" s="235"/>
      <c r="S2999" s="235"/>
      <c r="T2999" s="236"/>
      <c r="AT2999" s="237" t="s">
        <v>176</v>
      </c>
      <c r="AU2999" s="237" t="s">
        <v>83</v>
      </c>
      <c r="AV2999" s="12" t="s">
        <v>81</v>
      </c>
      <c r="AW2999" s="12" t="s">
        <v>34</v>
      </c>
      <c r="AX2999" s="12" t="s">
        <v>73</v>
      </c>
      <c r="AY2999" s="237" t="s">
        <v>161</v>
      </c>
    </row>
    <row r="3000" s="13" customFormat="1">
      <c r="B3000" s="238"/>
      <c r="C3000" s="239"/>
      <c r="D3000" s="225" t="s">
        <v>176</v>
      </c>
      <c r="E3000" s="240" t="s">
        <v>19</v>
      </c>
      <c r="F3000" s="241" t="s">
        <v>3183</v>
      </c>
      <c r="G3000" s="239"/>
      <c r="H3000" s="242">
        <v>226.53299999999999</v>
      </c>
      <c r="I3000" s="243"/>
      <c r="J3000" s="239"/>
      <c r="K3000" s="239"/>
      <c r="L3000" s="244"/>
      <c r="M3000" s="245"/>
      <c r="N3000" s="246"/>
      <c r="O3000" s="246"/>
      <c r="P3000" s="246"/>
      <c r="Q3000" s="246"/>
      <c r="R3000" s="246"/>
      <c r="S3000" s="246"/>
      <c r="T3000" s="247"/>
      <c r="AT3000" s="248" t="s">
        <v>176</v>
      </c>
      <c r="AU3000" s="248" t="s">
        <v>83</v>
      </c>
      <c r="AV3000" s="13" t="s">
        <v>83</v>
      </c>
      <c r="AW3000" s="13" t="s">
        <v>34</v>
      </c>
      <c r="AX3000" s="13" t="s">
        <v>81</v>
      </c>
      <c r="AY3000" s="248" t="s">
        <v>161</v>
      </c>
    </row>
    <row r="3001" s="1" customFormat="1" ht="16.5" customHeight="1">
      <c r="B3001" s="39"/>
      <c r="C3001" s="212" t="s">
        <v>3184</v>
      </c>
      <c r="D3001" s="212" t="s">
        <v>163</v>
      </c>
      <c r="E3001" s="213" t="s">
        <v>3185</v>
      </c>
      <c r="F3001" s="214" t="s">
        <v>3186</v>
      </c>
      <c r="G3001" s="215" t="s">
        <v>1384</v>
      </c>
      <c r="H3001" s="216">
        <v>342.75299999999999</v>
      </c>
      <c r="I3001" s="217"/>
      <c r="J3001" s="218">
        <f>ROUND(I3001*H3001,2)</f>
        <v>0</v>
      </c>
      <c r="K3001" s="214" t="s">
        <v>19</v>
      </c>
      <c r="L3001" s="44"/>
      <c r="M3001" s="219" t="s">
        <v>19</v>
      </c>
      <c r="N3001" s="220" t="s">
        <v>44</v>
      </c>
      <c r="O3001" s="84"/>
      <c r="P3001" s="221">
        <f>O3001*H3001</f>
        <v>0</v>
      </c>
      <c r="Q3001" s="221">
        <v>0.001</v>
      </c>
      <c r="R3001" s="221">
        <f>Q3001*H3001</f>
        <v>0.34275299999999997</v>
      </c>
      <c r="S3001" s="221">
        <v>0</v>
      </c>
      <c r="T3001" s="222">
        <f>S3001*H3001</f>
        <v>0</v>
      </c>
      <c r="AR3001" s="223" t="s">
        <v>257</v>
      </c>
      <c r="AT3001" s="223" t="s">
        <v>163</v>
      </c>
      <c r="AU3001" s="223" t="s">
        <v>83</v>
      </c>
      <c r="AY3001" s="18" t="s">
        <v>161</v>
      </c>
      <c r="BE3001" s="224">
        <f>IF(N3001="základní",J3001,0)</f>
        <v>0</v>
      </c>
      <c r="BF3001" s="224">
        <f>IF(N3001="snížená",J3001,0)</f>
        <v>0</v>
      </c>
      <c r="BG3001" s="224">
        <f>IF(N3001="zákl. přenesená",J3001,0)</f>
        <v>0</v>
      </c>
      <c r="BH3001" s="224">
        <f>IF(N3001="sníž. přenesená",J3001,0)</f>
        <v>0</v>
      </c>
      <c r="BI3001" s="224">
        <f>IF(N3001="nulová",J3001,0)</f>
        <v>0</v>
      </c>
      <c r="BJ3001" s="18" t="s">
        <v>81</v>
      </c>
      <c r="BK3001" s="224">
        <f>ROUND(I3001*H3001,2)</f>
        <v>0</v>
      </c>
      <c r="BL3001" s="18" t="s">
        <v>257</v>
      </c>
      <c r="BM3001" s="223" t="s">
        <v>3187</v>
      </c>
    </row>
    <row r="3002" s="12" customFormat="1">
      <c r="B3002" s="228"/>
      <c r="C3002" s="229"/>
      <c r="D3002" s="225" t="s">
        <v>176</v>
      </c>
      <c r="E3002" s="230" t="s">
        <v>19</v>
      </c>
      <c r="F3002" s="231" t="s">
        <v>3188</v>
      </c>
      <c r="G3002" s="229"/>
      <c r="H3002" s="230" t="s">
        <v>19</v>
      </c>
      <c r="I3002" s="232"/>
      <c r="J3002" s="229"/>
      <c r="K3002" s="229"/>
      <c r="L3002" s="233"/>
      <c r="M3002" s="234"/>
      <c r="N3002" s="235"/>
      <c r="O3002" s="235"/>
      <c r="P3002" s="235"/>
      <c r="Q3002" s="235"/>
      <c r="R3002" s="235"/>
      <c r="S3002" s="235"/>
      <c r="T3002" s="236"/>
      <c r="AT3002" s="237" t="s">
        <v>176</v>
      </c>
      <c r="AU3002" s="237" t="s">
        <v>83</v>
      </c>
      <c r="AV3002" s="12" t="s">
        <v>81</v>
      </c>
      <c r="AW3002" s="12" t="s">
        <v>34</v>
      </c>
      <c r="AX3002" s="12" t="s">
        <v>73</v>
      </c>
      <c r="AY3002" s="237" t="s">
        <v>161</v>
      </c>
    </row>
    <row r="3003" s="13" customFormat="1">
      <c r="B3003" s="238"/>
      <c r="C3003" s="239"/>
      <c r="D3003" s="225" t="s">
        <v>176</v>
      </c>
      <c r="E3003" s="240" t="s">
        <v>19</v>
      </c>
      <c r="F3003" s="241" t="s">
        <v>3189</v>
      </c>
      <c r="G3003" s="239"/>
      <c r="H3003" s="242">
        <v>342.75299999999999</v>
      </c>
      <c r="I3003" s="243"/>
      <c r="J3003" s="239"/>
      <c r="K3003" s="239"/>
      <c r="L3003" s="244"/>
      <c r="M3003" s="245"/>
      <c r="N3003" s="246"/>
      <c r="O3003" s="246"/>
      <c r="P3003" s="246"/>
      <c r="Q3003" s="246"/>
      <c r="R3003" s="246"/>
      <c r="S3003" s="246"/>
      <c r="T3003" s="247"/>
      <c r="AT3003" s="248" t="s">
        <v>176</v>
      </c>
      <c r="AU3003" s="248" t="s">
        <v>83</v>
      </c>
      <c r="AV3003" s="13" t="s">
        <v>83</v>
      </c>
      <c r="AW3003" s="13" t="s">
        <v>34</v>
      </c>
      <c r="AX3003" s="13" t="s">
        <v>81</v>
      </c>
      <c r="AY3003" s="248" t="s">
        <v>161</v>
      </c>
    </row>
    <row r="3004" s="1" customFormat="1" ht="16.5" customHeight="1">
      <c r="B3004" s="39"/>
      <c r="C3004" s="212" t="s">
        <v>3190</v>
      </c>
      <c r="D3004" s="212" t="s">
        <v>163</v>
      </c>
      <c r="E3004" s="213" t="s">
        <v>3191</v>
      </c>
      <c r="F3004" s="214" t="s">
        <v>3192</v>
      </c>
      <c r="G3004" s="215" t="s">
        <v>1384</v>
      </c>
      <c r="H3004" s="216">
        <v>97.224999999999994</v>
      </c>
      <c r="I3004" s="217"/>
      <c r="J3004" s="218">
        <f>ROUND(I3004*H3004,2)</f>
        <v>0</v>
      </c>
      <c r="K3004" s="214" t="s">
        <v>19</v>
      </c>
      <c r="L3004" s="44"/>
      <c r="M3004" s="219" t="s">
        <v>19</v>
      </c>
      <c r="N3004" s="220" t="s">
        <v>44</v>
      </c>
      <c r="O3004" s="84"/>
      <c r="P3004" s="221">
        <f>O3004*H3004</f>
        <v>0</v>
      </c>
      <c r="Q3004" s="221">
        <v>0.001</v>
      </c>
      <c r="R3004" s="221">
        <f>Q3004*H3004</f>
        <v>0.097224999999999992</v>
      </c>
      <c r="S3004" s="221">
        <v>0</v>
      </c>
      <c r="T3004" s="222">
        <f>S3004*H3004</f>
        <v>0</v>
      </c>
      <c r="AR3004" s="223" t="s">
        <v>257</v>
      </c>
      <c r="AT3004" s="223" t="s">
        <v>163</v>
      </c>
      <c r="AU3004" s="223" t="s">
        <v>83</v>
      </c>
      <c r="AY3004" s="18" t="s">
        <v>161</v>
      </c>
      <c r="BE3004" s="224">
        <f>IF(N3004="základní",J3004,0)</f>
        <v>0</v>
      </c>
      <c r="BF3004" s="224">
        <f>IF(N3004="snížená",J3004,0)</f>
        <v>0</v>
      </c>
      <c r="BG3004" s="224">
        <f>IF(N3004="zákl. přenesená",J3004,0)</f>
        <v>0</v>
      </c>
      <c r="BH3004" s="224">
        <f>IF(N3004="sníž. přenesená",J3004,0)</f>
        <v>0</v>
      </c>
      <c r="BI3004" s="224">
        <f>IF(N3004="nulová",J3004,0)</f>
        <v>0</v>
      </c>
      <c r="BJ3004" s="18" t="s">
        <v>81</v>
      </c>
      <c r="BK3004" s="224">
        <f>ROUND(I3004*H3004,2)</f>
        <v>0</v>
      </c>
      <c r="BL3004" s="18" t="s">
        <v>257</v>
      </c>
      <c r="BM3004" s="223" t="s">
        <v>3193</v>
      </c>
    </row>
    <row r="3005" s="12" customFormat="1">
      <c r="B3005" s="228"/>
      <c r="C3005" s="229"/>
      <c r="D3005" s="225" t="s">
        <v>176</v>
      </c>
      <c r="E3005" s="230" t="s">
        <v>19</v>
      </c>
      <c r="F3005" s="231" t="s">
        <v>3194</v>
      </c>
      <c r="G3005" s="229"/>
      <c r="H3005" s="230" t="s">
        <v>19</v>
      </c>
      <c r="I3005" s="232"/>
      <c r="J3005" s="229"/>
      <c r="K3005" s="229"/>
      <c r="L3005" s="233"/>
      <c r="M3005" s="234"/>
      <c r="N3005" s="235"/>
      <c r="O3005" s="235"/>
      <c r="P3005" s="235"/>
      <c r="Q3005" s="235"/>
      <c r="R3005" s="235"/>
      <c r="S3005" s="235"/>
      <c r="T3005" s="236"/>
      <c r="AT3005" s="237" t="s">
        <v>176</v>
      </c>
      <c r="AU3005" s="237" t="s">
        <v>83</v>
      </c>
      <c r="AV3005" s="12" t="s">
        <v>81</v>
      </c>
      <c r="AW3005" s="12" t="s">
        <v>34</v>
      </c>
      <c r="AX3005" s="12" t="s">
        <v>73</v>
      </c>
      <c r="AY3005" s="237" t="s">
        <v>161</v>
      </c>
    </row>
    <row r="3006" s="13" customFormat="1">
      <c r="B3006" s="238"/>
      <c r="C3006" s="239"/>
      <c r="D3006" s="225" t="s">
        <v>176</v>
      </c>
      <c r="E3006" s="240" t="s">
        <v>19</v>
      </c>
      <c r="F3006" s="241" t="s">
        <v>3195</v>
      </c>
      <c r="G3006" s="239"/>
      <c r="H3006" s="242">
        <v>97.224999999999994</v>
      </c>
      <c r="I3006" s="243"/>
      <c r="J3006" s="239"/>
      <c r="K3006" s="239"/>
      <c r="L3006" s="244"/>
      <c r="M3006" s="245"/>
      <c r="N3006" s="246"/>
      <c r="O3006" s="246"/>
      <c r="P3006" s="246"/>
      <c r="Q3006" s="246"/>
      <c r="R3006" s="246"/>
      <c r="S3006" s="246"/>
      <c r="T3006" s="247"/>
      <c r="AT3006" s="248" t="s">
        <v>176</v>
      </c>
      <c r="AU3006" s="248" t="s">
        <v>83</v>
      </c>
      <c r="AV3006" s="13" t="s">
        <v>83</v>
      </c>
      <c r="AW3006" s="13" t="s">
        <v>34</v>
      </c>
      <c r="AX3006" s="13" t="s">
        <v>81</v>
      </c>
      <c r="AY3006" s="248" t="s">
        <v>161</v>
      </c>
    </row>
    <row r="3007" s="1" customFormat="1" ht="16.5" customHeight="1">
      <c r="B3007" s="39"/>
      <c r="C3007" s="212" t="s">
        <v>3196</v>
      </c>
      <c r="D3007" s="212" t="s">
        <v>163</v>
      </c>
      <c r="E3007" s="213" t="s">
        <v>3197</v>
      </c>
      <c r="F3007" s="214" t="s">
        <v>3198</v>
      </c>
      <c r="G3007" s="215" t="s">
        <v>1384</v>
      </c>
      <c r="H3007" s="216">
        <v>564.40499999999997</v>
      </c>
      <c r="I3007" s="217"/>
      <c r="J3007" s="218">
        <f>ROUND(I3007*H3007,2)</f>
        <v>0</v>
      </c>
      <c r="K3007" s="214" t="s">
        <v>19</v>
      </c>
      <c r="L3007" s="44"/>
      <c r="M3007" s="219" t="s">
        <v>19</v>
      </c>
      <c r="N3007" s="220" t="s">
        <v>44</v>
      </c>
      <c r="O3007" s="84"/>
      <c r="P3007" s="221">
        <f>O3007*H3007</f>
        <v>0</v>
      </c>
      <c r="Q3007" s="221">
        <v>0.001</v>
      </c>
      <c r="R3007" s="221">
        <f>Q3007*H3007</f>
        <v>0.56440499999999993</v>
      </c>
      <c r="S3007" s="221">
        <v>0</v>
      </c>
      <c r="T3007" s="222">
        <f>S3007*H3007</f>
        <v>0</v>
      </c>
      <c r="AR3007" s="223" t="s">
        <v>257</v>
      </c>
      <c r="AT3007" s="223" t="s">
        <v>163</v>
      </c>
      <c r="AU3007" s="223" t="s">
        <v>83</v>
      </c>
      <c r="AY3007" s="18" t="s">
        <v>161</v>
      </c>
      <c r="BE3007" s="224">
        <f>IF(N3007="základní",J3007,0)</f>
        <v>0</v>
      </c>
      <c r="BF3007" s="224">
        <f>IF(N3007="snížená",J3007,0)</f>
        <v>0</v>
      </c>
      <c r="BG3007" s="224">
        <f>IF(N3007="zákl. přenesená",J3007,0)</f>
        <v>0</v>
      </c>
      <c r="BH3007" s="224">
        <f>IF(N3007="sníž. přenesená",J3007,0)</f>
        <v>0</v>
      </c>
      <c r="BI3007" s="224">
        <f>IF(N3007="nulová",J3007,0)</f>
        <v>0</v>
      </c>
      <c r="BJ3007" s="18" t="s">
        <v>81</v>
      </c>
      <c r="BK3007" s="224">
        <f>ROUND(I3007*H3007,2)</f>
        <v>0</v>
      </c>
      <c r="BL3007" s="18" t="s">
        <v>257</v>
      </c>
      <c r="BM3007" s="223" t="s">
        <v>3199</v>
      </c>
    </row>
    <row r="3008" s="12" customFormat="1">
      <c r="B3008" s="228"/>
      <c r="C3008" s="229"/>
      <c r="D3008" s="225" t="s">
        <v>176</v>
      </c>
      <c r="E3008" s="230" t="s">
        <v>19</v>
      </c>
      <c r="F3008" s="231" t="s">
        <v>3200</v>
      </c>
      <c r="G3008" s="229"/>
      <c r="H3008" s="230" t="s">
        <v>19</v>
      </c>
      <c r="I3008" s="232"/>
      <c r="J3008" s="229"/>
      <c r="K3008" s="229"/>
      <c r="L3008" s="233"/>
      <c r="M3008" s="234"/>
      <c r="N3008" s="235"/>
      <c r="O3008" s="235"/>
      <c r="P3008" s="235"/>
      <c r="Q3008" s="235"/>
      <c r="R3008" s="235"/>
      <c r="S3008" s="235"/>
      <c r="T3008" s="236"/>
      <c r="AT3008" s="237" t="s">
        <v>176</v>
      </c>
      <c r="AU3008" s="237" t="s">
        <v>83</v>
      </c>
      <c r="AV3008" s="12" t="s">
        <v>81</v>
      </c>
      <c r="AW3008" s="12" t="s">
        <v>34</v>
      </c>
      <c r="AX3008" s="12" t="s">
        <v>73</v>
      </c>
      <c r="AY3008" s="237" t="s">
        <v>161</v>
      </c>
    </row>
    <row r="3009" s="13" customFormat="1">
      <c r="B3009" s="238"/>
      <c r="C3009" s="239"/>
      <c r="D3009" s="225" t="s">
        <v>176</v>
      </c>
      <c r="E3009" s="240" t="s">
        <v>19</v>
      </c>
      <c r="F3009" s="241" t="s">
        <v>3201</v>
      </c>
      <c r="G3009" s="239"/>
      <c r="H3009" s="242">
        <v>564.40499999999997</v>
      </c>
      <c r="I3009" s="243"/>
      <c r="J3009" s="239"/>
      <c r="K3009" s="239"/>
      <c r="L3009" s="244"/>
      <c r="M3009" s="245"/>
      <c r="N3009" s="246"/>
      <c r="O3009" s="246"/>
      <c r="P3009" s="246"/>
      <c r="Q3009" s="246"/>
      <c r="R3009" s="246"/>
      <c r="S3009" s="246"/>
      <c r="T3009" s="247"/>
      <c r="AT3009" s="248" t="s">
        <v>176</v>
      </c>
      <c r="AU3009" s="248" t="s">
        <v>83</v>
      </c>
      <c r="AV3009" s="13" t="s">
        <v>83</v>
      </c>
      <c r="AW3009" s="13" t="s">
        <v>34</v>
      </c>
      <c r="AX3009" s="13" t="s">
        <v>81</v>
      </c>
      <c r="AY3009" s="248" t="s">
        <v>161</v>
      </c>
    </row>
    <row r="3010" s="1" customFormat="1" ht="16.5" customHeight="1">
      <c r="B3010" s="39"/>
      <c r="C3010" s="212" t="s">
        <v>3202</v>
      </c>
      <c r="D3010" s="212" t="s">
        <v>163</v>
      </c>
      <c r="E3010" s="213" t="s">
        <v>3203</v>
      </c>
      <c r="F3010" s="214" t="s">
        <v>3204</v>
      </c>
      <c r="G3010" s="215" t="s">
        <v>238</v>
      </c>
      <c r="H3010" s="216">
        <v>5.319</v>
      </c>
      <c r="I3010" s="217"/>
      <c r="J3010" s="218">
        <f>ROUND(I3010*H3010,2)</f>
        <v>0</v>
      </c>
      <c r="K3010" s="214" t="s">
        <v>173</v>
      </c>
      <c r="L3010" s="44"/>
      <c r="M3010" s="219" t="s">
        <v>19</v>
      </c>
      <c r="N3010" s="220" t="s">
        <v>44</v>
      </c>
      <c r="O3010" s="84"/>
      <c r="P3010" s="221">
        <f>O3010*H3010</f>
        <v>0</v>
      </c>
      <c r="Q3010" s="221">
        <v>0</v>
      </c>
      <c r="R3010" s="221">
        <f>Q3010*H3010</f>
        <v>0</v>
      </c>
      <c r="S3010" s="221">
        <v>0</v>
      </c>
      <c r="T3010" s="222">
        <f>S3010*H3010</f>
        <v>0</v>
      </c>
      <c r="AR3010" s="223" t="s">
        <v>257</v>
      </c>
      <c r="AT3010" s="223" t="s">
        <v>163</v>
      </c>
      <c r="AU3010" s="223" t="s">
        <v>83</v>
      </c>
      <c r="AY3010" s="18" t="s">
        <v>161</v>
      </c>
      <c r="BE3010" s="224">
        <f>IF(N3010="základní",J3010,0)</f>
        <v>0</v>
      </c>
      <c r="BF3010" s="224">
        <f>IF(N3010="snížená",J3010,0)</f>
        <v>0</v>
      </c>
      <c r="BG3010" s="224">
        <f>IF(N3010="zákl. přenesená",J3010,0)</f>
        <v>0</v>
      </c>
      <c r="BH3010" s="224">
        <f>IF(N3010="sníž. přenesená",J3010,0)</f>
        <v>0</v>
      </c>
      <c r="BI3010" s="224">
        <f>IF(N3010="nulová",J3010,0)</f>
        <v>0</v>
      </c>
      <c r="BJ3010" s="18" t="s">
        <v>81</v>
      </c>
      <c r="BK3010" s="224">
        <f>ROUND(I3010*H3010,2)</f>
        <v>0</v>
      </c>
      <c r="BL3010" s="18" t="s">
        <v>257</v>
      </c>
      <c r="BM3010" s="223" t="s">
        <v>3205</v>
      </c>
    </row>
    <row r="3011" s="1" customFormat="1">
      <c r="B3011" s="39"/>
      <c r="C3011" s="40"/>
      <c r="D3011" s="225" t="s">
        <v>169</v>
      </c>
      <c r="E3011" s="40"/>
      <c r="F3011" s="226" t="s">
        <v>3206</v>
      </c>
      <c r="G3011" s="40"/>
      <c r="H3011" s="40"/>
      <c r="I3011" s="136"/>
      <c r="J3011" s="40"/>
      <c r="K3011" s="40"/>
      <c r="L3011" s="44"/>
      <c r="M3011" s="227"/>
      <c r="N3011" s="84"/>
      <c r="O3011" s="84"/>
      <c r="P3011" s="84"/>
      <c r="Q3011" s="84"/>
      <c r="R3011" s="84"/>
      <c r="S3011" s="84"/>
      <c r="T3011" s="85"/>
      <c r="AT3011" s="18" t="s">
        <v>169</v>
      </c>
      <c r="AU3011" s="18" t="s">
        <v>83</v>
      </c>
    </row>
    <row r="3012" s="1" customFormat="1" ht="16.5" customHeight="1">
      <c r="B3012" s="39"/>
      <c r="C3012" s="212" t="s">
        <v>3207</v>
      </c>
      <c r="D3012" s="212" t="s">
        <v>163</v>
      </c>
      <c r="E3012" s="213" t="s">
        <v>3208</v>
      </c>
      <c r="F3012" s="214" t="s">
        <v>3209</v>
      </c>
      <c r="G3012" s="215" t="s">
        <v>238</v>
      </c>
      <c r="H3012" s="216">
        <v>5.319</v>
      </c>
      <c r="I3012" s="217"/>
      <c r="J3012" s="218">
        <f>ROUND(I3012*H3012,2)</f>
        <v>0</v>
      </c>
      <c r="K3012" s="214" t="s">
        <v>173</v>
      </c>
      <c r="L3012" s="44"/>
      <c r="M3012" s="219" t="s">
        <v>19</v>
      </c>
      <c r="N3012" s="220" t="s">
        <v>44</v>
      </c>
      <c r="O3012" s="84"/>
      <c r="P3012" s="221">
        <f>O3012*H3012</f>
        <v>0</v>
      </c>
      <c r="Q3012" s="221">
        <v>0</v>
      </c>
      <c r="R3012" s="221">
        <f>Q3012*H3012</f>
        <v>0</v>
      </c>
      <c r="S3012" s="221">
        <v>0</v>
      </c>
      <c r="T3012" s="222">
        <f>S3012*H3012</f>
        <v>0</v>
      </c>
      <c r="AR3012" s="223" t="s">
        <v>257</v>
      </c>
      <c r="AT3012" s="223" t="s">
        <v>163</v>
      </c>
      <c r="AU3012" s="223" t="s">
        <v>83</v>
      </c>
      <c r="AY3012" s="18" t="s">
        <v>161</v>
      </c>
      <c r="BE3012" s="224">
        <f>IF(N3012="základní",J3012,0)</f>
        <v>0</v>
      </c>
      <c r="BF3012" s="224">
        <f>IF(N3012="snížená",J3012,0)</f>
        <v>0</v>
      </c>
      <c r="BG3012" s="224">
        <f>IF(N3012="zákl. přenesená",J3012,0)</f>
        <v>0</v>
      </c>
      <c r="BH3012" s="224">
        <f>IF(N3012="sníž. přenesená",J3012,0)</f>
        <v>0</v>
      </c>
      <c r="BI3012" s="224">
        <f>IF(N3012="nulová",J3012,0)</f>
        <v>0</v>
      </c>
      <c r="BJ3012" s="18" t="s">
        <v>81</v>
      </c>
      <c r="BK3012" s="224">
        <f>ROUND(I3012*H3012,2)</f>
        <v>0</v>
      </c>
      <c r="BL3012" s="18" t="s">
        <v>257</v>
      </c>
      <c r="BM3012" s="223" t="s">
        <v>3210</v>
      </c>
    </row>
    <row r="3013" s="1" customFormat="1">
      <c r="B3013" s="39"/>
      <c r="C3013" s="40"/>
      <c r="D3013" s="225" t="s">
        <v>169</v>
      </c>
      <c r="E3013" s="40"/>
      <c r="F3013" s="226" t="s">
        <v>3211</v>
      </c>
      <c r="G3013" s="40"/>
      <c r="H3013" s="40"/>
      <c r="I3013" s="136"/>
      <c r="J3013" s="40"/>
      <c r="K3013" s="40"/>
      <c r="L3013" s="44"/>
      <c r="M3013" s="227"/>
      <c r="N3013" s="84"/>
      <c r="O3013" s="84"/>
      <c r="P3013" s="84"/>
      <c r="Q3013" s="84"/>
      <c r="R3013" s="84"/>
      <c r="S3013" s="84"/>
      <c r="T3013" s="85"/>
      <c r="AT3013" s="18" t="s">
        <v>169</v>
      </c>
      <c r="AU3013" s="18" t="s">
        <v>83</v>
      </c>
    </row>
    <row r="3014" s="11" customFormat="1" ht="22.8" customHeight="1">
      <c r="B3014" s="196"/>
      <c r="C3014" s="197"/>
      <c r="D3014" s="198" t="s">
        <v>72</v>
      </c>
      <c r="E3014" s="210" t="s">
        <v>3212</v>
      </c>
      <c r="F3014" s="210" t="s">
        <v>3213</v>
      </c>
      <c r="G3014" s="197"/>
      <c r="H3014" s="197"/>
      <c r="I3014" s="200"/>
      <c r="J3014" s="211">
        <f>BK3014</f>
        <v>0</v>
      </c>
      <c r="K3014" s="197"/>
      <c r="L3014" s="202"/>
      <c r="M3014" s="203"/>
      <c r="N3014" s="204"/>
      <c r="O3014" s="204"/>
      <c r="P3014" s="205">
        <f>SUM(P3015:P3081)</f>
        <v>0</v>
      </c>
      <c r="Q3014" s="204"/>
      <c r="R3014" s="205">
        <f>SUM(R3015:R3081)</f>
        <v>3.7991599999999996</v>
      </c>
      <c r="S3014" s="204"/>
      <c r="T3014" s="206">
        <f>SUM(T3015:T3081)</f>
        <v>0</v>
      </c>
      <c r="AR3014" s="207" t="s">
        <v>83</v>
      </c>
      <c r="AT3014" s="208" t="s">
        <v>72</v>
      </c>
      <c r="AU3014" s="208" t="s">
        <v>81</v>
      </c>
      <c r="AY3014" s="207" t="s">
        <v>161</v>
      </c>
      <c r="BK3014" s="209">
        <f>SUM(BK3015:BK3081)</f>
        <v>0</v>
      </c>
    </row>
    <row r="3015" s="1" customFormat="1" ht="16.5" customHeight="1">
      <c r="B3015" s="39"/>
      <c r="C3015" s="212" t="s">
        <v>3214</v>
      </c>
      <c r="D3015" s="212" t="s">
        <v>163</v>
      </c>
      <c r="E3015" s="213" t="s">
        <v>3215</v>
      </c>
      <c r="F3015" s="214" t="s">
        <v>3216</v>
      </c>
      <c r="G3015" s="215" t="s">
        <v>210</v>
      </c>
      <c r="H3015" s="216">
        <v>19.295999999999999</v>
      </c>
      <c r="I3015" s="217"/>
      <c r="J3015" s="218">
        <f>ROUND(I3015*H3015,2)</f>
        <v>0</v>
      </c>
      <c r="K3015" s="214" t="s">
        <v>19</v>
      </c>
      <c r="L3015" s="44"/>
      <c r="M3015" s="219" t="s">
        <v>19</v>
      </c>
      <c r="N3015" s="220" t="s">
        <v>44</v>
      </c>
      <c r="O3015" s="84"/>
      <c r="P3015" s="221">
        <f>O3015*H3015</f>
        <v>0</v>
      </c>
      <c r="Q3015" s="221">
        <v>0.040000000000000001</v>
      </c>
      <c r="R3015" s="221">
        <f>Q3015*H3015</f>
        <v>0.77183999999999997</v>
      </c>
      <c r="S3015" s="221">
        <v>0</v>
      </c>
      <c r="T3015" s="222">
        <f>S3015*H3015</f>
        <v>0</v>
      </c>
      <c r="AR3015" s="223" t="s">
        <v>257</v>
      </c>
      <c r="AT3015" s="223" t="s">
        <v>163</v>
      </c>
      <c r="AU3015" s="223" t="s">
        <v>83</v>
      </c>
      <c r="AY3015" s="18" t="s">
        <v>161</v>
      </c>
      <c r="BE3015" s="224">
        <f>IF(N3015="základní",J3015,0)</f>
        <v>0</v>
      </c>
      <c r="BF3015" s="224">
        <f>IF(N3015="snížená",J3015,0)</f>
        <v>0</v>
      </c>
      <c r="BG3015" s="224">
        <f>IF(N3015="zákl. přenesená",J3015,0)</f>
        <v>0</v>
      </c>
      <c r="BH3015" s="224">
        <f>IF(N3015="sníž. přenesená",J3015,0)</f>
        <v>0</v>
      </c>
      <c r="BI3015" s="224">
        <f>IF(N3015="nulová",J3015,0)</f>
        <v>0</v>
      </c>
      <c r="BJ3015" s="18" t="s">
        <v>81</v>
      </c>
      <c r="BK3015" s="224">
        <f>ROUND(I3015*H3015,2)</f>
        <v>0</v>
      </c>
      <c r="BL3015" s="18" t="s">
        <v>257</v>
      </c>
      <c r="BM3015" s="223" t="s">
        <v>3217</v>
      </c>
    </row>
    <row r="3016" s="12" customFormat="1">
      <c r="B3016" s="228"/>
      <c r="C3016" s="229"/>
      <c r="D3016" s="225" t="s">
        <v>176</v>
      </c>
      <c r="E3016" s="230" t="s">
        <v>19</v>
      </c>
      <c r="F3016" s="231" t="s">
        <v>3218</v>
      </c>
      <c r="G3016" s="229"/>
      <c r="H3016" s="230" t="s">
        <v>19</v>
      </c>
      <c r="I3016" s="232"/>
      <c r="J3016" s="229"/>
      <c r="K3016" s="229"/>
      <c r="L3016" s="233"/>
      <c r="M3016" s="234"/>
      <c r="N3016" s="235"/>
      <c r="O3016" s="235"/>
      <c r="P3016" s="235"/>
      <c r="Q3016" s="235"/>
      <c r="R3016" s="235"/>
      <c r="S3016" s="235"/>
      <c r="T3016" s="236"/>
      <c r="AT3016" s="237" t="s">
        <v>176</v>
      </c>
      <c r="AU3016" s="237" t="s">
        <v>83</v>
      </c>
      <c r="AV3016" s="12" t="s">
        <v>81</v>
      </c>
      <c r="AW3016" s="12" t="s">
        <v>34</v>
      </c>
      <c r="AX3016" s="12" t="s">
        <v>73</v>
      </c>
      <c r="AY3016" s="237" t="s">
        <v>161</v>
      </c>
    </row>
    <row r="3017" s="12" customFormat="1">
      <c r="B3017" s="228"/>
      <c r="C3017" s="229"/>
      <c r="D3017" s="225" t="s">
        <v>176</v>
      </c>
      <c r="E3017" s="230" t="s">
        <v>19</v>
      </c>
      <c r="F3017" s="231" t="s">
        <v>2912</v>
      </c>
      <c r="G3017" s="229"/>
      <c r="H3017" s="230" t="s">
        <v>19</v>
      </c>
      <c r="I3017" s="232"/>
      <c r="J3017" s="229"/>
      <c r="K3017" s="229"/>
      <c r="L3017" s="233"/>
      <c r="M3017" s="234"/>
      <c r="N3017" s="235"/>
      <c r="O3017" s="235"/>
      <c r="P3017" s="235"/>
      <c r="Q3017" s="235"/>
      <c r="R3017" s="235"/>
      <c r="S3017" s="235"/>
      <c r="T3017" s="236"/>
      <c r="AT3017" s="237" t="s">
        <v>176</v>
      </c>
      <c r="AU3017" s="237" t="s">
        <v>83</v>
      </c>
      <c r="AV3017" s="12" t="s">
        <v>81</v>
      </c>
      <c r="AW3017" s="12" t="s">
        <v>34</v>
      </c>
      <c r="AX3017" s="12" t="s">
        <v>73</v>
      </c>
      <c r="AY3017" s="237" t="s">
        <v>161</v>
      </c>
    </row>
    <row r="3018" s="12" customFormat="1">
      <c r="B3018" s="228"/>
      <c r="C3018" s="229"/>
      <c r="D3018" s="225" t="s">
        <v>176</v>
      </c>
      <c r="E3018" s="230" t="s">
        <v>19</v>
      </c>
      <c r="F3018" s="231" t="s">
        <v>2973</v>
      </c>
      <c r="G3018" s="229"/>
      <c r="H3018" s="230" t="s">
        <v>19</v>
      </c>
      <c r="I3018" s="232"/>
      <c r="J3018" s="229"/>
      <c r="K3018" s="229"/>
      <c r="L3018" s="233"/>
      <c r="M3018" s="234"/>
      <c r="N3018" s="235"/>
      <c r="O3018" s="235"/>
      <c r="P3018" s="235"/>
      <c r="Q3018" s="235"/>
      <c r="R3018" s="235"/>
      <c r="S3018" s="235"/>
      <c r="T3018" s="236"/>
      <c r="AT3018" s="237" t="s">
        <v>176</v>
      </c>
      <c r="AU3018" s="237" t="s">
        <v>83</v>
      </c>
      <c r="AV3018" s="12" t="s">
        <v>81</v>
      </c>
      <c r="AW3018" s="12" t="s">
        <v>34</v>
      </c>
      <c r="AX3018" s="12" t="s">
        <v>73</v>
      </c>
      <c r="AY3018" s="237" t="s">
        <v>161</v>
      </c>
    </row>
    <row r="3019" s="12" customFormat="1">
      <c r="B3019" s="228"/>
      <c r="C3019" s="229"/>
      <c r="D3019" s="225" t="s">
        <v>176</v>
      </c>
      <c r="E3019" s="230" t="s">
        <v>19</v>
      </c>
      <c r="F3019" s="231" t="s">
        <v>3219</v>
      </c>
      <c r="G3019" s="229"/>
      <c r="H3019" s="230" t="s">
        <v>19</v>
      </c>
      <c r="I3019" s="232"/>
      <c r="J3019" s="229"/>
      <c r="K3019" s="229"/>
      <c r="L3019" s="233"/>
      <c r="M3019" s="234"/>
      <c r="N3019" s="235"/>
      <c r="O3019" s="235"/>
      <c r="P3019" s="235"/>
      <c r="Q3019" s="235"/>
      <c r="R3019" s="235"/>
      <c r="S3019" s="235"/>
      <c r="T3019" s="236"/>
      <c r="AT3019" s="237" t="s">
        <v>176</v>
      </c>
      <c r="AU3019" s="237" t="s">
        <v>83</v>
      </c>
      <c r="AV3019" s="12" t="s">
        <v>81</v>
      </c>
      <c r="AW3019" s="12" t="s">
        <v>34</v>
      </c>
      <c r="AX3019" s="12" t="s">
        <v>73</v>
      </c>
      <c r="AY3019" s="237" t="s">
        <v>161</v>
      </c>
    </row>
    <row r="3020" s="12" customFormat="1">
      <c r="B3020" s="228"/>
      <c r="C3020" s="229"/>
      <c r="D3020" s="225" t="s">
        <v>176</v>
      </c>
      <c r="E3020" s="230" t="s">
        <v>19</v>
      </c>
      <c r="F3020" s="231" t="s">
        <v>3220</v>
      </c>
      <c r="G3020" s="229"/>
      <c r="H3020" s="230" t="s">
        <v>19</v>
      </c>
      <c r="I3020" s="232"/>
      <c r="J3020" s="229"/>
      <c r="K3020" s="229"/>
      <c r="L3020" s="233"/>
      <c r="M3020" s="234"/>
      <c r="N3020" s="235"/>
      <c r="O3020" s="235"/>
      <c r="P3020" s="235"/>
      <c r="Q3020" s="235"/>
      <c r="R3020" s="235"/>
      <c r="S3020" s="235"/>
      <c r="T3020" s="236"/>
      <c r="AT3020" s="237" t="s">
        <v>176</v>
      </c>
      <c r="AU3020" s="237" t="s">
        <v>83</v>
      </c>
      <c r="AV3020" s="12" t="s">
        <v>81</v>
      </c>
      <c r="AW3020" s="12" t="s">
        <v>34</v>
      </c>
      <c r="AX3020" s="12" t="s">
        <v>73</v>
      </c>
      <c r="AY3020" s="237" t="s">
        <v>161</v>
      </c>
    </row>
    <row r="3021" s="12" customFormat="1">
      <c r="B3021" s="228"/>
      <c r="C3021" s="229"/>
      <c r="D3021" s="225" t="s">
        <v>176</v>
      </c>
      <c r="E3021" s="230" t="s">
        <v>19</v>
      </c>
      <c r="F3021" s="231" t="s">
        <v>2916</v>
      </c>
      <c r="G3021" s="229"/>
      <c r="H3021" s="230" t="s">
        <v>19</v>
      </c>
      <c r="I3021" s="232"/>
      <c r="J3021" s="229"/>
      <c r="K3021" s="229"/>
      <c r="L3021" s="233"/>
      <c r="M3021" s="234"/>
      <c r="N3021" s="235"/>
      <c r="O3021" s="235"/>
      <c r="P3021" s="235"/>
      <c r="Q3021" s="235"/>
      <c r="R3021" s="235"/>
      <c r="S3021" s="235"/>
      <c r="T3021" s="236"/>
      <c r="AT3021" s="237" t="s">
        <v>176</v>
      </c>
      <c r="AU3021" s="237" t="s">
        <v>83</v>
      </c>
      <c r="AV3021" s="12" t="s">
        <v>81</v>
      </c>
      <c r="AW3021" s="12" t="s">
        <v>34</v>
      </c>
      <c r="AX3021" s="12" t="s">
        <v>73</v>
      </c>
      <c r="AY3021" s="237" t="s">
        <v>161</v>
      </c>
    </row>
    <row r="3022" s="12" customFormat="1">
      <c r="B3022" s="228"/>
      <c r="C3022" s="229"/>
      <c r="D3022" s="225" t="s">
        <v>176</v>
      </c>
      <c r="E3022" s="230" t="s">
        <v>19</v>
      </c>
      <c r="F3022" s="231" t="s">
        <v>2917</v>
      </c>
      <c r="G3022" s="229"/>
      <c r="H3022" s="230" t="s">
        <v>19</v>
      </c>
      <c r="I3022" s="232"/>
      <c r="J3022" s="229"/>
      <c r="K3022" s="229"/>
      <c r="L3022" s="233"/>
      <c r="M3022" s="234"/>
      <c r="N3022" s="235"/>
      <c r="O3022" s="235"/>
      <c r="P3022" s="235"/>
      <c r="Q3022" s="235"/>
      <c r="R3022" s="235"/>
      <c r="S3022" s="235"/>
      <c r="T3022" s="236"/>
      <c r="AT3022" s="237" t="s">
        <v>176</v>
      </c>
      <c r="AU3022" s="237" t="s">
        <v>83</v>
      </c>
      <c r="AV3022" s="12" t="s">
        <v>81</v>
      </c>
      <c r="AW3022" s="12" t="s">
        <v>34</v>
      </c>
      <c r="AX3022" s="12" t="s">
        <v>73</v>
      </c>
      <c r="AY3022" s="237" t="s">
        <v>161</v>
      </c>
    </row>
    <row r="3023" s="12" customFormat="1">
      <c r="B3023" s="228"/>
      <c r="C3023" s="229"/>
      <c r="D3023" s="225" t="s">
        <v>176</v>
      </c>
      <c r="E3023" s="230" t="s">
        <v>19</v>
      </c>
      <c r="F3023" s="231" t="s">
        <v>2918</v>
      </c>
      <c r="G3023" s="229"/>
      <c r="H3023" s="230" t="s">
        <v>19</v>
      </c>
      <c r="I3023" s="232"/>
      <c r="J3023" s="229"/>
      <c r="K3023" s="229"/>
      <c r="L3023" s="233"/>
      <c r="M3023" s="234"/>
      <c r="N3023" s="235"/>
      <c r="O3023" s="235"/>
      <c r="P3023" s="235"/>
      <c r="Q3023" s="235"/>
      <c r="R3023" s="235"/>
      <c r="S3023" s="235"/>
      <c r="T3023" s="236"/>
      <c r="AT3023" s="237" t="s">
        <v>176</v>
      </c>
      <c r="AU3023" s="237" t="s">
        <v>83</v>
      </c>
      <c r="AV3023" s="12" t="s">
        <v>81</v>
      </c>
      <c r="AW3023" s="12" t="s">
        <v>34</v>
      </c>
      <c r="AX3023" s="12" t="s">
        <v>73</v>
      </c>
      <c r="AY3023" s="237" t="s">
        <v>161</v>
      </c>
    </row>
    <row r="3024" s="12" customFormat="1">
      <c r="B3024" s="228"/>
      <c r="C3024" s="229"/>
      <c r="D3024" s="225" t="s">
        <v>176</v>
      </c>
      <c r="E3024" s="230" t="s">
        <v>19</v>
      </c>
      <c r="F3024" s="231" t="s">
        <v>3221</v>
      </c>
      <c r="G3024" s="229"/>
      <c r="H3024" s="230" t="s">
        <v>19</v>
      </c>
      <c r="I3024" s="232"/>
      <c r="J3024" s="229"/>
      <c r="K3024" s="229"/>
      <c r="L3024" s="233"/>
      <c r="M3024" s="234"/>
      <c r="N3024" s="235"/>
      <c r="O3024" s="235"/>
      <c r="P3024" s="235"/>
      <c r="Q3024" s="235"/>
      <c r="R3024" s="235"/>
      <c r="S3024" s="235"/>
      <c r="T3024" s="236"/>
      <c r="AT3024" s="237" t="s">
        <v>176</v>
      </c>
      <c r="AU3024" s="237" t="s">
        <v>83</v>
      </c>
      <c r="AV3024" s="12" t="s">
        <v>81</v>
      </c>
      <c r="AW3024" s="12" t="s">
        <v>34</v>
      </c>
      <c r="AX3024" s="12" t="s">
        <v>73</v>
      </c>
      <c r="AY3024" s="237" t="s">
        <v>161</v>
      </c>
    </row>
    <row r="3025" s="12" customFormat="1">
      <c r="B3025" s="228"/>
      <c r="C3025" s="229"/>
      <c r="D3025" s="225" t="s">
        <v>176</v>
      </c>
      <c r="E3025" s="230" t="s">
        <v>19</v>
      </c>
      <c r="F3025" s="231" t="s">
        <v>3222</v>
      </c>
      <c r="G3025" s="229"/>
      <c r="H3025" s="230" t="s">
        <v>19</v>
      </c>
      <c r="I3025" s="232"/>
      <c r="J3025" s="229"/>
      <c r="K3025" s="229"/>
      <c r="L3025" s="233"/>
      <c r="M3025" s="234"/>
      <c r="N3025" s="235"/>
      <c r="O3025" s="235"/>
      <c r="P3025" s="235"/>
      <c r="Q3025" s="235"/>
      <c r="R3025" s="235"/>
      <c r="S3025" s="235"/>
      <c r="T3025" s="236"/>
      <c r="AT3025" s="237" t="s">
        <v>176</v>
      </c>
      <c r="AU3025" s="237" t="s">
        <v>83</v>
      </c>
      <c r="AV3025" s="12" t="s">
        <v>81</v>
      </c>
      <c r="AW3025" s="12" t="s">
        <v>34</v>
      </c>
      <c r="AX3025" s="12" t="s">
        <v>73</v>
      </c>
      <c r="AY3025" s="237" t="s">
        <v>161</v>
      </c>
    </row>
    <row r="3026" s="13" customFormat="1">
      <c r="B3026" s="238"/>
      <c r="C3026" s="239"/>
      <c r="D3026" s="225" t="s">
        <v>176</v>
      </c>
      <c r="E3026" s="240" t="s">
        <v>19</v>
      </c>
      <c r="F3026" s="241" t="s">
        <v>3223</v>
      </c>
      <c r="G3026" s="239"/>
      <c r="H3026" s="242">
        <v>0.91900000000000004</v>
      </c>
      <c r="I3026" s="243"/>
      <c r="J3026" s="239"/>
      <c r="K3026" s="239"/>
      <c r="L3026" s="244"/>
      <c r="M3026" s="245"/>
      <c r="N3026" s="246"/>
      <c r="O3026" s="246"/>
      <c r="P3026" s="246"/>
      <c r="Q3026" s="246"/>
      <c r="R3026" s="246"/>
      <c r="S3026" s="246"/>
      <c r="T3026" s="247"/>
      <c r="AT3026" s="248" t="s">
        <v>176</v>
      </c>
      <c r="AU3026" s="248" t="s">
        <v>83</v>
      </c>
      <c r="AV3026" s="13" t="s">
        <v>83</v>
      </c>
      <c r="AW3026" s="13" t="s">
        <v>34</v>
      </c>
      <c r="AX3026" s="13" t="s">
        <v>73</v>
      </c>
      <c r="AY3026" s="248" t="s">
        <v>161</v>
      </c>
    </row>
    <row r="3027" s="13" customFormat="1">
      <c r="B3027" s="238"/>
      <c r="C3027" s="239"/>
      <c r="D3027" s="225" t="s">
        <v>176</v>
      </c>
      <c r="E3027" s="240" t="s">
        <v>19</v>
      </c>
      <c r="F3027" s="241" t="s">
        <v>3224</v>
      </c>
      <c r="G3027" s="239"/>
      <c r="H3027" s="242">
        <v>3.7309999999999999</v>
      </c>
      <c r="I3027" s="243"/>
      <c r="J3027" s="239"/>
      <c r="K3027" s="239"/>
      <c r="L3027" s="244"/>
      <c r="M3027" s="245"/>
      <c r="N3027" s="246"/>
      <c r="O3027" s="246"/>
      <c r="P3027" s="246"/>
      <c r="Q3027" s="246"/>
      <c r="R3027" s="246"/>
      <c r="S3027" s="246"/>
      <c r="T3027" s="247"/>
      <c r="AT3027" s="248" t="s">
        <v>176</v>
      </c>
      <c r="AU3027" s="248" t="s">
        <v>83</v>
      </c>
      <c r="AV3027" s="13" t="s">
        <v>83</v>
      </c>
      <c r="AW3027" s="13" t="s">
        <v>34</v>
      </c>
      <c r="AX3027" s="13" t="s">
        <v>73</v>
      </c>
      <c r="AY3027" s="248" t="s">
        <v>161</v>
      </c>
    </row>
    <row r="3028" s="13" customFormat="1">
      <c r="B3028" s="238"/>
      <c r="C3028" s="239"/>
      <c r="D3028" s="225" t="s">
        <v>176</v>
      </c>
      <c r="E3028" s="240" t="s">
        <v>19</v>
      </c>
      <c r="F3028" s="241" t="s">
        <v>3225</v>
      </c>
      <c r="G3028" s="239"/>
      <c r="H3028" s="242">
        <v>4.6749999999999998</v>
      </c>
      <c r="I3028" s="243"/>
      <c r="J3028" s="239"/>
      <c r="K3028" s="239"/>
      <c r="L3028" s="244"/>
      <c r="M3028" s="245"/>
      <c r="N3028" s="246"/>
      <c r="O3028" s="246"/>
      <c r="P3028" s="246"/>
      <c r="Q3028" s="246"/>
      <c r="R3028" s="246"/>
      <c r="S3028" s="246"/>
      <c r="T3028" s="247"/>
      <c r="AT3028" s="248" t="s">
        <v>176</v>
      </c>
      <c r="AU3028" s="248" t="s">
        <v>83</v>
      </c>
      <c r="AV3028" s="13" t="s">
        <v>83</v>
      </c>
      <c r="AW3028" s="13" t="s">
        <v>34</v>
      </c>
      <c r="AX3028" s="13" t="s">
        <v>73</v>
      </c>
      <c r="AY3028" s="248" t="s">
        <v>161</v>
      </c>
    </row>
    <row r="3029" s="13" customFormat="1">
      <c r="B3029" s="238"/>
      <c r="C3029" s="239"/>
      <c r="D3029" s="225" t="s">
        <v>176</v>
      </c>
      <c r="E3029" s="240" t="s">
        <v>19</v>
      </c>
      <c r="F3029" s="241" t="s">
        <v>3226</v>
      </c>
      <c r="G3029" s="239"/>
      <c r="H3029" s="242">
        <v>5.8109999999999999</v>
      </c>
      <c r="I3029" s="243"/>
      <c r="J3029" s="239"/>
      <c r="K3029" s="239"/>
      <c r="L3029" s="244"/>
      <c r="M3029" s="245"/>
      <c r="N3029" s="246"/>
      <c r="O3029" s="246"/>
      <c r="P3029" s="246"/>
      <c r="Q3029" s="246"/>
      <c r="R3029" s="246"/>
      <c r="S3029" s="246"/>
      <c r="T3029" s="247"/>
      <c r="AT3029" s="248" t="s">
        <v>176</v>
      </c>
      <c r="AU3029" s="248" t="s">
        <v>83</v>
      </c>
      <c r="AV3029" s="13" t="s">
        <v>83</v>
      </c>
      <c r="AW3029" s="13" t="s">
        <v>34</v>
      </c>
      <c r="AX3029" s="13" t="s">
        <v>73</v>
      </c>
      <c r="AY3029" s="248" t="s">
        <v>161</v>
      </c>
    </row>
    <row r="3030" s="13" customFormat="1">
      <c r="B3030" s="238"/>
      <c r="C3030" s="239"/>
      <c r="D3030" s="225" t="s">
        <v>176</v>
      </c>
      <c r="E3030" s="240" t="s">
        <v>19</v>
      </c>
      <c r="F3030" s="241" t="s">
        <v>3227</v>
      </c>
      <c r="G3030" s="239"/>
      <c r="H3030" s="242">
        <v>4.1600000000000001</v>
      </c>
      <c r="I3030" s="243"/>
      <c r="J3030" s="239"/>
      <c r="K3030" s="239"/>
      <c r="L3030" s="244"/>
      <c r="M3030" s="245"/>
      <c r="N3030" s="246"/>
      <c r="O3030" s="246"/>
      <c r="P3030" s="246"/>
      <c r="Q3030" s="246"/>
      <c r="R3030" s="246"/>
      <c r="S3030" s="246"/>
      <c r="T3030" s="247"/>
      <c r="AT3030" s="248" t="s">
        <v>176</v>
      </c>
      <c r="AU3030" s="248" t="s">
        <v>83</v>
      </c>
      <c r="AV3030" s="13" t="s">
        <v>83</v>
      </c>
      <c r="AW3030" s="13" t="s">
        <v>34</v>
      </c>
      <c r="AX3030" s="13" t="s">
        <v>73</v>
      </c>
      <c r="AY3030" s="248" t="s">
        <v>161</v>
      </c>
    </row>
    <row r="3031" s="14" customFormat="1">
      <c r="B3031" s="249"/>
      <c r="C3031" s="250"/>
      <c r="D3031" s="225" t="s">
        <v>176</v>
      </c>
      <c r="E3031" s="251" t="s">
        <v>19</v>
      </c>
      <c r="F3031" s="252" t="s">
        <v>201</v>
      </c>
      <c r="G3031" s="250"/>
      <c r="H3031" s="253">
        <v>19.295999999999999</v>
      </c>
      <c r="I3031" s="254"/>
      <c r="J3031" s="250"/>
      <c r="K3031" s="250"/>
      <c r="L3031" s="255"/>
      <c r="M3031" s="256"/>
      <c r="N3031" s="257"/>
      <c r="O3031" s="257"/>
      <c r="P3031" s="257"/>
      <c r="Q3031" s="257"/>
      <c r="R3031" s="257"/>
      <c r="S3031" s="257"/>
      <c r="T3031" s="258"/>
      <c r="AT3031" s="259" t="s">
        <v>176</v>
      </c>
      <c r="AU3031" s="259" t="s">
        <v>83</v>
      </c>
      <c r="AV3031" s="14" t="s">
        <v>167</v>
      </c>
      <c r="AW3031" s="14" t="s">
        <v>34</v>
      </c>
      <c r="AX3031" s="14" t="s">
        <v>81</v>
      </c>
      <c r="AY3031" s="259" t="s">
        <v>161</v>
      </c>
    </row>
    <row r="3032" s="1" customFormat="1" ht="16.5" customHeight="1">
      <c r="B3032" s="39"/>
      <c r="C3032" s="212" t="s">
        <v>3228</v>
      </c>
      <c r="D3032" s="212" t="s">
        <v>163</v>
      </c>
      <c r="E3032" s="213" t="s">
        <v>3229</v>
      </c>
      <c r="F3032" s="214" t="s">
        <v>3230</v>
      </c>
      <c r="G3032" s="215" t="s">
        <v>210</v>
      </c>
      <c r="H3032" s="216">
        <v>46.707000000000001</v>
      </c>
      <c r="I3032" s="217"/>
      <c r="J3032" s="218">
        <f>ROUND(I3032*H3032,2)</f>
        <v>0</v>
      </c>
      <c r="K3032" s="214" t="s">
        <v>19</v>
      </c>
      <c r="L3032" s="44"/>
      <c r="M3032" s="219" t="s">
        <v>19</v>
      </c>
      <c r="N3032" s="220" t="s">
        <v>44</v>
      </c>
      <c r="O3032" s="84"/>
      <c r="P3032" s="221">
        <f>O3032*H3032</f>
        <v>0</v>
      </c>
      <c r="Q3032" s="221">
        <v>0.040000000000000001</v>
      </c>
      <c r="R3032" s="221">
        <f>Q3032*H3032</f>
        <v>1.8682800000000002</v>
      </c>
      <c r="S3032" s="221">
        <v>0</v>
      </c>
      <c r="T3032" s="222">
        <f>S3032*H3032</f>
        <v>0</v>
      </c>
      <c r="AR3032" s="223" t="s">
        <v>257</v>
      </c>
      <c r="AT3032" s="223" t="s">
        <v>163</v>
      </c>
      <c r="AU3032" s="223" t="s">
        <v>83</v>
      </c>
      <c r="AY3032" s="18" t="s">
        <v>161</v>
      </c>
      <c r="BE3032" s="224">
        <f>IF(N3032="základní",J3032,0)</f>
        <v>0</v>
      </c>
      <c r="BF3032" s="224">
        <f>IF(N3032="snížená",J3032,0)</f>
        <v>0</v>
      </c>
      <c r="BG3032" s="224">
        <f>IF(N3032="zákl. přenesená",J3032,0)</f>
        <v>0</v>
      </c>
      <c r="BH3032" s="224">
        <f>IF(N3032="sníž. přenesená",J3032,0)</f>
        <v>0</v>
      </c>
      <c r="BI3032" s="224">
        <f>IF(N3032="nulová",J3032,0)</f>
        <v>0</v>
      </c>
      <c r="BJ3032" s="18" t="s">
        <v>81</v>
      </c>
      <c r="BK3032" s="224">
        <f>ROUND(I3032*H3032,2)</f>
        <v>0</v>
      </c>
      <c r="BL3032" s="18" t="s">
        <v>257</v>
      </c>
      <c r="BM3032" s="223" t="s">
        <v>3231</v>
      </c>
    </row>
    <row r="3033" s="12" customFormat="1">
      <c r="B3033" s="228"/>
      <c r="C3033" s="229"/>
      <c r="D3033" s="225" t="s">
        <v>176</v>
      </c>
      <c r="E3033" s="230" t="s">
        <v>19</v>
      </c>
      <c r="F3033" s="231" t="s">
        <v>3218</v>
      </c>
      <c r="G3033" s="229"/>
      <c r="H3033" s="230" t="s">
        <v>19</v>
      </c>
      <c r="I3033" s="232"/>
      <c r="J3033" s="229"/>
      <c r="K3033" s="229"/>
      <c r="L3033" s="233"/>
      <c r="M3033" s="234"/>
      <c r="N3033" s="235"/>
      <c r="O3033" s="235"/>
      <c r="P3033" s="235"/>
      <c r="Q3033" s="235"/>
      <c r="R3033" s="235"/>
      <c r="S3033" s="235"/>
      <c r="T3033" s="236"/>
      <c r="AT3033" s="237" t="s">
        <v>176</v>
      </c>
      <c r="AU3033" s="237" t="s">
        <v>83</v>
      </c>
      <c r="AV3033" s="12" t="s">
        <v>81</v>
      </c>
      <c r="AW3033" s="12" t="s">
        <v>34</v>
      </c>
      <c r="AX3033" s="12" t="s">
        <v>73</v>
      </c>
      <c r="AY3033" s="237" t="s">
        <v>161</v>
      </c>
    </row>
    <row r="3034" s="12" customFormat="1">
      <c r="B3034" s="228"/>
      <c r="C3034" s="229"/>
      <c r="D3034" s="225" t="s">
        <v>176</v>
      </c>
      <c r="E3034" s="230" t="s">
        <v>19</v>
      </c>
      <c r="F3034" s="231" t="s">
        <v>2912</v>
      </c>
      <c r="G3034" s="229"/>
      <c r="H3034" s="230" t="s">
        <v>19</v>
      </c>
      <c r="I3034" s="232"/>
      <c r="J3034" s="229"/>
      <c r="K3034" s="229"/>
      <c r="L3034" s="233"/>
      <c r="M3034" s="234"/>
      <c r="N3034" s="235"/>
      <c r="O3034" s="235"/>
      <c r="P3034" s="235"/>
      <c r="Q3034" s="235"/>
      <c r="R3034" s="235"/>
      <c r="S3034" s="235"/>
      <c r="T3034" s="236"/>
      <c r="AT3034" s="237" t="s">
        <v>176</v>
      </c>
      <c r="AU3034" s="237" t="s">
        <v>83</v>
      </c>
      <c r="AV3034" s="12" t="s">
        <v>81</v>
      </c>
      <c r="AW3034" s="12" t="s">
        <v>34</v>
      </c>
      <c r="AX3034" s="12" t="s">
        <v>73</v>
      </c>
      <c r="AY3034" s="237" t="s">
        <v>161</v>
      </c>
    </row>
    <row r="3035" s="12" customFormat="1">
      <c r="B3035" s="228"/>
      <c r="C3035" s="229"/>
      <c r="D3035" s="225" t="s">
        <v>176</v>
      </c>
      <c r="E3035" s="230" t="s">
        <v>19</v>
      </c>
      <c r="F3035" s="231" t="s">
        <v>2973</v>
      </c>
      <c r="G3035" s="229"/>
      <c r="H3035" s="230" t="s">
        <v>19</v>
      </c>
      <c r="I3035" s="232"/>
      <c r="J3035" s="229"/>
      <c r="K3035" s="229"/>
      <c r="L3035" s="233"/>
      <c r="M3035" s="234"/>
      <c r="N3035" s="235"/>
      <c r="O3035" s="235"/>
      <c r="P3035" s="235"/>
      <c r="Q3035" s="235"/>
      <c r="R3035" s="235"/>
      <c r="S3035" s="235"/>
      <c r="T3035" s="236"/>
      <c r="AT3035" s="237" t="s">
        <v>176</v>
      </c>
      <c r="AU3035" s="237" t="s">
        <v>83</v>
      </c>
      <c r="AV3035" s="12" t="s">
        <v>81</v>
      </c>
      <c r="AW3035" s="12" t="s">
        <v>34</v>
      </c>
      <c r="AX3035" s="12" t="s">
        <v>73</v>
      </c>
      <c r="AY3035" s="237" t="s">
        <v>161</v>
      </c>
    </row>
    <row r="3036" s="12" customFormat="1">
      <c r="B3036" s="228"/>
      <c r="C3036" s="229"/>
      <c r="D3036" s="225" t="s">
        <v>176</v>
      </c>
      <c r="E3036" s="230" t="s">
        <v>19</v>
      </c>
      <c r="F3036" s="231" t="s">
        <v>3219</v>
      </c>
      <c r="G3036" s="229"/>
      <c r="H3036" s="230" t="s">
        <v>19</v>
      </c>
      <c r="I3036" s="232"/>
      <c r="J3036" s="229"/>
      <c r="K3036" s="229"/>
      <c r="L3036" s="233"/>
      <c r="M3036" s="234"/>
      <c r="N3036" s="235"/>
      <c r="O3036" s="235"/>
      <c r="P3036" s="235"/>
      <c r="Q3036" s="235"/>
      <c r="R3036" s="235"/>
      <c r="S3036" s="235"/>
      <c r="T3036" s="236"/>
      <c r="AT3036" s="237" t="s">
        <v>176</v>
      </c>
      <c r="AU3036" s="237" t="s">
        <v>83</v>
      </c>
      <c r="AV3036" s="12" t="s">
        <v>81</v>
      </c>
      <c r="AW3036" s="12" t="s">
        <v>34</v>
      </c>
      <c r="AX3036" s="12" t="s">
        <v>73</v>
      </c>
      <c r="AY3036" s="237" t="s">
        <v>161</v>
      </c>
    </row>
    <row r="3037" s="12" customFormat="1">
      <c r="B3037" s="228"/>
      <c r="C3037" s="229"/>
      <c r="D3037" s="225" t="s">
        <v>176</v>
      </c>
      <c r="E3037" s="230" t="s">
        <v>19</v>
      </c>
      <c r="F3037" s="231" t="s">
        <v>2917</v>
      </c>
      <c r="G3037" s="229"/>
      <c r="H3037" s="230" t="s">
        <v>19</v>
      </c>
      <c r="I3037" s="232"/>
      <c r="J3037" s="229"/>
      <c r="K3037" s="229"/>
      <c r="L3037" s="233"/>
      <c r="M3037" s="234"/>
      <c r="N3037" s="235"/>
      <c r="O3037" s="235"/>
      <c r="P3037" s="235"/>
      <c r="Q3037" s="235"/>
      <c r="R3037" s="235"/>
      <c r="S3037" s="235"/>
      <c r="T3037" s="236"/>
      <c r="AT3037" s="237" t="s">
        <v>176</v>
      </c>
      <c r="AU3037" s="237" t="s">
        <v>83</v>
      </c>
      <c r="AV3037" s="12" t="s">
        <v>81</v>
      </c>
      <c r="AW3037" s="12" t="s">
        <v>34</v>
      </c>
      <c r="AX3037" s="12" t="s">
        <v>73</v>
      </c>
      <c r="AY3037" s="237" t="s">
        <v>161</v>
      </c>
    </row>
    <row r="3038" s="12" customFormat="1">
      <c r="B3038" s="228"/>
      <c r="C3038" s="229"/>
      <c r="D3038" s="225" t="s">
        <v>176</v>
      </c>
      <c r="E3038" s="230" t="s">
        <v>19</v>
      </c>
      <c r="F3038" s="231" t="s">
        <v>2918</v>
      </c>
      <c r="G3038" s="229"/>
      <c r="H3038" s="230" t="s">
        <v>19</v>
      </c>
      <c r="I3038" s="232"/>
      <c r="J3038" s="229"/>
      <c r="K3038" s="229"/>
      <c r="L3038" s="233"/>
      <c r="M3038" s="234"/>
      <c r="N3038" s="235"/>
      <c r="O3038" s="235"/>
      <c r="P3038" s="235"/>
      <c r="Q3038" s="235"/>
      <c r="R3038" s="235"/>
      <c r="S3038" s="235"/>
      <c r="T3038" s="236"/>
      <c r="AT3038" s="237" t="s">
        <v>176</v>
      </c>
      <c r="AU3038" s="237" t="s">
        <v>83</v>
      </c>
      <c r="AV3038" s="12" t="s">
        <v>81</v>
      </c>
      <c r="AW3038" s="12" t="s">
        <v>34</v>
      </c>
      <c r="AX3038" s="12" t="s">
        <v>73</v>
      </c>
      <c r="AY3038" s="237" t="s">
        <v>161</v>
      </c>
    </row>
    <row r="3039" s="12" customFormat="1">
      <c r="B3039" s="228"/>
      <c r="C3039" s="229"/>
      <c r="D3039" s="225" t="s">
        <v>176</v>
      </c>
      <c r="E3039" s="230" t="s">
        <v>19</v>
      </c>
      <c r="F3039" s="231" t="s">
        <v>3221</v>
      </c>
      <c r="G3039" s="229"/>
      <c r="H3039" s="230" t="s">
        <v>19</v>
      </c>
      <c r="I3039" s="232"/>
      <c r="J3039" s="229"/>
      <c r="K3039" s="229"/>
      <c r="L3039" s="233"/>
      <c r="M3039" s="234"/>
      <c r="N3039" s="235"/>
      <c r="O3039" s="235"/>
      <c r="P3039" s="235"/>
      <c r="Q3039" s="235"/>
      <c r="R3039" s="235"/>
      <c r="S3039" s="235"/>
      <c r="T3039" s="236"/>
      <c r="AT3039" s="237" t="s">
        <v>176</v>
      </c>
      <c r="AU3039" s="237" t="s">
        <v>83</v>
      </c>
      <c r="AV3039" s="12" t="s">
        <v>81</v>
      </c>
      <c r="AW3039" s="12" t="s">
        <v>34</v>
      </c>
      <c r="AX3039" s="12" t="s">
        <v>73</v>
      </c>
      <c r="AY3039" s="237" t="s">
        <v>161</v>
      </c>
    </row>
    <row r="3040" s="12" customFormat="1">
      <c r="B3040" s="228"/>
      <c r="C3040" s="229"/>
      <c r="D3040" s="225" t="s">
        <v>176</v>
      </c>
      <c r="E3040" s="230" t="s">
        <v>19</v>
      </c>
      <c r="F3040" s="231" t="s">
        <v>3222</v>
      </c>
      <c r="G3040" s="229"/>
      <c r="H3040" s="230" t="s">
        <v>19</v>
      </c>
      <c r="I3040" s="232"/>
      <c r="J3040" s="229"/>
      <c r="K3040" s="229"/>
      <c r="L3040" s="233"/>
      <c r="M3040" s="234"/>
      <c r="N3040" s="235"/>
      <c r="O3040" s="235"/>
      <c r="P3040" s="235"/>
      <c r="Q3040" s="235"/>
      <c r="R3040" s="235"/>
      <c r="S3040" s="235"/>
      <c r="T3040" s="236"/>
      <c r="AT3040" s="237" t="s">
        <v>176</v>
      </c>
      <c r="AU3040" s="237" t="s">
        <v>83</v>
      </c>
      <c r="AV3040" s="12" t="s">
        <v>81</v>
      </c>
      <c r="AW3040" s="12" t="s">
        <v>34</v>
      </c>
      <c r="AX3040" s="12" t="s">
        <v>73</v>
      </c>
      <c r="AY3040" s="237" t="s">
        <v>161</v>
      </c>
    </row>
    <row r="3041" s="13" customFormat="1">
      <c r="B3041" s="238"/>
      <c r="C3041" s="239"/>
      <c r="D3041" s="225" t="s">
        <v>176</v>
      </c>
      <c r="E3041" s="240" t="s">
        <v>19</v>
      </c>
      <c r="F3041" s="241" t="s">
        <v>3232</v>
      </c>
      <c r="G3041" s="239"/>
      <c r="H3041" s="242">
        <v>6.7380000000000004</v>
      </c>
      <c r="I3041" s="243"/>
      <c r="J3041" s="239"/>
      <c r="K3041" s="239"/>
      <c r="L3041" s="244"/>
      <c r="M3041" s="245"/>
      <c r="N3041" s="246"/>
      <c r="O3041" s="246"/>
      <c r="P3041" s="246"/>
      <c r="Q3041" s="246"/>
      <c r="R3041" s="246"/>
      <c r="S3041" s="246"/>
      <c r="T3041" s="247"/>
      <c r="AT3041" s="248" t="s">
        <v>176</v>
      </c>
      <c r="AU3041" s="248" t="s">
        <v>83</v>
      </c>
      <c r="AV3041" s="13" t="s">
        <v>83</v>
      </c>
      <c r="AW3041" s="13" t="s">
        <v>34</v>
      </c>
      <c r="AX3041" s="13" t="s">
        <v>73</v>
      </c>
      <c r="AY3041" s="248" t="s">
        <v>161</v>
      </c>
    </row>
    <row r="3042" s="13" customFormat="1">
      <c r="B3042" s="238"/>
      <c r="C3042" s="239"/>
      <c r="D3042" s="225" t="s">
        <v>176</v>
      </c>
      <c r="E3042" s="240" t="s">
        <v>19</v>
      </c>
      <c r="F3042" s="241" t="s">
        <v>3233</v>
      </c>
      <c r="G3042" s="239"/>
      <c r="H3042" s="242">
        <v>6.2809999999999997</v>
      </c>
      <c r="I3042" s="243"/>
      <c r="J3042" s="239"/>
      <c r="K3042" s="239"/>
      <c r="L3042" s="244"/>
      <c r="M3042" s="245"/>
      <c r="N3042" s="246"/>
      <c r="O3042" s="246"/>
      <c r="P3042" s="246"/>
      <c r="Q3042" s="246"/>
      <c r="R3042" s="246"/>
      <c r="S3042" s="246"/>
      <c r="T3042" s="247"/>
      <c r="AT3042" s="248" t="s">
        <v>176</v>
      </c>
      <c r="AU3042" s="248" t="s">
        <v>83</v>
      </c>
      <c r="AV3042" s="13" t="s">
        <v>83</v>
      </c>
      <c r="AW3042" s="13" t="s">
        <v>34</v>
      </c>
      <c r="AX3042" s="13" t="s">
        <v>73</v>
      </c>
      <c r="AY3042" s="248" t="s">
        <v>161</v>
      </c>
    </row>
    <row r="3043" s="13" customFormat="1">
      <c r="B3043" s="238"/>
      <c r="C3043" s="239"/>
      <c r="D3043" s="225" t="s">
        <v>176</v>
      </c>
      <c r="E3043" s="240" t="s">
        <v>19</v>
      </c>
      <c r="F3043" s="241" t="s">
        <v>3234</v>
      </c>
      <c r="G3043" s="239"/>
      <c r="H3043" s="242">
        <v>33.688000000000002</v>
      </c>
      <c r="I3043" s="243"/>
      <c r="J3043" s="239"/>
      <c r="K3043" s="239"/>
      <c r="L3043" s="244"/>
      <c r="M3043" s="245"/>
      <c r="N3043" s="246"/>
      <c r="O3043" s="246"/>
      <c r="P3043" s="246"/>
      <c r="Q3043" s="246"/>
      <c r="R3043" s="246"/>
      <c r="S3043" s="246"/>
      <c r="T3043" s="247"/>
      <c r="AT3043" s="248" t="s">
        <v>176</v>
      </c>
      <c r="AU3043" s="248" t="s">
        <v>83</v>
      </c>
      <c r="AV3043" s="13" t="s">
        <v>83</v>
      </c>
      <c r="AW3043" s="13" t="s">
        <v>34</v>
      </c>
      <c r="AX3043" s="13" t="s">
        <v>73</v>
      </c>
      <c r="AY3043" s="248" t="s">
        <v>161</v>
      </c>
    </row>
    <row r="3044" s="14" customFormat="1">
      <c r="B3044" s="249"/>
      <c r="C3044" s="250"/>
      <c r="D3044" s="225" t="s">
        <v>176</v>
      </c>
      <c r="E3044" s="251" t="s">
        <v>19</v>
      </c>
      <c r="F3044" s="252" t="s">
        <v>201</v>
      </c>
      <c r="G3044" s="250"/>
      <c r="H3044" s="253">
        <v>46.707000000000001</v>
      </c>
      <c r="I3044" s="254"/>
      <c r="J3044" s="250"/>
      <c r="K3044" s="250"/>
      <c r="L3044" s="255"/>
      <c r="M3044" s="256"/>
      <c r="N3044" s="257"/>
      <c r="O3044" s="257"/>
      <c r="P3044" s="257"/>
      <c r="Q3044" s="257"/>
      <c r="R3044" s="257"/>
      <c r="S3044" s="257"/>
      <c r="T3044" s="258"/>
      <c r="AT3044" s="259" t="s">
        <v>176</v>
      </c>
      <c r="AU3044" s="259" t="s">
        <v>83</v>
      </c>
      <c r="AV3044" s="14" t="s">
        <v>167</v>
      </c>
      <c r="AW3044" s="14" t="s">
        <v>34</v>
      </c>
      <c r="AX3044" s="14" t="s">
        <v>81</v>
      </c>
      <c r="AY3044" s="259" t="s">
        <v>161</v>
      </c>
    </row>
    <row r="3045" s="1" customFormat="1" ht="16.5" customHeight="1">
      <c r="B3045" s="39"/>
      <c r="C3045" s="212" t="s">
        <v>3235</v>
      </c>
      <c r="D3045" s="212" t="s">
        <v>163</v>
      </c>
      <c r="E3045" s="213" t="s">
        <v>3236</v>
      </c>
      <c r="F3045" s="214" t="s">
        <v>3237</v>
      </c>
      <c r="G3045" s="215" t="s">
        <v>210</v>
      </c>
      <c r="H3045" s="216">
        <v>8.3879999999999999</v>
      </c>
      <c r="I3045" s="217"/>
      <c r="J3045" s="218">
        <f>ROUND(I3045*H3045,2)</f>
        <v>0</v>
      </c>
      <c r="K3045" s="214" t="s">
        <v>19</v>
      </c>
      <c r="L3045" s="44"/>
      <c r="M3045" s="219" t="s">
        <v>19</v>
      </c>
      <c r="N3045" s="220" t="s">
        <v>44</v>
      </c>
      <c r="O3045" s="84"/>
      <c r="P3045" s="221">
        <f>O3045*H3045</f>
        <v>0</v>
      </c>
      <c r="Q3045" s="221">
        <v>0.040000000000000001</v>
      </c>
      <c r="R3045" s="221">
        <f>Q3045*H3045</f>
        <v>0.33551999999999998</v>
      </c>
      <c r="S3045" s="221">
        <v>0</v>
      </c>
      <c r="T3045" s="222">
        <f>S3045*H3045</f>
        <v>0</v>
      </c>
      <c r="AR3045" s="223" t="s">
        <v>257</v>
      </c>
      <c r="AT3045" s="223" t="s">
        <v>163</v>
      </c>
      <c r="AU3045" s="223" t="s">
        <v>83</v>
      </c>
      <c r="AY3045" s="18" t="s">
        <v>161</v>
      </c>
      <c r="BE3045" s="224">
        <f>IF(N3045="základní",J3045,0)</f>
        <v>0</v>
      </c>
      <c r="BF3045" s="224">
        <f>IF(N3045="snížená",J3045,0)</f>
        <v>0</v>
      </c>
      <c r="BG3045" s="224">
        <f>IF(N3045="zákl. přenesená",J3045,0)</f>
        <v>0</v>
      </c>
      <c r="BH3045" s="224">
        <f>IF(N3045="sníž. přenesená",J3045,0)</f>
        <v>0</v>
      </c>
      <c r="BI3045" s="224">
        <f>IF(N3045="nulová",J3045,0)</f>
        <v>0</v>
      </c>
      <c r="BJ3045" s="18" t="s">
        <v>81</v>
      </c>
      <c r="BK3045" s="224">
        <f>ROUND(I3045*H3045,2)</f>
        <v>0</v>
      </c>
      <c r="BL3045" s="18" t="s">
        <v>257</v>
      </c>
      <c r="BM3045" s="223" t="s">
        <v>3238</v>
      </c>
    </row>
    <row r="3046" s="12" customFormat="1">
      <c r="B3046" s="228"/>
      <c r="C3046" s="229"/>
      <c r="D3046" s="225" t="s">
        <v>176</v>
      </c>
      <c r="E3046" s="230" t="s">
        <v>19</v>
      </c>
      <c r="F3046" s="231" t="s">
        <v>3239</v>
      </c>
      <c r="G3046" s="229"/>
      <c r="H3046" s="230" t="s">
        <v>19</v>
      </c>
      <c r="I3046" s="232"/>
      <c r="J3046" s="229"/>
      <c r="K3046" s="229"/>
      <c r="L3046" s="233"/>
      <c r="M3046" s="234"/>
      <c r="N3046" s="235"/>
      <c r="O3046" s="235"/>
      <c r="P3046" s="235"/>
      <c r="Q3046" s="235"/>
      <c r="R3046" s="235"/>
      <c r="S3046" s="235"/>
      <c r="T3046" s="236"/>
      <c r="AT3046" s="237" t="s">
        <v>176</v>
      </c>
      <c r="AU3046" s="237" t="s">
        <v>83</v>
      </c>
      <c r="AV3046" s="12" t="s">
        <v>81</v>
      </c>
      <c r="AW3046" s="12" t="s">
        <v>34</v>
      </c>
      <c r="AX3046" s="12" t="s">
        <v>73</v>
      </c>
      <c r="AY3046" s="237" t="s">
        <v>161</v>
      </c>
    </row>
    <row r="3047" s="12" customFormat="1">
      <c r="B3047" s="228"/>
      <c r="C3047" s="229"/>
      <c r="D3047" s="225" t="s">
        <v>176</v>
      </c>
      <c r="E3047" s="230" t="s">
        <v>19</v>
      </c>
      <c r="F3047" s="231" t="s">
        <v>2973</v>
      </c>
      <c r="G3047" s="229"/>
      <c r="H3047" s="230" t="s">
        <v>19</v>
      </c>
      <c r="I3047" s="232"/>
      <c r="J3047" s="229"/>
      <c r="K3047" s="229"/>
      <c r="L3047" s="233"/>
      <c r="M3047" s="234"/>
      <c r="N3047" s="235"/>
      <c r="O3047" s="235"/>
      <c r="P3047" s="235"/>
      <c r="Q3047" s="235"/>
      <c r="R3047" s="235"/>
      <c r="S3047" s="235"/>
      <c r="T3047" s="236"/>
      <c r="AT3047" s="237" t="s">
        <v>176</v>
      </c>
      <c r="AU3047" s="237" t="s">
        <v>83</v>
      </c>
      <c r="AV3047" s="12" t="s">
        <v>81</v>
      </c>
      <c r="AW3047" s="12" t="s">
        <v>34</v>
      </c>
      <c r="AX3047" s="12" t="s">
        <v>73</v>
      </c>
      <c r="AY3047" s="237" t="s">
        <v>161</v>
      </c>
    </row>
    <row r="3048" s="12" customFormat="1">
      <c r="B3048" s="228"/>
      <c r="C3048" s="229"/>
      <c r="D3048" s="225" t="s">
        <v>176</v>
      </c>
      <c r="E3048" s="230" t="s">
        <v>19</v>
      </c>
      <c r="F3048" s="231" t="s">
        <v>3219</v>
      </c>
      <c r="G3048" s="229"/>
      <c r="H3048" s="230" t="s">
        <v>19</v>
      </c>
      <c r="I3048" s="232"/>
      <c r="J3048" s="229"/>
      <c r="K3048" s="229"/>
      <c r="L3048" s="233"/>
      <c r="M3048" s="234"/>
      <c r="N3048" s="235"/>
      <c r="O3048" s="235"/>
      <c r="P3048" s="235"/>
      <c r="Q3048" s="235"/>
      <c r="R3048" s="235"/>
      <c r="S3048" s="235"/>
      <c r="T3048" s="236"/>
      <c r="AT3048" s="237" t="s">
        <v>176</v>
      </c>
      <c r="AU3048" s="237" t="s">
        <v>83</v>
      </c>
      <c r="AV3048" s="12" t="s">
        <v>81</v>
      </c>
      <c r="AW3048" s="12" t="s">
        <v>34</v>
      </c>
      <c r="AX3048" s="12" t="s">
        <v>73</v>
      </c>
      <c r="AY3048" s="237" t="s">
        <v>161</v>
      </c>
    </row>
    <row r="3049" s="12" customFormat="1">
      <c r="B3049" s="228"/>
      <c r="C3049" s="229"/>
      <c r="D3049" s="225" t="s">
        <v>176</v>
      </c>
      <c r="E3049" s="230" t="s">
        <v>19</v>
      </c>
      <c r="F3049" s="231" t="s">
        <v>2917</v>
      </c>
      <c r="G3049" s="229"/>
      <c r="H3049" s="230" t="s">
        <v>19</v>
      </c>
      <c r="I3049" s="232"/>
      <c r="J3049" s="229"/>
      <c r="K3049" s="229"/>
      <c r="L3049" s="233"/>
      <c r="M3049" s="234"/>
      <c r="N3049" s="235"/>
      <c r="O3049" s="235"/>
      <c r="P3049" s="235"/>
      <c r="Q3049" s="235"/>
      <c r="R3049" s="235"/>
      <c r="S3049" s="235"/>
      <c r="T3049" s="236"/>
      <c r="AT3049" s="237" t="s">
        <v>176</v>
      </c>
      <c r="AU3049" s="237" t="s">
        <v>83</v>
      </c>
      <c r="AV3049" s="12" t="s">
        <v>81</v>
      </c>
      <c r="AW3049" s="12" t="s">
        <v>34</v>
      </c>
      <c r="AX3049" s="12" t="s">
        <v>73</v>
      </c>
      <c r="AY3049" s="237" t="s">
        <v>161</v>
      </c>
    </row>
    <row r="3050" s="12" customFormat="1">
      <c r="B3050" s="228"/>
      <c r="C3050" s="229"/>
      <c r="D3050" s="225" t="s">
        <v>176</v>
      </c>
      <c r="E3050" s="230" t="s">
        <v>19</v>
      </c>
      <c r="F3050" s="231" t="s">
        <v>2918</v>
      </c>
      <c r="G3050" s="229"/>
      <c r="H3050" s="230" t="s">
        <v>19</v>
      </c>
      <c r="I3050" s="232"/>
      <c r="J3050" s="229"/>
      <c r="K3050" s="229"/>
      <c r="L3050" s="233"/>
      <c r="M3050" s="234"/>
      <c r="N3050" s="235"/>
      <c r="O3050" s="235"/>
      <c r="P3050" s="235"/>
      <c r="Q3050" s="235"/>
      <c r="R3050" s="235"/>
      <c r="S3050" s="235"/>
      <c r="T3050" s="236"/>
      <c r="AT3050" s="237" t="s">
        <v>176</v>
      </c>
      <c r="AU3050" s="237" t="s">
        <v>83</v>
      </c>
      <c r="AV3050" s="12" t="s">
        <v>81</v>
      </c>
      <c r="AW3050" s="12" t="s">
        <v>34</v>
      </c>
      <c r="AX3050" s="12" t="s">
        <v>73</v>
      </c>
      <c r="AY3050" s="237" t="s">
        <v>161</v>
      </c>
    </row>
    <row r="3051" s="12" customFormat="1">
      <c r="B3051" s="228"/>
      <c r="C3051" s="229"/>
      <c r="D3051" s="225" t="s">
        <v>176</v>
      </c>
      <c r="E3051" s="230" t="s">
        <v>19</v>
      </c>
      <c r="F3051" s="231" t="s">
        <v>3221</v>
      </c>
      <c r="G3051" s="229"/>
      <c r="H3051" s="230" t="s">
        <v>19</v>
      </c>
      <c r="I3051" s="232"/>
      <c r="J3051" s="229"/>
      <c r="K3051" s="229"/>
      <c r="L3051" s="233"/>
      <c r="M3051" s="234"/>
      <c r="N3051" s="235"/>
      <c r="O3051" s="235"/>
      <c r="P3051" s="235"/>
      <c r="Q3051" s="235"/>
      <c r="R3051" s="235"/>
      <c r="S3051" s="235"/>
      <c r="T3051" s="236"/>
      <c r="AT3051" s="237" t="s">
        <v>176</v>
      </c>
      <c r="AU3051" s="237" t="s">
        <v>83</v>
      </c>
      <c r="AV3051" s="12" t="s">
        <v>81</v>
      </c>
      <c r="AW3051" s="12" t="s">
        <v>34</v>
      </c>
      <c r="AX3051" s="12" t="s">
        <v>73</v>
      </c>
      <c r="AY3051" s="237" t="s">
        <v>161</v>
      </c>
    </row>
    <row r="3052" s="12" customFormat="1">
      <c r="B3052" s="228"/>
      <c r="C3052" s="229"/>
      <c r="D3052" s="225" t="s">
        <v>176</v>
      </c>
      <c r="E3052" s="230" t="s">
        <v>19</v>
      </c>
      <c r="F3052" s="231" t="s">
        <v>3222</v>
      </c>
      <c r="G3052" s="229"/>
      <c r="H3052" s="230" t="s">
        <v>19</v>
      </c>
      <c r="I3052" s="232"/>
      <c r="J3052" s="229"/>
      <c r="K3052" s="229"/>
      <c r="L3052" s="233"/>
      <c r="M3052" s="234"/>
      <c r="N3052" s="235"/>
      <c r="O3052" s="235"/>
      <c r="P3052" s="235"/>
      <c r="Q3052" s="235"/>
      <c r="R3052" s="235"/>
      <c r="S3052" s="235"/>
      <c r="T3052" s="236"/>
      <c r="AT3052" s="237" t="s">
        <v>176</v>
      </c>
      <c r="AU3052" s="237" t="s">
        <v>83</v>
      </c>
      <c r="AV3052" s="12" t="s">
        <v>81</v>
      </c>
      <c r="AW3052" s="12" t="s">
        <v>34</v>
      </c>
      <c r="AX3052" s="12" t="s">
        <v>73</v>
      </c>
      <c r="AY3052" s="237" t="s">
        <v>161</v>
      </c>
    </row>
    <row r="3053" s="13" customFormat="1">
      <c r="B3053" s="238"/>
      <c r="C3053" s="239"/>
      <c r="D3053" s="225" t="s">
        <v>176</v>
      </c>
      <c r="E3053" s="240" t="s">
        <v>19</v>
      </c>
      <c r="F3053" s="241" t="s">
        <v>3240</v>
      </c>
      <c r="G3053" s="239"/>
      <c r="H3053" s="242">
        <v>8.3879999999999999</v>
      </c>
      <c r="I3053" s="243"/>
      <c r="J3053" s="239"/>
      <c r="K3053" s="239"/>
      <c r="L3053" s="244"/>
      <c r="M3053" s="245"/>
      <c r="N3053" s="246"/>
      <c r="O3053" s="246"/>
      <c r="P3053" s="246"/>
      <c r="Q3053" s="246"/>
      <c r="R3053" s="246"/>
      <c r="S3053" s="246"/>
      <c r="T3053" s="247"/>
      <c r="AT3053" s="248" t="s">
        <v>176</v>
      </c>
      <c r="AU3053" s="248" t="s">
        <v>83</v>
      </c>
      <c r="AV3053" s="13" t="s">
        <v>83</v>
      </c>
      <c r="AW3053" s="13" t="s">
        <v>34</v>
      </c>
      <c r="AX3053" s="13" t="s">
        <v>73</v>
      </c>
      <c r="AY3053" s="248" t="s">
        <v>161</v>
      </c>
    </row>
    <row r="3054" s="14" customFormat="1">
      <c r="B3054" s="249"/>
      <c r="C3054" s="250"/>
      <c r="D3054" s="225" t="s">
        <v>176</v>
      </c>
      <c r="E3054" s="251" t="s">
        <v>19</v>
      </c>
      <c r="F3054" s="252" t="s">
        <v>201</v>
      </c>
      <c r="G3054" s="250"/>
      <c r="H3054" s="253">
        <v>8.3879999999999999</v>
      </c>
      <c r="I3054" s="254"/>
      <c r="J3054" s="250"/>
      <c r="K3054" s="250"/>
      <c r="L3054" s="255"/>
      <c r="M3054" s="256"/>
      <c r="N3054" s="257"/>
      <c r="O3054" s="257"/>
      <c r="P3054" s="257"/>
      <c r="Q3054" s="257"/>
      <c r="R3054" s="257"/>
      <c r="S3054" s="257"/>
      <c r="T3054" s="258"/>
      <c r="AT3054" s="259" t="s">
        <v>176</v>
      </c>
      <c r="AU3054" s="259" t="s">
        <v>83</v>
      </c>
      <c r="AV3054" s="14" t="s">
        <v>167</v>
      </c>
      <c r="AW3054" s="14" t="s">
        <v>34</v>
      </c>
      <c r="AX3054" s="14" t="s">
        <v>81</v>
      </c>
      <c r="AY3054" s="259" t="s">
        <v>161</v>
      </c>
    </row>
    <row r="3055" s="1" customFormat="1" ht="16.5" customHeight="1">
      <c r="B3055" s="39"/>
      <c r="C3055" s="212" t="s">
        <v>3241</v>
      </c>
      <c r="D3055" s="212" t="s">
        <v>163</v>
      </c>
      <c r="E3055" s="213" t="s">
        <v>3242</v>
      </c>
      <c r="F3055" s="214" t="s">
        <v>3243</v>
      </c>
      <c r="G3055" s="215" t="s">
        <v>210</v>
      </c>
      <c r="H3055" s="216">
        <v>13.85</v>
      </c>
      <c r="I3055" s="217"/>
      <c r="J3055" s="218">
        <f>ROUND(I3055*H3055,2)</f>
        <v>0</v>
      </c>
      <c r="K3055" s="214" t="s">
        <v>19</v>
      </c>
      <c r="L3055" s="44"/>
      <c r="M3055" s="219" t="s">
        <v>19</v>
      </c>
      <c r="N3055" s="220" t="s">
        <v>44</v>
      </c>
      <c r="O3055" s="84"/>
      <c r="P3055" s="221">
        <f>O3055*H3055</f>
        <v>0</v>
      </c>
      <c r="Q3055" s="221">
        <v>0.040000000000000001</v>
      </c>
      <c r="R3055" s="221">
        <f>Q3055*H3055</f>
        <v>0.55400000000000005</v>
      </c>
      <c r="S3055" s="221">
        <v>0</v>
      </c>
      <c r="T3055" s="222">
        <f>S3055*H3055</f>
        <v>0</v>
      </c>
      <c r="AR3055" s="223" t="s">
        <v>257</v>
      </c>
      <c r="AT3055" s="223" t="s">
        <v>163</v>
      </c>
      <c r="AU3055" s="223" t="s">
        <v>83</v>
      </c>
      <c r="AY3055" s="18" t="s">
        <v>161</v>
      </c>
      <c r="BE3055" s="224">
        <f>IF(N3055="základní",J3055,0)</f>
        <v>0</v>
      </c>
      <c r="BF3055" s="224">
        <f>IF(N3055="snížená",J3055,0)</f>
        <v>0</v>
      </c>
      <c r="BG3055" s="224">
        <f>IF(N3055="zákl. přenesená",J3055,0)</f>
        <v>0</v>
      </c>
      <c r="BH3055" s="224">
        <f>IF(N3055="sníž. přenesená",J3055,0)</f>
        <v>0</v>
      </c>
      <c r="BI3055" s="224">
        <f>IF(N3055="nulová",J3055,0)</f>
        <v>0</v>
      </c>
      <c r="BJ3055" s="18" t="s">
        <v>81</v>
      </c>
      <c r="BK3055" s="224">
        <f>ROUND(I3055*H3055,2)</f>
        <v>0</v>
      </c>
      <c r="BL3055" s="18" t="s">
        <v>257</v>
      </c>
      <c r="BM3055" s="223" t="s">
        <v>3244</v>
      </c>
    </row>
    <row r="3056" s="12" customFormat="1">
      <c r="B3056" s="228"/>
      <c r="C3056" s="229"/>
      <c r="D3056" s="225" t="s">
        <v>176</v>
      </c>
      <c r="E3056" s="230" t="s">
        <v>19</v>
      </c>
      <c r="F3056" s="231" t="s">
        <v>3218</v>
      </c>
      <c r="G3056" s="229"/>
      <c r="H3056" s="230" t="s">
        <v>19</v>
      </c>
      <c r="I3056" s="232"/>
      <c r="J3056" s="229"/>
      <c r="K3056" s="229"/>
      <c r="L3056" s="233"/>
      <c r="M3056" s="234"/>
      <c r="N3056" s="235"/>
      <c r="O3056" s="235"/>
      <c r="P3056" s="235"/>
      <c r="Q3056" s="235"/>
      <c r="R3056" s="235"/>
      <c r="S3056" s="235"/>
      <c r="T3056" s="236"/>
      <c r="AT3056" s="237" t="s">
        <v>176</v>
      </c>
      <c r="AU3056" s="237" t="s">
        <v>83</v>
      </c>
      <c r="AV3056" s="12" t="s">
        <v>81</v>
      </c>
      <c r="AW3056" s="12" t="s">
        <v>34</v>
      </c>
      <c r="AX3056" s="12" t="s">
        <v>73</v>
      </c>
      <c r="AY3056" s="237" t="s">
        <v>161</v>
      </c>
    </row>
    <row r="3057" s="12" customFormat="1">
      <c r="B3057" s="228"/>
      <c r="C3057" s="229"/>
      <c r="D3057" s="225" t="s">
        <v>176</v>
      </c>
      <c r="E3057" s="230" t="s">
        <v>19</v>
      </c>
      <c r="F3057" s="231" t="s">
        <v>2912</v>
      </c>
      <c r="G3057" s="229"/>
      <c r="H3057" s="230" t="s">
        <v>19</v>
      </c>
      <c r="I3057" s="232"/>
      <c r="J3057" s="229"/>
      <c r="K3057" s="229"/>
      <c r="L3057" s="233"/>
      <c r="M3057" s="234"/>
      <c r="N3057" s="235"/>
      <c r="O3057" s="235"/>
      <c r="P3057" s="235"/>
      <c r="Q3057" s="235"/>
      <c r="R3057" s="235"/>
      <c r="S3057" s="235"/>
      <c r="T3057" s="236"/>
      <c r="AT3057" s="237" t="s">
        <v>176</v>
      </c>
      <c r="AU3057" s="237" t="s">
        <v>83</v>
      </c>
      <c r="AV3057" s="12" t="s">
        <v>81</v>
      </c>
      <c r="AW3057" s="12" t="s">
        <v>34</v>
      </c>
      <c r="AX3057" s="12" t="s">
        <v>73</v>
      </c>
      <c r="AY3057" s="237" t="s">
        <v>161</v>
      </c>
    </row>
    <row r="3058" s="12" customFormat="1">
      <c r="B3058" s="228"/>
      <c r="C3058" s="229"/>
      <c r="D3058" s="225" t="s">
        <v>176</v>
      </c>
      <c r="E3058" s="230" t="s">
        <v>19</v>
      </c>
      <c r="F3058" s="231" t="s">
        <v>2973</v>
      </c>
      <c r="G3058" s="229"/>
      <c r="H3058" s="230" t="s">
        <v>19</v>
      </c>
      <c r="I3058" s="232"/>
      <c r="J3058" s="229"/>
      <c r="K3058" s="229"/>
      <c r="L3058" s="233"/>
      <c r="M3058" s="234"/>
      <c r="N3058" s="235"/>
      <c r="O3058" s="235"/>
      <c r="P3058" s="235"/>
      <c r="Q3058" s="235"/>
      <c r="R3058" s="235"/>
      <c r="S3058" s="235"/>
      <c r="T3058" s="236"/>
      <c r="AT3058" s="237" t="s">
        <v>176</v>
      </c>
      <c r="AU3058" s="237" t="s">
        <v>83</v>
      </c>
      <c r="AV3058" s="12" t="s">
        <v>81</v>
      </c>
      <c r="AW3058" s="12" t="s">
        <v>34</v>
      </c>
      <c r="AX3058" s="12" t="s">
        <v>73</v>
      </c>
      <c r="AY3058" s="237" t="s">
        <v>161</v>
      </c>
    </row>
    <row r="3059" s="12" customFormat="1">
      <c r="B3059" s="228"/>
      <c r="C3059" s="229"/>
      <c r="D3059" s="225" t="s">
        <v>176</v>
      </c>
      <c r="E3059" s="230" t="s">
        <v>19</v>
      </c>
      <c r="F3059" s="231" t="s">
        <v>3219</v>
      </c>
      <c r="G3059" s="229"/>
      <c r="H3059" s="230" t="s">
        <v>19</v>
      </c>
      <c r="I3059" s="232"/>
      <c r="J3059" s="229"/>
      <c r="K3059" s="229"/>
      <c r="L3059" s="233"/>
      <c r="M3059" s="234"/>
      <c r="N3059" s="235"/>
      <c r="O3059" s="235"/>
      <c r="P3059" s="235"/>
      <c r="Q3059" s="235"/>
      <c r="R3059" s="235"/>
      <c r="S3059" s="235"/>
      <c r="T3059" s="236"/>
      <c r="AT3059" s="237" t="s">
        <v>176</v>
      </c>
      <c r="AU3059" s="237" t="s">
        <v>83</v>
      </c>
      <c r="AV3059" s="12" t="s">
        <v>81</v>
      </c>
      <c r="AW3059" s="12" t="s">
        <v>34</v>
      </c>
      <c r="AX3059" s="12" t="s">
        <v>73</v>
      </c>
      <c r="AY3059" s="237" t="s">
        <v>161</v>
      </c>
    </row>
    <row r="3060" s="12" customFormat="1">
      <c r="B3060" s="228"/>
      <c r="C3060" s="229"/>
      <c r="D3060" s="225" t="s">
        <v>176</v>
      </c>
      <c r="E3060" s="230" t="s">
        <v>19</v>
      </c>
      <c r="F3060" s="231" t="s">
        <v>2917</v>
      </c>
      <c r="G3060" s="229"/>
      <c r="H3060" s="230" t="s">
        <v>19</v>
      </c>
      <c r="I3060" s="232"/>
      <c r="J3060" s="229"/>
      <c r="K3060" s="229"/>
      <c r="L3060" s="233"/>
      <c r="M3060" s="234"/>
      <c r="N3060" s="235"/>
      <c r="O3060" s="235"/>
      <c r="P3060" s="235"/>
      <c r="Q3060" s="235"/>
      <c r="R3060" s="235"/>
      <c r="S3060" s="235"/>
      <c r="T3060" s="236"/>
      <c r="AT3060" s="237" t="s">
        <v>176</v>
      </c>
      <c r="AU3060" s="237" t="s">
        <v>83</v>
      </c>
      <c r="AV3060" s="12" t="s">
        <v>81</v>
      </c>
      <c r="AW3060" s="12" t="s">
        <v>34</v>
      </c>
      <c r="AX3060" s="12" t="s">
        <v>73</v>
      </c>
      <c r="AY3060" s="237" t="s">
        <v>161</v>
      </c>
    </row>
    <row r="3061" s="12" customFormat="1">
      <c r="B3061" s="228"/>
      <c r="C3061" s="229"/>
      <c r="D3061" s="225" t="s">
        <v>176</v>
      </c>
      <c r="E3061" s="230" t="s">
        <v>19</v>
      </c>
      <c r="F3061" s="231" t="s">
        <v>2918</v>
      </c>
      <c r="G3061" s="229"/>
      <c r="H3061" s="230" t="s">
        <v>19</v>
      </c>
      <c r="I3061" s="232"/>
      <c r="J3061" s="229"/>
      <c r="K3061" s="229"/>
      <c r="L3061" s="233"/>
      <c r="M3061" s="234"/>
      <c r="N3061" s="235"/>
      <c r="O3061" s="235"/>
      <c r="P3061" s="235"/>
      <c r="Q3061" s="235"/>
      <c r="R3061" s="235"/>
      <c r="S3061" s="235"/>
      <c r="T3061" s="236"/>
      <c r="AT3061" s="237" t="s">
        <v>176</v>
      </c>
      <c r="AU3061" s="237" t="s">
        <v>83</v>
      </c>
      <c r="AV3061" s="12" t="s">
        <v>81</v>
      </c>
      <c r="AW3061" s="12" t="s">
        <v>34</v>
      </c>
      <c r="AX3061" s="12" t="s">
        <v>73</v>
      </c>
      <c r="AY3061" s="237" t="s">
        <v>161</v>
      </c>
    </row>
    <row r="3062" s="12" customFormat="1">
      <c r="B3062" s="228"/>
      <c r="C3062" s="229"/>
      <c r="D3062" s="225" t="s">
        <v>176</v>
      </c>
      <c r="E3062" s="230" t="s">
        <v>19</v>
      </c>
      <c r="F3062" s="231" t="s">
        <v>3221</v>
      </c>
      <c r="G3062" s="229"/>
      <c r="H3062" s="230" t="s">
        <v>19</v>
      </c>
      <c r="I3062" s="232"/>
      <c r="J3062" s="229"/>
      <c r="K3062" s="229"/>
      <c r="L3062" s="233"/>
      <c r="M3062" s="234"/>
      <c r="N3062" s="235"/>
      <c r="O3062" s="235"/>
      <c r="P3062" s="235"/>
      <c r="Q3062" s="235"/>
      <c r="R3062" s="235"/>
      <c r="S3062" s="235"/>
      <c r="T3062" s="236"/>
      <c r="AT3062" s="237" t="s">
        <v>176</v>
      </c>
      <c r="AU3062" s="237" t="s">
        <v>83</v>
      </c>
      <c r="AV3062" s="12" t="s">
        <v>81</v>
      </c>
      <c r="AW3062" s="12" t="s">
        <v>34</v>
      </c>
      <c r="AX3062" s="12" t="s">
        <v>73</v>
      </c>
      <c r="AY3062" s="237" t="s">
        <v>161</v>
      </c>
    </row>
    <row r="3063" s="12" customFormat="1">
      <c r="B3063" s="228"/>
      <c r="C3063" s="229"/>
      <c r="D3063" s="225" t="s">
        <v>176</v>
      </c>
      <c r="E3063" s="230" t="s">
        <v>19</v>
      </c>
      <c r="F3063" s="231" t="s">
        <v>3222</v>
      </c>
      <c r="G3063" s="229"/>
      <c r="H3063" s="230" t="s">
        <v>19</v>
      </c>
      <c r="I3063" s="232"/>
      <c r="J3063" s="229"/>
      <c r="K3063" s="229"/>
      <c r="L3063" s="233"/>
      <c r="M3063" s="234"/>
      <c r="N3063" s="235"/>
      <c r="O3063" s="235"/>
      <c r="P3063" s="235"/>
      <c r="Q3063" s="235"/>
      <c r="R3063" s="235"/>
      <c r="S3063" s="235"/>
      <c r="T3063" s="236"/>
      <c r="AT3063" s="237" t="s">
        <v>176</v>
      </c>
      <c r="AU3063" s="237" t="s">
        <v>83</v>
      </c>
      <c r="AV3063" s="12" t="s">
        <v>81</v>
      </c>
      <c r="AW3063" s="12" t="s">
        <v>34</v>
      </c>
      <c r="AX3063" s="12" t="s">
        <v>73</v>
      </c>
      <c r="AY3063" s="237" t="s">
        <v>161</v>
      </c>
    </row>
    <row r="3064" s="13" customFormat="1">
      <c r="B3064" s="238"/>
      <c r="C3064" s="239"/>
      <c r="D3064" s="225" t="s">
        <v>176</v>
      </c>
      <c r="E3064" s="240" t="s">
        <v>19</v>
      </c>
      <c r="F3064" s="241" t="s">
        <v>3245</v>
      </c>
      <c r="G3064" s="239"/>
      <c r="H3064" s="242">
        <v>8.0500000000000007</v>
      </c>
      <c r="I3064" s="243"/>
      <c r="J3064" s="239"/>
      <c r="K3064" s="239"/>
      <c r="L3064" s="244"/>
      <c r="M3064" s="245"/>
      <c r="N3064" s="246"/>
      <c r="O3064" s="246"/>
      <c r="P3064" s="246"/>
      <c r="Q3064" s="246"/>
      <c r="R3064" s="246"/>
      <c r="S3064" s="246"/>
      <c r="T3064" s="247"/>
      <c r="AT3064" s="248" t="s">
        <v>176</v>
      </c>
      <c r="AU3064" s="248" t="s">
        <v>83</v>
      </c>
      <c r="AV3064" s="13" t="s">
        <v>83</v>
      </c>
      <c r="AW3064" s="13" t="s">
        <v>34</v>
      </c>
      <c r="AX3064" s="13" t="s">
        <v>73</v>
      </c>
      <c r="AY3064" s="248" t="s">
        <v>161</v>
      </c>
    </row>
    <row r="3065" s="13" customFormat="1">
      <c r="B3065" s="238"/>
      <c r="C3065" s="239"/>
      <c r="D3065" s="225" t="s">
        <v>176</v>
      </c>
      <c r="E3065" s="240" t="s">
        <v>19</v>
      </c>
      <c r="F3065" s="241" t="s">
        <v>3246</v>
      </c>
      <c r="G3065" s="239"/>
      <c r="H3065" s="242">
        <v>5.7999999999999998</v>
      </c>
      <c r="I3065" s="243"/>
      <c r="J3065" s="239"/>
      <c r="K3065" s="239"/>
      <c r="L3065" s="244"/>
      <c r="M3065" s="245"/>
      <c r="N3065" s="246"/>
      <c r="O3065" s="246"/>
      <c r="P3065" s="246"/>
      <c r="Q3065" s="246"/>
      <c r="R3065" s="246"/>
      <c r="S3065" s="246"/>
      <c r="T3065" s="247"/>
      <c r="AT3065" s="248" t="s">
        <v>176</v>
      </c>
      <c r="AU3065" s="248" t="s">
        <v>83</v>
      </c>
      <c r="AV3065" s="13" t="s">
        <v>83</v>
      </c>
      <c r="AW3065" s="13" t="s">
        <v>34</v>
      </c>
      <c r="AX3065" s="13" t="s">
        <v>73</v>
      </c>
      <c r="AY3065" s="248" t="s">
        <v>161</v>
      </c>
    </row>
    <row r="3066" s="14" customFormat="1">
      <c r="B3066" s="249"/>
      <c r="C3066" s="250"/>
      <c r="D3066" s="225" t="s">
        <v>176</v>
      </c>
      <c r="E3066" s="251" t="s">
        <v>19</v>
      </c>
      <c r="F3066" s="252" t="s">
        <v>201</v>
      </c>
      <c r="G3066" s="250"/>
      <c r="H3066" s="253">
        <v>13.85</v>
      </c>
      <c r="I3066" s="254"/>
      <c r="J3066" s="250"/>
      <c r="K3066" s="250"/>
      <c r="L3066" s="255"/>
      <c r="M3066" s="256"/>
      <c r="N3066" s="257"/>
      <c r="O3066" s="257"/>
      <c r="P3066" s="257"/>
      <c r="Q3066" s="257"/>
      <c r="R3066" s="257"/>
      <c r="S3066" s="257"/>
      <c r="T3066" s="258"/>
      <c r="AT3066" s="259" t="s">
        <v>176</v>
      </c>
      <c r="AU3066" s="259" t="s">
        <v>83</v>
      </c>
      <c r="AV3066" s="14" t="s">
        <v>167</v>
      </c>
      <c r="AW3066" s="14" t="s">
        <v>34</v>
      </c>
      <c r="AX3066" s="14" t="s">
        <v>81</v>
      </c>
      <c r="AY3066" s="259" t="s">
        <v>161</v>
      </c>
    </row>
    <row r="3067" s="1" customFormat="1" ht="16.5" customHeight="1">
      <c r="B3067" s="39"/>
      <c r="C3067" s="212" t="s">
        <v>3247</v>
      </c>
      <c r="D3067" s="212" t="s">
        <v>163</v>
      </c>
      <c r="E3067" s="213" t="s">
        <v>3248</v>
      </c>
      <c r="F3067" s="214" t="s">
        <v>3249</v>
      </c>
      <c r="G3067" s="215" t="s">
        <v>210</v>
      </c>
      <c r="H3067" s="216">
        <v>6.7380000000000004</v>
      </c>
      <c r="I3067" s="217"/>
      <c r="J3067" s="218">
        <f>ROUND(I3067*H3067,2)</f>
        <v>0</v>
      </c>
      <c r="K3067" s="214" t="s">
        <v>19</v>
      </c>
      <c r="L3067" s="44"/>
      <c r="M3067" s="219" t="s">
        <v>19</v>
      </c>
      <c r="N3067" s="220" t="s">
        <v>44</v>
      </c>
      <c r="O3067" s="84"/>
      <c r="P3067" s="221">
        <f>O3067*H3067</f>
        <v>0</v>
      </c>
      <c r="Q3067" s="221">
        <v>0.040000000000000001</v>
      </c>
      <c r="R3067" s="221">
        <f>Q3067*H3067</f>
        <v>0.26952000000000004</v>
      </c>
      <c r="S3067" s="221">
        <v>0</v>
      </c>
      <c r="T3067" s="222">
        <f>S3067*H3067</f>
        <v>0</v>
      </c>
      <c r="AR3067" s="223" t="s">
        <v>257</v>
      </c>
      <c r="AT3067" s="223" t="s">
        <v>163</v>
      </c>
      <c r="AU3067" s="223" t="s">
        <v>83</v>
      </c>
      <c r="AY3067" s="18" t="s">
        <v>161</v>
      </c>
      <c r="BE3067" s="224">
        <f>IF(N3067="základní",J3067,0)</f>
        <v>0</v>
      </c>
      <c r="BF3067" s="224">
        <f>IF(N3067="snížená",J3067,0)</f>
        <v>0</v>
      </c>
      <c r="BG3067" s="224">
        <f>IF(N3067="zákl. přenesená",J3067,0)</f>
        <v>0</v>
      </c>
      <c r="BH3067" s="224">
        <f>IF(N3067="sníž. přenesená",J3067,0)</f>
        <v>0</v>
      </c>
      <c r="BI3067" s="224">
        <f>IF(N3067="nulová",J3067,0)</f>
        <v>0</v>
      </c>
      <c r="BJ3067" s="18" t="s">
        <v>81</v>
      </c>
      <c r="BK3067" s="224">
        <f>ROUND(I3067*H3067,2)</f>
        <v>0</v>
      </c>
      <c r="BL3067" s="18" t="s">
        <v>257</v>
      </c>
      <c r="BM3067" s="223" t="s">
        <v>3250</v>
      </c>
    </row>
    <row r="3068" s="12" customFormat="1">
      <c r="B3068" s="228"/>
      <c r="C3068" s="229"/>
      <c r="D3068" s="225" t="s">
        <v>176</v>
      </c>
      <c r="E3068" s="230" t="s">
        <v>19</v>
      </c>
      <c r="F3068" s="231" t="s">
        <v>3218</v>
      </c>
      <c r="G3068" s="229"/>
      <c r="H3068" s="230" t="s">
        <v>19</v>
      </c>
      <c r="I3068" s="232"/>
      <c r="J3068" s="229"/>
      <c r="K3068" s="229"/>
      <c r="L3068" s="233"/>
      <c r="M3068" s="234"/>
      <c r="N3068" s="235"/>
      <c r="O3068" s="235"/>
      <c r="P3068" s="235"/>
      <c r="Q3068" s="235"/>
      <c r="R3068" s="235"/>
      <c r="S3068" s="235"/>
      <c r="T3068" s="236"/>
      <c r="AT3068" s="237" t="s">
        <v>176</v>
      </c>
      <c r="AU3068" s="237" t="s">
        <v>83</v>
      </c>
      <c r="AV3068" s="12" t="s">
        <v>81</v>
      </c>
      <c r="AW3068" s="12" t="s">
        <v>34</v>
      </c>
      <c r="AX3068" s="12" t="s">
        <v>73</v>
      </c>
      <c r="AY3068" s="237" t="s">
        <v>161</v>
      </c>
    </row>
    <row r="3069" s="12" customFormat="1">
      <c r="B3069" s="228"/>
      <c r="C3069" s="229"/>
      <c r="D3069" s="225" t="s">
        <v>176</v>
      </c>
      <c r="E3069" s="230" t="s">
        <v>19</v>
      </c>
      <c r="F3069" s="231" t="s">
        <v>2912</v>
      </c>
      <c r="G3069" s="229"/>
      <c r="H3069" s="230" t="s">
        <v>19</v>
      </c>
      <c r="I3069" s="232"/>
      <c r="J3069" s="229"/>
      <c r="K3069" s="229"/>
      <c r="L3069" s="233"/>
      <c r="M3069" s="234"/>
      <c r="N3069" s="235"/>
      <c r="O3069" s="235"/>
      <c r="P3069" s="235"/>
      <c r="Q3069" s="235"/>
      <c r="R3069" s="235"/>
      <c r="S3069" s="235"/>
      <c r="T3069" s="236"/>
      <c r="AT3069" s="237" t="s">
        <v>176</v>
      </c>
      <c r="AU3069" s="237" t="s">
        <v>83</v>
      </c>
      <c r="AV3069" s="12" t="s">
        <v>81</v>
      </c>
      <c r="AW3069" s="12" t="s">
        <v>34</v>
      </c>
      <c r="AX3069" s="12" t="s">
        <v>73</v>
      </c>
      <c r="AY3069" s="237" t="s">
        <v>161</v>
      </c>
    </row>
    <row r="3070" s="12" customFormat="1">
      <c r="B3070" s="228"/>
      <c r="C3070" s="229"/>
      <c r="D3070" s="225" t="s">
        <v>176</v>
      </c>
      <c r="E3070" s="230" t="s">
        <v>19</v>
      </c>
      <c r="F3070" s="231" t="s">
        <v>2973</v>
      </c>
      <c r="G3070" s="229"/>
      <c r="H3070" s="230" t="s">
        <v>19</v>
      </c>
      <c r="I3070" s="232"/>
      <c r="J3070" s="229"/>
      <c r="K3070" s="229"/>
      <c r="L3070" s="233"/>
      <c r="M3070" s="234"/>
      <c r="N3070" s="235"/>
      <c r="O3070" s="235"/>
      <c r="P3070" s="235"/>
      <c r="Q3070" s="235"/>
      <c r="R3070" s="235"/>
      <c r="S3070" s="235"/>
      <c r="T3070" s="236"/>
      <c r="AT3070" s="237" t="s">
        <v>176</v>
      </c>
      <c r="AU3070" s="237" t="s">
        <v>83</v>
      </c>
      <c r="AV3070" s="12" t="s">
        <v>81</v>
      </c>
      <c r="AW3070" s="12" t="s">
        <v>34</v>
      </c>
      <c r="AX3070" s="12" t="s">
        <v>73</v>
      </c>
      <c r="AY3070" s="237" t="s">
        <v>161</v>
      </c>
    </row>
    <row r="3071" s="12" customFormat="1">
      <c r="B3071" s="228"/>
      <c r="C3071" s="229"/>
      <c r="D3071" s="225" t="s">
        <v>176</v>
      </c>
      <c r="E3071" s="230" t="s">
        <v>19</v>
      </c>
      <c r="F3071" s="231" t="s">
        <v>3219</v>
      </c>
      <c r="G3071" s="229"/>
      <c r="H3071" s="230" t="s">
        <v>19</v>
      </c>
      <c r="I3071" s="232"/>
      <c r="J3071" s="229"/>
      <c r="K3071" s="229"/>
      <c r="L3071" s="233"/>
      <c r="M3071" s="234"/>
      <c r="N3071" s="235"/>
      <c r="O3071" s="235"/>
      <c r="P3071" s="235"/>
      <c r="Q3071" s="235"/>
      <c r="R3071" s="235"/>
      <c r="S3071" s="235"/>
      <c r="T3071" s="236"/>
      <c r="AT3071" s="237" t="s">
        <v>176</v>
      </c>
      <c r="AU3071" s="237" t="s">
        <v>83</v>
      </c>
      <c r="AV3071" s="12" t="s">
        <v>81</v>
      </c>
      <c r="AW3071" s="12" t="s">
        <v>34</v>
      </c>
      <c r="AX3071" s="12" t="s">
        <v>73</v>
      </c>
      <c r="AY3071" s="237" t="s">
        <v>161</v>
      </c>
    </row>
    <row r="3072" s="12" customFormat="1">
      <c r="B3072" s="228"/>
      <c r="C3072" s="229"/>
      <c r="D3072" s="225" t="s">
        <v>176</v>
      </c>
      <c r="E3072" s="230" t="s">
        <v>19</v>
      </c>
      <c r="F3072" s="231" t="s">
        <v>2917</v>
      </c>
      <c r="G3072" s="229"/>
      <c r="H3072" s="230" t="s">
        <v>19</v>
      </c>
      <c r="I3072" s="232"/>
      <c r="J3072" s="229"/>
      <c r="K3072" s="229"/>
      <c r="L3072" s="233"/>
      <c r="M3072" s="234"/>
      <c r="N3072" s="235"/>
      <c r="O3072" s="235"/>
      <c r="P3072" s="235"/>
      <c r="Q3072" s="235"/>
      <c r="R3072" s="235"/>
      <c r="S3072" s="235"/>
      <c r="T3072" s="236"/>
      <c r="AT3072" s="237" t="s">
        <v>176</v>
      </c>
      <c r="AU3072" s="237" t="s">
        <v>83</v>
      </c>
      <c r="AV3072" s="12" t="s">
        <v>81</v>
      </c>
      <c r="AW3072" s="12" t="s">
        <v>34</v>
      </c>
      <c r="AX3072" s="12" t="s">
        <v>73</v>
      </c>
      <c r="AY3072" s="237" t="s">
        <v>161</v>
      </c>
    </row>
    <row r="3073" s="12" customFormat="1">
      <c r="B3073" s="228"/>
      <c r="C3073" s="229"/>
      <c r="D3073" s="225" t="s">
        <v>176</v>
      </c>
      <c r="E3073" s="230" t="s">
        <v>19</v>
      </c>
      <c r="F3073" s="231" t="s">
        <v>2918</v>
      </c>
      <c r="G3073" s="229"/>
      <c r="H3073" s="230" t="s">
        <v>19</v>
      </c>
      <c r="I3073" s="232"/>
      <c r="J3073" s="229"/>
      <c r="K3073" s="229"/>
      <c r="L3073" s="233"/>
      <c r="M3073" s="234"/>
      <c r="N3073" s="235"/>
      <c r="O3073" s="235"/>
      <c r="P3073" s="235"/>
      <c r="Q3073" s="235"/>
      <c r="R3073" s="235"/>
      <c r="S3073" s="235"/>
      <c r="T3073" s="236"/>
      <c r="AT3073" s="237" t="s">
        <v>176</v>
      </c>
      <c r="AU3073" s="237" t="s">
        <v>83</v>
      </c>
      <c r="AV3073" s="12" t="s">
        <v>81</v>
      </c>
      <c r="AW3073" s="12" t="s">
        <v>34</v>
      </c>
      <c r="AX3073" s="12" t="s">
        <v>73</v>
      </c>
      <c r="AY3073" s="237" t="s">
        <v>161</v>
      </c>
    </row>
    <row r="3074" s="12" customFormat="1">
      <c r="B3074" s="228"/>
      <c r="C3074" s="229"/>
      <c r="D3074" s="225" t="s">
        <v>176</v>
      </c>
      <c r="E3074" s="230" t="s">
        <v>19</v>
      </c>
      <c r="F3074" s="231" t="s">
        <v>3221</v>
      </c>
      <c r="G3074" s="229"/>
      <c r="H3074" s="230" t="s">
        <v>19</v>
      </c>
      <c r="I3074" s="232"/>
      <c r="J3074" s="229"/>
      <c r="K3074" s="229"/>
      <c r="L3074" s="233"/>
      <c r="M3074" s="234"/>
      <c r="N3074" s="235"/>
      <c r="O3074" s="235"/>
      <c r="P3074" s="235"/>
      <c r="Q3074" s="235"/>
      <c r="R3074" s="235"/>
      <c r="S3074" s="235"/>
      <c r="T3074" s="236"/>
      <c r="AT3074" s="237" t="s">
        <v>176</v>
      </c>
      <c r="AU3074" s="237" t="s">
        <v>83</v>
      </c>
      <c r="AV3074" s="12" t="s">
        <v>81</v>
      </c>
      <c r="AW3074" s="12" t="s">
        <v>34</v>
      </c>
      <c r="AX3074" s="12" t="s">
        <v>73</v>
      </c>
      <c r="AY3074" s="237" t="s">
        <v>161</v>
      </c>
    </row>
    <row r="3075" s="12" customFormat="1">
      <c r="B3075" s="228"/>
      <c r="C3075" s="229"/>
      <c r="D3075" s="225" t="s">
        <v>176</v>
      </c>
      <c r="E3075" s="230" t="s">
        <v>19</v>
      </c>
      <c r="F3075" s="231" t="s">
        <v>3222</v>
      </c>
      <c r="G3075" s="229"/>
      <c r="H3075" s="230" t="s">
        <v>19</v>
      </c>
      <c r="I3075" s="232"/>
      <c r="J3075" s="229"/>
      <c r="K3075" s="229"/>
      <c r="L3075" s="233"/>
      <c r="M3075" s="234"/>
      <c r="N3075" s="235"/>
      <c r="O3075" s="235"/>
      <c r="P3075" s="235"/>
      <c r="Q3075" s="235"/>
      <c r="R3075" s="235"/>
      <c r="S3075" s="235"/>
      <c r="T3075" s="236"/>
      <c r="AT3075" s="237" t="s">
        <v>176</v>
      </c>
      <c r="AU3075" s="237" t="s">
        <v>83</v>
      </c>
      <c r="AV3075" s="12" t="s">
        <v>81</v>
      </c>
      <c r="AW3075" s="12" t="s">
        <v>34</v>
      </c>
      <c r="AX3075" s="12" t="s">
        <v>73</v>
      </c>
      <c r="AY3075" s="237" t="s">
        <v>161</v>
      </c>
    </row>
    <row r="3076" s="13" customFormat="1">
      <c r="B3076" s="238"/>
      <c r="C3076" s="239"/>
      <c r="D3076" s="225" t="s">
        <v>176</v>
      </c>
      <c r="E3076" s="240" t="s">
        <v>19</v>
      </c>
      <c r="F3076" s="241" t="s">
        <v>3251</v>
      </c>
      <c r="G3076" s="239"/>
      <c r="H3076" s="242">
        <v>6.7380000000000004</v>
      </c>
      <c r="I3076" s="243"/>
      <c r="J3076" s="239"/>
      <c r="K3076" s="239"/>
      <c r="L3076" s="244"/>
      <c r="M3076" s="245"/>
      <c r="N3076" s="246"/>
      <c r="O3076" s="246"/>
      <c r="P3076" s="246"/>
      <c r="Q3076" s="246"/>
      <c r="R3076" s="246"/>
      <c r="S3076" s="246"/>
      <c r="T3076" s="247"/>
      <c r="AT3076" s="248" t="s">
        <v>176</v>
      </c>
      <c r="AU3076" s="248" t="s">
        <v>83</v>
      </c>
      <c r="AV3076" s="13" t="s">
        <v>83</v>
      </c>
      <c r="AW3076" s="13" t="s">
        <v>34</v>
      </c>
      <c r="AX3076" s="13" t="s">
        <v>73</v>
      </c>
      <c r="AY3076" s="248" t="s">
        <v>161</v>
      </c>
    </row>
    <row r="3077" s="14" customFormat="1">
      <c r="B3077" s="249"/>
      <c r="C3077" s="250"/>
      <c r="D3077" s="225" t="s">
        <v>176</v>
      </c>
      <c r="E3077" s="251" t="s">
        <v>19</v>
      </c>
      <c r="F3077" s="252" t="s">
        <v>201</v>
      </c>
      <c r="G3077" s="250"/>
      <c r="H3077" s="253">
        <v>6.7380000000000004</v>
      </c>
      <c r="I3077" s="254"/>
      <c r="J3077" s="250"/>
      <c r="K3077" s="250"/>
      <c r="L3077" s="255"/>
      <c r="M3077" s="256"/>
      <c r="N3077" s="257"/>
      <c r="O3077" s="257"/>
      <c r="P3077" s="257"/>
      <c r="Q3077" s="257"/>
      <c r="R3077" s="257"/>
      <c r="S3077" s="257"/>
      <c r="T3077" s="258"/>
      <c r="AT3077" s="259" t="s">
        <v>176</v>
      </c>
      <c r="AU3077" s="259" t="s">
        <v>83</v>
      </c>
      <c r="AV3077" s="14" t="s">
        <v>167</v>
      </c>
      <c r="AW3077" s="14" t="s">
        <v>34</v>
      </c>
      <c r="AX3077" s="14" t="s">
        <v>81</v>
      </c>
      <c r="AY3077" s="259" t="s">
        <v>161</v>
      </c>
    </row>
    <row r="3078" s="1" customFormat="1" ht="16.5" customHeight="1">
      <c r="B3078" s="39"/>
      <c r="C3078" s="212" t="s">
        <v>3252</v>
      </c>
      <c r="D3078" s="212" t="s">
        <v>163</v>
      </c>
      <c r="E3078" s="213" t="s">
        <v>3203</v>
      </c>
      <c r="F3078" s="214" t="s">
        <v>3204</v>
      </c>
      <c r="G3078" s="215" t="s">
        <v>238</v>
      </c>
      <c r="H3078" s="216">
        <v>3.7989999999999999</v>
      </c>
      <c r="I3078" s="217"/>
      <c r="J3078" s="218">
        <f>ROUND(I3078*H3078,2)</f>
        <v>0</v>
      </c>
      <c r="K3078" s="214" t="s">
        <v>173</v>
      </c>
      <c r="L3078" s="44"/>
      <c r="M3078" s="219" t="s">
        <v>19</v>
      </c>
      <c r="N3078" s="220" t="s">
        <v>44</v>
      </c>
      <c r="O3078" s="84"/>
      <c r="P3078" s="221">
        <f>O3078*H3078</f>
        <v>0</v>
      </c>
      <c r="Q3078" s="221">
        <v>0</v>
      </c>
      <c r="R3078" s="221">
        <f>Q3078*H3078</f>
        <v>0</v>
      </c>
      <c r="S3078" s="221">
        <v>0</v>
      </c>
      <c r="T3078" s="222">
        <f>S3078*H3078</f>
        <v>0</v>
      </c>
      <c r="AR3078" s="223" t="s">
        <v>257</v>
      </c>
      <c r="AT3078" s="223" t="s">
        <v>163</v>
      </c>
      <c r="AU3078" s="223" t="s">
        <v>83</v>
      </c>
      <c r="AY3078" s="18" t="s">
        <v>161</v>
      </c>
      <c r="BE3078" s="224">
        <f>IF(N3078="základní",J3078,0)</f>
        <v>0</v>
      </c>
      <c r="BF3078" s="224">
        <f>IF(N3078="snížená",J3078,0)</f>
        <v>0</v>
      </c>
      <c r="BG3078" s="224">
        <f>IF(N3078="zákl. přenesená",J3078,0)</f>
        <v>0</v>
      </c>
      <c r="BH3078" s="224">
        <f>IF(N3078="sníž. přenesená",J3078,0)</f>
        <v>0</v>
      </c>
      <c r="BI3078" s="224">
        <f>IF(N3078="nulová",J3078,0)</f>
        <v>0</v>
      </c>
      <c r="BJ3078" s="18" t="s">
        <v>81</v>
      </c>
      <c r="BK3078" s="224">
        <f>ROUND(I3078*H3078,2)</f>
        <v>0</v>
      </c>
      <c r="BL3078" s="18" t="s">
        <v>257</v>
      </c>
      <c r="BM3078" s="223" t="s">
        <v>3253</v>
      </c>
    </row>
    <row r="3079" s="1" customFormat="1">
      <c r="B3079" s="39"/>
      <c r="C3079" s="40"/>
      <c r="D3079" s="225" t="s">
        <v>169</v>
      </c>
      <c r="E3079" s="40"/>
      <c r="F3079" s="226" t="s">
        <v>3206</v>
      </c>
      <c r="G3079" s="40"/>
      <c r="H3079" s="40"/>
      <c r="I3079" s="136"/>
      <c r="J3079" s="40"/>
      <c r="K3079" s="40"/>
      <c r="L3079" s="44"/>
      <c r="M3079" s="227"/>
      <c r="N3079" s="84"/>
      <c r="O3079" s="84"/>
      <c r="P3079" s="84"/>
      <c r="Q3079" s="84"/>
      <c r="R3079" s="84"/>
      <c r="S3079" s="84"/>
      <c r="T3079" s="85"/>
      <c r="AT3079" s="18" t="s">
        <v>169</v>
      </c>
      <c r="AU3079" s="18" t="s">
        <v>83</v>
      </c>
    </row>
    <row r="3080" s="1" customFormat="1" ht="16.5" customHeight="1">
      <c r="B3080" s="39"/>
      <c r="C3080" s="212" t="s">
        <v>3254</v>
      </c>
      <c r="D3080" s="212" t="s">
        <v>163</v>
      </c>
      <c r="E3080" s="213" t="s">
        <v>3208</v>
      </c>
      <c r="F3080" s="214" t="s">
        <v>3209</v>
      </c>
      <c r="G3080" s="215" t="s">
        <v>238</v>
      </c>
      <c r="H3080" s="216">
        <v>3.7989999999999999</v>
      </c>
      <c r="I3080" s="217"/>
      <c r="J3080" s="218">
        <f>ROUND(I3080*H3080,2)</f>
        <v>0</v>
      </c>
      <c r="K3080" s="214" t="s">
        <v>173</v>
      </c>
      <c r="L3080" s="44"/>
      <c r="M3080" s="219" t="s">
        <v>19</v>
      </c>
      <c r="N3080" s="220" t="s">
        <v>44</v>
      </c>
      <c r="O3080" s="84"/>
      <c r="P3080" s="221">
        <f>O3080*H3080</f>
        <v>0</v>
      </c>
      <c r="Q3080" s="221">
        <v>0</v>
      </c>
      <c r="R3080" s="221">
        <f>Q3080*H3080</f>
        <v>0</v>
      </c>
      <c r="S3080" s="221">
        <v>0</v>
      </c>
      <c r="T3080" s="222">
        <f>S3080*H3080</f>
        <v>0</v>
      </c>
      <c r="AR3080" s="223" t="s">
        <v>257</v>
      </c>
      <c r="AT3080" s="223" t="s">
        <v>163</v>
      </c>
      <c r="AU3080" s="223" t="s">
        <v>83</v>
      </c>
      <c r="AY3080" s="18" t="s">
        <v>161</v>
      </c>
      <c r="BE3080" s="224">
        <f>IF(N3080="základní",J3080,0)</f>
        <v>0</v>
      </c>
      <c r="BF3080" s="224">
        <f>IF(N3080="snížená",J3080,0)</f>
        <v>0</v>
      </c>
      <c r="BG3080" s="224">
        <f>IF(N3080="zákl. přenesená",J3080,0)</f>
        <v>0</v>
      </c>
      <c r="BH3080" s="224">
        <f>IF(N3080="sníž. přenesená",J3080,0)</f>
        <v>0</v>
      </c>
      <c r="BI3080" s="224">
        <f>IF(N3080="nulová",J3080,0)</f>
        <v>0</v>
      </c>
      <c r="BJ3080" s="18" t="s">
        <v>81</v>
      </c>
      <c r="BK3080" s="224">
        <f>ROUND(I3080*H3080,2)</f>
        <v>0</v>
      </c>
      <c r="BL3080" s="18" t="s">
        <v>257</v>
      </c>
      <c r="BM3080" s="223" t="s">
        <v>3255</v>
      </c>
    </row>
    <row r="3081" s="1" customFormat="1">
      <c r="B3081" s="39"/>
      <c r="C3081" s="40"/>
      <c r="D3081" s="225" t="s">
        <v>169</v>
      </c>
      <c r="E3081" s="40"/>
      <c r="F3081" s="226" t="s">
        <v>3211</v>
      </c>
      <c r="G3081" s="40"/>
      <c r="H3081" s="40"/>
      <c r="I3081" s="136"/>
      <c r="J3081" s="40"/>
      <c r="K3081" s="40"/>
      <c r="L3081" s="44"/>
      <c r="M3081" s="227"/>
      <c r="N3081" s="84"/>
      <c r="O3081" s="84"/>
      <c r="P3081" s="84"/>
      <c r="Q3081" s="84"/>
      <c r="R3081" s="84"/>
      <c r="S3081" s="84"/>
      <c r="T3081" s="85"/>
      <c r="AT3081" s="18" t="s">
        <v>169</v>
      </c>
      <c r="AU3081" s="18" t="s">
        <v>83</v>
      </c>
    </row>
    <row r="3082" s="11" customFormat="1" ht="22.8" customHeight="1">
      <c r="B3082" s="196"/>
      <c r="C3082" s="197"/>
      <c r="D3082" s="198" t="s">
        <v>72</v>
      </c>
      <c r="E3082" s="210" t="s">
        <v>3256</v>
      </c>
      <c r="F3082" s="210" t="s">
        <v>3257</v>
      </c>
      <c r="G3082" s="197"/>
      <c r="H3082" s="197"/>
      <c r="I3082" s="200"/>
      <c r="J3082" s="211">
        <f>BK3082</f>
        <v>0</v>
      </c>
      <c r="K3082" s="197"/>
      <c r="L3082" s="202"/>
      <c r="M3082" s="203"/>
      <c r="N3082" s="204"/>
      <c r="O3082" s="204"/>
      <c r="P3082" s="205">
        <f>SUM(P3083:P3175)</f>
        <v>0</v>
      </c>
      <c r="Q3082" s="204"/>
      <c r="R3082" s="205">
        <f>SUM(R3083:R3175)</f>
        <v>13.94915</v>
      </c>
      <c r="S3082" s="204"/>
      <c r="T3082" s="206">
        <f>SUM(T3083:T3175)</f>
        <v>0</v>
      </c>
      <c r="AR3082" s="207" t="s">
        <v>83</v>
      </c>
      <c r="AT3082" s="208" t="s">
        <v>72</v>
      </c>
      <c r="AU3082" s="208" t="s">
        <v>81</v>
      </c>
      <c r="AY3082" s="207" t="s">
        <v>161</v>
      </c>
      <c r="BK3082" s="209">
        <f>SUM(BK3083:BK3175)</f>
        <v>0</v>
      </c>
    </row>
    <row r="3083" s="1" customFormat="1" ht="24" customHeight="1">
      <c r="B3083" s="39"/>
      <c r="C3083" s="212" t="s">
        <v>3258</v>
      </c>
      <c r="D3083" s="212" t="s">
        <v>163</v>
      </c>
      <c r="E3083" s="213" t="s">
        <v>3259</v>
      </c>
      <c r="F3083" s="214" t="s">
        <v>3260</v>
      </c>
      <c r="G3083" s="215" t="s">
        <v>267</v>
      </c>
      <c r="H3083" s="216">
        <v>185.5</v>
      </c>
      <c r="I3083" s="217"/>
      <c r="J3083" s="218">
        <f>ROUND(I3083*H3083,2)</f>
        <v>0</v>
      </c>
      <c r="K3083" s="214" t="s">
        <v>19</v>
      </c>
      <c r="L3083" s="44"/>
      <c r="M3083" s="219" t="s">
        <v>19</v>
      </c>
      <c r="N3083" s="220" t="s">
        <v>44</v>
      </c>
      <c r="O3083" s="84"/>
      <c r="P3083" s="221">
        <f>O3083*H3083</f>
        <v>0</v>
      </c>
      <c r="Q3083" s="221">
        <v>0.00062</v>
      </c>
      <c r="R3083" s="221">
        <f>Q3083*H3083</f>
        <v>0.11501</v>
      </c>
      <c r="S3083" s="221">
        <v>0</v>
      </c>
      <c r="T3083" s="222">
        <f>S3083*H3083</f>
        <v>0</v>
      </c>
      <c r="AR3083" s="223" t="s">
        <v>257</v>
      </c>
      <c r="AT3083" s="223" t="s">
        <v>163</v>
      </c>
      <c r="AU3083" s="223" t="s">
        <v>83</v>
      </c>
      <c r="AY3083" s="18" t="s">
        <v>161</v>
      </c>
      <c r="BE3083" s="224">
        <f>IF(N3083="základní",J3083,0)</f>
        <v>0</v>
      </c>
      <c r="BF3083" s="224">
        <f>IF(N3083="snížená",J3083,0)</f>
        <v>0</v>
      </c>
      <c r="BG3083" s="224">
        <f>IF(N3083="zákl. přenesená",J3083,0)</f>
        <v>0</v>
      </c>
      <c r="BH3083" s="224">
        <f>IF(N3083="sníž. přenesená",J3083,0)</f>
        <v>0</v>
      </c>
      <c r="BI3083" s="224">
        <f>IF(N3083="nulová",J3083,0)</f>
        <v>0</v>
      </c>
      <c r="BJ3083" s="18" t="s">
        <v>81</v>
      </c>
      <c r="BK3083" s="224">
        <f>ROUND(I3083*H3083,2)</f>
        <v>0</v>
      </c>
      <c r="BL3083" s="18" t="s">
        <v>257</v>
      </c>
      <c r="BM3083" s="223" t="s">
        <v>3261</v>
      </c>
    </row>
    <row r="3084" s="1" customFormat="1">
      <c r="B3084" s="39"/>
      <c r="C3084" s="40"/>
      <c r="D3084" s="225" t="s">
        <v>169</v>
      </c>
      <c r="E3084" s="40"/>
      <c r="F3084" s="226" t="s">
        <v>3262</v>
      </c>
      <c r="G3084" s="40"/>
      <c r="H3084" s="40"/>
      <c r="I3084" s="136"/>
      <c r="J3084" s="40"/>
      <c r="K3084" s="40"/>
      <c r="L3084" s="44"/>
      <c r="M3084" s="227"/>
      <c r="N3084" s="84"/>
      <c r="O3084" s="84"/>
      <c r="P3084" s="84"/>
      <c r="Q3084" s="84"/>
      <c r="R3084" s="84"/>
      <c r="S3084" s="84"/>
      <c r="T3084" s="85"/>
      <c r="AT3084" s="18" t="s">
        <v>169</v>
      </c>
      <c r="AU3084" s="18" t="s">
        <v>83</v>
      </c>
    </row>
    <row r="3085" s="12" customFormat="1">
      <c r="B3085" s="228"/>
      <c r="C3085" s="229"/>
      <c r="D3085" s="225" t="s">
        <v>176</v>
      </c>
      <c r="E3085" s="230" t="s">
        <v>19</v>
      </c>
      <c r="F3085" s="231" t="s">
        <v>177</v>
      </c>
      <c r="G3085" s="229"/>
      <c r="H3085" s="230" t="s">
        <v>19</v>
      </c>
      <c r="I3085" s="232"/>
      <c r="J3085" s="229"/>
      <c r="K3085" s="229"/>
      <c r="L3085" s="233"/>
      <c r="M3085" s="234"/>
      <c r="N3085" s="235"/>
      <c r="O3085" s="235"/>
      <c r="P3085" s="235"/>
      <c r="Q3085" s="235"/>
      <c r="R3085" s="235"/>
      <c r="S3085" s="235"/>
      <c r="T3085" s="236"/>
      <c r="AT3085" s="237" t="s">
        <v>176</v>
      </c>
      <c r="AU3085" s="237" t="s">
        <v>83</v>
      </c>
      <c r="AV3085" s="12" t="s">
        <v>81</v>
      </c>
      <c r="AW3085" s="12" t="s">
        <v>34</v>
      </c>
      <c r="AX3085" s="12" t="s">
        <v>73</v>
      </c>
      <c r="AY3085" s="237" t="s">
        <v>161</v>
      </c>
    </row>
    <row r="3086" s="12" customFormat="1">
      <c r="B3086" s="228"/>
      <c r="C3086" s="229"/>
      <c r="D3086" s="225" t="s">
        <v>176</v>
      </c>
      <c r="E3086" s="230" t="s">
        <v>19</v>
      </c>
      <c r="F3086" s="231" t="s">
        <v>1164</v>
      </c>
      <c r="G3086" s="229"/>
      <c r="H3086" s="230" t="s">
        <v>19</v>
      </c>
      <c r="I3086" s="232"/>
      <c r="J3086" s="229"/>
      <c r="K3086" s="229"/>
      <c r="L3086" s="233"/>
      <c r="M3086" s="234"/>
      <c r="N3086" s="235"/>
      <c r="O3086" s="235"/>
      <c r="P3086" s="235"/>
      <c r="Q3086" s="235"/>
      <c r="R3086" s="235"/>
      <c r="S3086" s="235"/>
      <c r="T3086" s="236"/>
      <c r="AT3086" s="237" t="s">
        <v>176</v>
      </c>
      <c r="AU3086" s="237" t="s">
        <v>83</v>
      </c>
      <c r="AV3086" s="12" t="s">
        <v>81</v>
      </c>
      <c r="AW3086" s="12" t="s">
        <v>34</v>
      </c>
      <c r="AX3086" s="12" t="s">
        <v>73</v>
      </c>
      <c r="AY3086" s="237" t="s">
        <v>161</v>
      </c>
    </row>
    <row r="3087" s="12" customFormat="1">
      <c r="B3087" s="228"/>
      <c r="C3087" s="229"/>
      <c r="D3087" s="225" t="s">
        <v>176</v>
      </c>
      <c r="E3087" s="230" t="s">
        <v>19</v>
      </c>
      <c r="F3087" s="231" t="s">
        <v>394</v>
      </c>
      <c r="G3087" s="229"/>
      <c r="H3087" s="230" t="s">
        <v>19</v>
      </c>
      <c r="I3087" s="232"/>
      <c r="J3087" s="229"/>
      <c r="K3087" s="229"/>
      <c r="L3087" s="233"/>
      <c r="M3087" s="234"/>
      <c r="N3087" s="235"/>
      <c r="O3087" s="235"/>
      <c r="P3087" s="235"/>
      <c r="Q3087" s="235"/>
      <c r="R3087" s="235"/>
      <c r="S3087" s="235"/>
      <c r="T3087" s="236"/>
      <c r="AT3087" s="237" t="s">
        <v>176</v>
      </c>
      <c r="AU3087" s="237" t="s">
        <v>83</v>
      </c>
      <c r="AV3087" s="12" t="s">
        <v>81</v>
      </c>
      <c r="AW3087" s="12" t="s">
        <v>34</v>
      </c>
      <c r="AX3087" s="12" t="s">
        <v>73</v>
      </c>
      <c r="AY3087" s="237" t="s">
        <v>161</v>
      </c>
    </row>
    <row r="3088" s="13" customFormat="1">
      <c r="B3088" s="238"/>
      <c r="C3088" s="239"/>
      <c r="D3088" s="225" t="s">
        <v>176</v>
      </c>
      <c r="E3088" s="240" t="s">
        <v>19</v>
      </c>
      <c r="F3088" s="241" t="s">
        <v>3263</v>
      </c>
      <c r="G3088" s="239"/>
      <c r="H3088" s="242">
        <v>34</v>
      </c>
      <c r="I3088" s="243"/>
      <c r="J3088" s="239"/>
      <c r="K3088" s="239"/>
      <c r="L3088" s="244"/>
      <c r="M3088" s="245"/>
      <c r="N3088" s="246"/>
      <c r="O3088" s="246"/>
      <c r="P3088" s="246"/>
      <c r="Q3088" s="246"/>
      <c r="R3088" s="246"/>
      <c r="S3088" s="246"/>
      <c r="T3088" s="247"/>
      <c r="AT3088" s="248" t="s">
        <v>176</v>
      </c>
      <c r="AU3088" s="248" t="s">
        <v>83</v>
      </c>
      <c r="AV3088" s="13" t="s">
        <v>83</v>
      </c>
      <c r="AW3088" s="13" t="s">
        <v>34</v>
      </c>
      <c r="AX3088" s="13" t="s">
        <v>73</v>
      </c>
      <c r="AY3088" s="248" t="s">
        <v>161</v>
      </c>
    </row>
    <row r="3089" s="12" customFormat="1">
      <c r="B3089" s="228"/>
      <c r="C3089" s="229"/>
      <c r="D3089" s="225" t="s">
        <v>176</v>
      </c>
      <c r="E3089" s="230" t="s">
        <v>19</v>
      </c>
      <c r="F3089" s="231" t="s">
        <v>1166</v>
      </c>
      <c r="G3089" s="229"/>
      <c r="H3089" s="230" t="s">
        <v>19</v>
      </c>
      <c r="I3089" s="232"/>
      <c r="J3089" s="229"/>
      <c r="K3089" s="229"/>
      <c r="L3089" s="233"/>
      <c r="M3089" s="234"/>
      <c r="N3089" s="235"/>
      <c r="O3089" s="235"/>
      <c r="P3089" s="235"/>
      <c r="Q3089" s="235"/>
      <c r="R3089" s="235"/>
      <c r="S3089" s="235"/>
      <c r="T3089" s="236"/>
      <c r="AT3089" s="237" t="s">
        <v>176</v>
      </c>
      <c r="AU3089" s="237" t="s">
        <v>83</v>
      </c>
      <c r="AV3089" s="12" t="s">
        <v>81</v>
      </c>
      <c r="AW3089" s="12" t="s">
        <v>34</v>
      </c>
      <c r="AX3089" s="12" t="s">
        <v>73</v>
      </c>
      <c r="AY3089" s="237" t="s">
        <v>161</v>
      </c>
    </row>
    <row r="3090" s="12" customFormat="1">
      <c r="B3090" s="228"/>
      <c r="C3090" s="229"/>
      <c r="D3090" s="225" t="s">
        <v>176</v>
      </c>
      <c r="E3090" s="230" t="s">
        <v>19</v>
      </c>
      <c r="F3090" s="231" t="s">
        <v>394</v>
      </c>
      <c r="G3090" s="229"/>
      <c r="H3090" s="230" t="s">
        <v>19</v>
      </c>
      <c r="I3090" s="232"/>
      <c r="J3090" s="229"/>
      <c r="K3090" s="229"/>
      <c r="L3090" s="233"/>
      <c r="M3090" s="234"/>
      <c r="N3090" s="235"/>
      <c r="O3090" s="235"/>
      <c r="P3090" s="235"/>
      <c r="Q3090" s="235"/>
      <c r="R3090" s="235"/>
      <c r="S3090" s="235"/>
      <c r="T3090" s="236"/>
      <c r="AT3090" s="237" t="s">
        <v>176</v>
      </c>
      <c r="AU3090" s="237" t="s">
        <v>83</v>
      </c>
      <c r="AV3090" s="12" t="s">
        <v>81</v>
      </c>
      <c r="AW3090" s="12" t="s">
        <v>34</v>
      </c>
      <c r="AX3090" s="12" t="s">
        <v>73</v>
      </c>
      <c r="AY3090" s="237" t="s">
        <v>161</v>
      </c>
    </row>
    <row r="3091" s="13" customFormat="1">
      <c r="B3091" s="238"/>
      <c r="C3091" s="239"/>
      <c r="D3091" s="225" t="s">
        <v>176</v>
      </c>
      <c r="E3091" s="240" t="s">
        <v>19</v>
      </c>
      <c r="F3091" s="241" t="s">
        <v>3264</v>
      </c>
      <c r="G3091" s="239"/>
      <c r="H3091" s="242">
        <v>10</v>
      </c>
      <c r="I3091" s="243"/>
      <c r="J3091" s="239"/>
      <c r="K3091" s="239"/>
      <c r="L3091" s="244"/>
      <c r="M3091" s="245"/>
      <c r="N3091" s="246"/>
      <c r="O3091" s="246"/>
      <c r="P3091" s="246"/>
      <c r="Q3091" s="246"/>
      <c r="R3091" s="246"/>
      <c r="S3091" s="246"/>
      <c r="T3091" s="247"/>
      <c r="AT3091" s="248" t="s">
        <v>176</v>
      </c>
      <c r="AU3091" s="248" t="s">
        <v>83</v>
      </c>
      <c r="AV3091" s="13" t="s">
        <v>83</v>
      </c>
      <c r="AW3091" s="13" t="s">
        <v>34</v>
      </c>
      <c r="AX3091" s="13" t="s">
        <v>73</v>
      </c>
      <c r="AY3091" s="248" t="s">
        <v>161</v>
      </c>
    </row>
    <row r="3092" s="12" customFormat="1">
      <c r="B3092" s="228"/>
      <c r="C3092" s="229"/>
      <c r="D3092" s="225" t="s">
        <v>176</v>
      </c>
      <c r="E3092" s="230" t="s">
        <v>19</v>
      </c>
      <c r="F3092" s="231" t="s">
        <v>1170</v>
      </c>
      <c r="G3092" s="229"/>
      <c r="H3092" s="230" t="s">
        <v>19</v>
      </c>
      <c r="I3092" s="232"/>
      <c r="J3092" s="229"/>
      <c r="K3092" s="229"/>
      <c r="L3092" s="233"/>
      <c r="M3092" s="234"/>
      <c r="N3092" s="235"/>
      <c r="O3092" s="235"/>
      <c r="P3092" s="235"/>
      <c r="Q3092" s="235"/>
      <c r="R3092" s="235"/>
      <c r="S3092" s="235"/>
      <c r="T3092" s="236"/>
      <c r="AT3092" s="237" t="s">
        <v>176</v>
      </c>
      <c r="AU3092" s="237" t="s">
        <v>83</v>
      </c>
      <c r="AV3092" s="12" t="s">
        <v>81</v>
      </c>
      <c r="AW3092" s="12" t="s">
        <v>34</v>
      </c>
      <c r="AX3092" s="12" t="s">
        <v>73</v>
      </c>
      <c r="AY3092" s="237" t="s">
        <v>161</v>
      </c>
    </row>
    <row r="3093" s="12" customFormat="1">
      <c r="B3093" s="228"/>
      <c r="C3093" s="229"/>
      <c r="D3093" s="225" t="s">
        <v>176</v>
      </c>
      <c r="E3093" s="230" t="s">
        <v>19</v>
      </c>
      <c r="F3093" s="231" t="s">
        <v>398</v>
      </c>
      <c r="G3093" s="229"/>
      <c r="H3093" s="230" t="s">
        <v>19</v>
      </c>
      <c r="I3093" s="232"/>
      <c r="J3093" s="229"/>
      <c r="K3093" s="229"/>
      <c r="L3093" s="233"/>
      <c r="M3093" s="234"/>
      <c r="N3093" s="235"/>
      <c r="O3093" s="235"/>
      <c r="P3093" s="235"/>
      <c r="Q3093" s="235"/>
      <c r="R3093" s="235"/>
      <c r="S3093" s="235"/>
      <c r="T3093" s="236"/>
      <c r="AT3093" s="237" t="s">
        <v>176</v>
      </c>
      <c r="AU3093" s="237" t="s">
        <v>83</v>
      </c>
      <c r="AV3093" s="12" t="s">
        <v>81</v>
      </c>
      <c r="AW3093" s="12" t="s">
        <v>34</v>
      </c>
      <c r="AX3093" s="12" t="s">
        <v>73</v>
      </c>
      <c r="AY3093" s="237" t="s">
        <v>161</v>
      </c>
    </row>
    <row r="3094" s="13" customFormat="1">
      <c r="B3094" s="238"/>
      <c r="C3094" s="239"/>
      <c r="D3094" s="225" t="s">
        <v>176</v>
      </c>
      <c r="E3094" s="240" t="s">
        <v>19</v>
      </c>
      <c r="F3094" s="241" t="s">
        <v>3265</v>
      </c>
      <c r="G3094" s="239"/>
      <c r="H3094" s="242">
        <v>15</v>
      </c>
      <c r="I3094" s="243"/>
      <c r="J3094" s="239"/>
      <c r="K3094" s="239"/>
      <c r="L3094" s="244"/>
      <c r="M3094" s="245"/>
      <c r="N3094" s="246"/>
      <c r="O3094" s="246"/>
      <c r="P3094" s="246"/>
      <c r="Q3094" s="246"/>
      <c r="R3094" s="246"/>
      <c r="S3094" s="246"/>
      <c r="T3094" s="247"/>
      <c r="AT3094" s="248" t="s">
        <v>176</v>
      </c>
      <c r="AU3094" s="248" t="s">
        <v>83</v>
      </c>
      <c r="AV3094" s="13" t="s">
        <v>83</v>
      </c>
      <c r="AW3094" s="13" t="s">
        <v>34</v>
      </c>
      <c r="AX3094" s="13" t="s">
        <v>73</v>
      </c>
      <c r="AY3094" s="248" t="s">
        <v>161</v>
      </c>
    </row>
    <row r="3095" s="12" customFormat="1">
      <c r="B3095" s="228"/>
      <c r="C3095" s="229"/>
      <c r="D3095" s="225" t="s">
        <v>176</v>
      </c>
      <c r="E3095" s="230" t="s">
        <v>19</v>
      </c>
      <c r="F3095" s="231" t="s">
        <v>1190</v>
      </c>
      <c r="G3095" s="229"/>
      <c r="H3095" s="230" t="s">
        <v>19</v>
      </c>
      <c r="I3095" s="232"/>
      <c r="J3095" s="229"/>
      <c r="K3095" s="229"/>
      <c r="L3095" s="233"/>
      <c r="M3095" s="234"/>
      <c r="N3095" s="235"/>
      <c r="O3095" s="235"/>
      <c r="P3095" s="235"/>
      <c r="Q3095" s="235"/>
      <c r="R3095" s="235"/>
      <c r="S3095" s="235"/>
      <c r="T3095" s="236"/>
      <c r="AT3095" s="237" t="s">
        <v>176</v>
      </c>
      <c r="AU3095" s="237" t="s">
        <v>83</v>
      </c>
      <c r="AV3095" s="12" t="s">
        <v>81</v>
      </c>
      <c r="AW3095" s="12" t="s">
        <v>34</v>
      </c>
      <c r="AX3095" s="12" t="s">
        <v>73</v>
      </c>
      <c r="AY3095" s="237" t="s">
        <v>161</v>
      </c>
    </row>
    <row r="3096" s="12" customFormat="1">
      <c r="B3096" s="228"/>
      <c r="C3096" s="229"/>
      <c r="D3096" s="225" t="s">
        <v>176</v>
      </c>
      <c r="E3096" s="230" t="s">
        <v>19</v>
      </c>
      <c r="F3096" s="231" t="s">
        <v>410</v>
      </c>
      <c r="G3096" s="229"/>
      <c r="H3096" s="230" t="s">
        <v>19</v>
      </c>
      <c r="I3096" s="232"/>
      <c r="J3096" s="229"/>
      <c r="K3096" s="229"/>
      <c r="L3096" s="233"/>
      <c r="M3096" s="234"/>
      <c r="N3096" s="235"/>
      <c r="O3096" s="235"/>
      <c r="P3096" s="235"/>
      <c r="Q3096" s="235"/>
      <c r="R3096" s="235"/>
      <c r="S3096" s="235"/>
      <c r="T3096" s="236"/>
      <c r="AT3096" s="237" t="s">
        <v>176</v>
      </c>
      <c r="AU3096" s="237" t="s">
        <v>83</v>
      </c>
      <c r="AV3096" s="12" t="s">
        <v>81</v>
      </c>
      <c r="AW3096" s="12" t="s">
        <v>34</v>
      </c>
      <c r="AX3096" s="12" t="s">
        <v>73</v>
      </c>
      <c r="AY3096" s="237" t="s">
        <v>161</v>
      </c>
    </row>
    <row r="3097" s="13" customFormat="1">
      <c r="B3097" s="238"/>
      <c r="C3097" s="239"/>
      <c r="D3097" s="225" t="s">
        <v>176</v>
      </c>
      <c r="E3097" s="240" t="s">
        <v>19</v>
      </c>
      <c r="F3097" s="241" t="s">
        <v>3266</v>
      </c>
      <c r="G3097" s="239"/>
      <c r="H3097" s="242">
        <v>39</v>
      </c>
      <c r="I3097" s="243"/>
      <c r="J3097" s="239"/>
      <c r="K3097" s="239"/>
      <c r="L3097" s="244"/>
      <c r="M3097" s="245"/>
      <c r="N3097" s="246"/>
      <c r="O3097" s="246"/>
      <c r="P3097" s="246"/>
      <c r="Q3097" s="246"/>
      <c r="R3097" s="246"/>
      <c r="S3097" s="246"/>
      <c r="T3097" s="247"/>
      <c r="AT3097" s="248" t="s">
        <v>176</v>
      </c>
      <c r="AU3097" s="248" t="s">
        <v>83</v>
      </c>
      <c r="AV3097" s="13" t="s">
        <v>83</v>
      </c>
      <c r="AW3097" s="13" t="s">
        <v>34</v>
      </c>
      <c r="AX3097" s="13" t="s">
        <v>73</v>
      </c>
      <c r="AY3097" s="248" t="s">
        <v>161</v>
      </c>
    </row>
    <row r="3098" s="12" customFormat="1">
      <c r="B3098" s="228"/>
      <c r="C3098" s="229"/>
      <c r="D3098" s="225" t="s">
        <v>176</v>
      </c>
      <c r="E3098" s="230" t="s">
        <v>19</v>
      </c>
      <c r="F3098" s="231" t="s">
        <v>3267</v>
      </c>
      <c r="G3098" s="229"/>
      <c r="H3098" s="230" t="s">
        <v>19</v>
      </c>
      <c r="I3098" s="232"/>
      <c r="J3098" s="229"/>
      <c r="K3098" s="229"/>
      <c r="L3098" s="233"/>
      <c r="M3098" s="234"/>
      <c r="N3098" s="235"/>
      <c r="O3098" s="235"/>
      <c r="P3098" s="235"/>
      <c r="Q3098" s="235"/>
      <c r="R3098" s="235"/>
      <c r="S3098" s="235"/>
      <c r="T3098" s="236"/>
      <c r="AT3098" s="237" t="s">
        <v>176</v>
      </c>
      <c r="AU3098" s="237" t="s">
        <v>83</v>
      </c>
      <c r="AV3098" s="12" t="s">
        <v>81</v>
      </c>
      <c r="AW3098" s="12" t="s">
        <v>34</v>
      </c>
      <c r="AX3098" s="12" t="s">
        <v>73</v>
      </c>
      <c r="AY3098" s="237" t="s">
        <v>161</v>
      </c>
    </row>
    <row r="3099" s="13" customFormat="1">
      <c r="B3099" s="238"/>
      <c r="C3099" s="239"/>
      <c r="D3099" s="225" t="s">
        <v>176</v>
      </c>
      <c r="E3099" s="240" t="s">
        <v>19</v>
      </c>
      <c r="F3099" s="241" t="s">
        <v>3268</v>
      </c>
      <c r="G3099" s="239"/>
      <c r="H3099" s="242">
        <v>11.5</v>
      </c>
      <c r="I3099" s="243"/>
      <c r="J3099" s="239"/>
      <c r="K3099" s="239"/>
      <c r="L3099" s="244"/>
      <c r="M3099" s="245"/>
      <c r="N3099" s="246"/>
      <c r="O3099" s="246"/>
      <c r="P3099" s="246"/>
      <c r="Q3099" s="246"/>
      <c r="R3099" s="246"/>
      <c r="S3099" s="246"/>
      <c r="T3099" s="247"/>
      <c r="AT3099" s="248" t="s">
        <v>176</v>
      </c>
      <c r="AU3099" s="248" t="s">
        <v>83</v>
      </c>
      <c r="AV3099" s="13" t="s">
        <v>83</v>
      </c>
      <c r="AW3099" s="13" t="s">
        <v>34</v>
      </c>
      <c r="AX3099" s="13" t="s">
        <v>73</v>
      </c>
      <c r="AY3099" s="248" t="s">
        <v>161</v>
      </c>
    </row>
    <row r="3100" s="12" customFormat="1">
      <c r="B3100" s="228"/>
      <c r="C3100" s="229"/>
      <c r="D3100" s="225" t="s">
        <v>176</v>
      </c>
      <c r="E3100" s="230" t="s">
        <v>19</v>
      </c>
      <c r="F3100" s="231" t="s">
        <v>328</v>
      </c>
      <c r="G3100" s="229"/>
      <c r="H3100" s="230" t="s">
        <v>19</v>
      </c>
      <c r="I3100" s="232"/>
      <c r="J3100" s="229"/>
      <c r="K3100" s="229"/>
      <c r="L3100" s="233"/>
      <c r="M3100" s="234"/>
      <c r="N3100" s="235"/>
      <c r="O3100" s="235"/>
      <c r="P3100" s="235"/>
      <c r="Q3100" s="235"/>
      <c r="R3100" s="235"/>
      <c r="S3100" s="235"/>
      <c r="T3100" s="236"/>
      <c r="AT3100" s="237" t="s">
        <v>176</v>
      </c>
      <c r="AU3100" s="237" t="s">
        <v>83</v>
      </c>
      <c r="AV3100" s="12" t="s">
        <v>81</v>
      </c>
      <c r="AW3100" s="12" t="s">
        <v>34</v>
      </c>
      <c r="AX3100" s="12" t="s">
        <v>73</v>
      </c>
      <c r="AY3100" s="237" t="s">
        <v>161</v>
      </c>
    </row>
    <row r="3101" s="12" customFormat="1">
      <c r="B3101" s="228"/>
      <c r="C3101" s="229"/>
      <c r="D3101" s="225" t="s">
        <v>176</v>
      </c>
      <c r="E3101" s="230" t="s">
        <v>19</v>
      </c>
      <c r="F3101" s="231" t="s">
        <v>1074</v>
      </c>
      <c r="G3101" s="229"/>
      <c r="H3101" s="230" t="s">
        <v>19</v>
      </c>
      <c r="I3101" s="232"/>
      <c r="J3101" s="229"/>
      <c r="K3101" s="229"/>
      <c r="L3101" s="233"/>
      <c r="M3101" s="234"/>
      <c r="N3101" s="235"/>
      <c r="O3101" s="235"/>
      <c r="P3101" s="235"/>
      <c r="Q3101" s="235"/>
      <c r="R3101" s="235"/>
      <c r="S3101" s="235"/>
      <c r="T3101" s="236"/>
      <c r="AT3101" s="237" t="s">
        <v>176</v>
      </c>
      <c r="AU3101" s="237" t="s">
        <v>83</v>
      </c>
      <c r="AV3101" s="12" t="s">
        <v>81</v>
      </c>
      <c r="AW3101" s="12" t="s">
        <v>34</v>
      </c>
      <c r="AX3101" s="12" t="s">
        <v>73</v>
      </c>
      <c r="AY3101" s="237" t="s">
        <v>161</v>
      </c>
    </row>
    <row r="3102" s="12" customFormat="1">
      <c r="B3102" s="228"/>
      <c r="C3102" s="229"/>
      <c r="D3102" s="225" t="s">
        <v>176</v>
      </c>
      <c r="E3102" s="230" t="s">
        <v>19</v>
      </c>
      <c r="F3102" s="231" t="s">
        <v>394</v>
      </c>
      <c r="G3102" s="229"/>
      <c r="H3102" s="230" t="s">
        <v>19</v>
      </c>
      <c r="I3102" s="232"/>
      <c r="J3102" s="229"/>
      <c r="K3102" s="229"/>
      <c r="L3102" s="233"/>
      <c r="M3102" s="234"/>
      <c r="N3102" s="235"/>
      <c r="O3102" s="235"/>
      <c r="P3102" s="235"/>
      <c r="Q3102" s="235"/>
      <c r="R3102" s="235"/>
      <c r="S3102" s="235"/>
      <c r="T3102" s="236"/>
      <c r="AT3102" s="237" t="s">
        <v>176</v>
      </c>
      <c r="AU3102" s="237" t="s">
        <v>83</v>
      </c>
      <c r="AV3102" s="12" t="s">
        <v>81</v>
      </c>
      <c r="AW3102" s="12" t="s">
        <v>34</v>
      </c>
      <c r="AX3102" s="12" t="s">
        <v>73</v>
      </c>
      <c r="AY3102" s="237" t="s">
        <v>161</v>
      </c>
    </row>
    <row r="3103" s="13" customFormat="1">
      <c r="B3103" s="238"/>
      <c r="C3103" s="239"/>
      <c r="D3103" s="225" t="s">
        <v>176</v>
      </c>
      <c r="E3103" s="240" t="s">
        <v>19</v>
      </c>
      <c r="F3103" s="241" t="s">
        <v>3269</v>
      </c>
      <c r="G3103" s="239"/>
      <c r="H3103" s="242">
        <v>35</v>
      </c>
      <c r="I3103" s="243"/>
      <c r="J3103" s="239"/>
      <c r="K3103" s="239"/>
      <c r="L3103" s="244"/>
      <c r="M3103" s="245"/>
      <c r="N3103" s="246"/>
      <c r="O3103" s="246"/>
      <c r="P3103" s="246"/>
      <c r="Q3103" s="246"/>
      <c r="R3103" s="246"/>
      <c r="S3103" s="246"/>
      <c r="T3103" s="247"/>
      <c r="AT3103" s="248" t="s">
        <v>176</v>
      </c>
      <c r="AU3103" s="248" t="s">
        <v>83</v>
      </c>
      <c r="AV3103" s="13" t="s">
        <v>83</v>
      </c>
      <c r="AW3103" s="13" t="s">
        <v>34</v>
      </c>
      <c r="AX3103" s="13" t="s">
        <v>73</v>
      </c>
      <c r="AY3103" s="248" t="s">
        <v>161</v>
      </c>
    </row>
    <row r="3104" s="12" customFormat="1">
      <c r="B3104" s="228"/>
      <c r="C3104" s="229"/>
      <c r="D3104" s="225" t="s">
        <v>176</v>
      </c>
      <c r="E3104" s="230" t="s">
        <v>19</v>
      </c>
      <c r="F3104" s="231" t="s">
        <v>1108</v>
      </c>
      <c r="G3104" s="229"/>
      <c r="H3104" s="230" t="s">
        <v>19</v>
      </c>
      <c r="I3104" s="232"/>
      <c r="J3104" s="229"/>
      <c r="K3104" s="229"/>
      <c r="L3104" s="233"/>
      <c r="M3104" s="234"/>
      <c r="N3104" s="235"/>
      <c r="O3104" s="235"/>
      <c r="P3104" s="235"/>
      <c r="Q3104" s="235"/>
      <c r="R3104" s="235"/>
      <c r="S3104" s="235"/>
      <c r="T3104" s="236"/>
      <c r="AT3104" s="237" t="s">
        <v>176</v>
      </c>
      <c r="AU3104" s="237" t="s">
        <v>83</v>
      </c>
      <c r="AV3104" s="12" t="s">
        <v>81</v>
      </c>
      <c r="AW3104" s="12" t="s">
        <v>34</v>
      </c>
      <c r="AX3104" s="12" t="s">
        <v>73</v>
      </c>
      <c r="AY3104" s="237" t="s">
        <v>161</v>
      </c>
    </row>
    <row r="3105" s="12" customFormat="1">
      <c r="B3105" s="228"/>
      <c r="C3105" s="229"/>
      <c r="D3105" s="225" t="s">
        <v>176</v>
      </c>
      <c r="E3105" s="230" t="s">
        <v>19</v>
      </c>
      <c r="F3105" s="231" t="s">
        <v>394</v>
      </c>
      <c r="G3105" s="229"/>
      <c r="H3105" s="230" t="s">
        <v>19</v>
      </c>
      <c r="I3105" s="232"/>
      <c r="J3105" s="229"/>
      <c r="K3105" s="229"/>
      <c r="L3105" s="233"/>
      <c r="M3105" s="234"/>
      <c r="N3105" s="235"/>
      <c r="O3105" s="235"/>
      <c r="P3105" s="235"/>
      <c r="Q3105" s="235"/>
      <c r="R3105" s="235"/>
      <c r="S3105" s="235"/>
      <c r="T3105" s="236"/>
      <c r="AT3105" s="237" t="s">
        <v>176</v>
      </c>
      <c r="AU3105" s="237" t="s">
        <v>83</v>
      </c>
      <c r="AV3105" s="12" t="s">
        <v>81</v>
      </c>
      <c r="AW3105" s="12" t="s">
        <v>34</v>
      </c>
      <c r="AX3105" s="12" t="s">
        <v>73</v>
      </c>
      <c r="AY3105" s="237" t="s">
        <v>161</v>
      </c>
    </row>
    <row r="3106" s="13" customFormat="1">
      <c r="B3106" s="238"/>
      <c r="C3106" s="239"/>
      <c r="D3106" s="225" t="s">
        <v>176</v>
      </c>
      <c r="E3106" s="240" t="s">
        <v>19</v>
      </c>
      <c r="F3106" s="241" t="s">
        <v>3270</v>
      </c>
      <c r="G3106" s="239"/>
      <c r="H3106" s="242">
        <v>4</v>
      </c>
      <c r="I3106" s="243"/>
      <c r="J3106" s="239"/>
      <c r="K3106" s="239"/>
      <c r="L3106" s="244"/>
      <c r="M3106" s="245"/>
      <c r="N3106" s="246"/>
      <c r="O3106" s="246"/>
      <c r="P3106" s="246"/>
      <c r="Q3106" s="246"/>
      <c r="R3106" s="246"/>
      <c r="S3106" s="246"/>
      <c r="T3106" s="247"/>
      <c r="AT3106" s="248" t="s">
        <v>176</v>
      </c>
      <c r="AU3106" s="248" t="s">
        <v>83</v>
      </c>
      <c r="AV3106" s="13" t="s">
        <v>83</v>
      </c>
      <c r="AW3106" s="13" t="s">
        <v>34</v>
      </c>
      <c r="AX3106" s="13" t="s">
        <v>73</v>
      </c>
      <c r="AY3106" s="248" t="s">
        <v>161</v>
      </c>
    </row>
    <row r="3107" s="12" customFormat="1">
      <c r="B3107" s="228"/>
      <c r="C3107" s="229"/>
      <c r="D3107" s="225" t="s">
        <v>176</v>
      </c>
      <c r="E3107" s="230" t="s">
        <v>19</v>
      </c>
      <c r="F3107" s="231" t="s">
        <v>1042</v>
      </c>
      <c r="G3107" s="229"/>
      <c r="H3107" s="230" t="s">
        <v>19</v>
      </c>
      <c r="I3107" s="232"/>
      <c r="J3107" s="229"/>
      <c r="K3107" s="229"/>
      <c r="L3107" s="233"/>
      <c r="M3107" s="234"/>
      <c r="N3107" s="235"/>
      <c r="O3107" s="235"/>
      <c r="P3107" s="235"/>
      <c r="Q3107" s="235"/>
      <c r="R3107" s="235"/>
      <c r="S3107" s="235"/>
      <c r="T3107" s="236"/>
      <c r="AT3107" s="237" t="s">
        <v>176</v>
      </c>
      <c r="AU3107" s="237" t="s">
        <v>83</v>
      </c>
      <c r="AV3107" s="12" t="s">
        <v>81</v>
      </c>
      <c r="AW3107" s="12" t="s">
        <v>34</v>
      </c>
      <c r="AX3107" s="12" t="s">
        <v>73</v>
      </c>
      <c r="AY3107" s="237" t="s">
        <v>161</v>
      </c>
    </row>
    <row r="3108" s="12" customFormat="1">
      <c r="B3108" s="228"/>
      <c r="C3108" s="229"/>
      <c r="D3108" s="225" t="s">
        <v>176</v>
      </c>
      <c r="E3108" s="230" t="s">
        <v>19</v>
      </c>
      <c r="F3108" s="231" t="s">
        <v>394</v>
      </c>
      <c r="G3108" s="229"/>
      <c r="H3108" s="230" t="s">
        <v>19</v>
      </c>
      <c r="I3108" s="232"/>
      <c r="J3108" s="229"/>
      <c r="K3108" s="229"/>
      <c r="L3108" s="233"/>
      <c r="M3108" s="234"/>
      <c r="N3108" s="235"/>
      <c r="O3108" s="235"/>
      <c r="P3108" s="235"/>
      <c r="Q3108" s="235"/>
      <c r="R3108" s="235"/>
      <c r="S3108" s="235"/>
      <c r="T3108" s="236"/>
      <c r="AT3108" s="237" t="s">
        <v>176</v>
      </c>
      <c r="AU3108" s="237" t="s">
        <v>83</v>
      </c>
      <c r="AV3108" s="12" t="s">
        <v>81</v>
      </c>
      <c r="AW3108" s="12" t="s">
        <v>34</v>
      </c>
      <c r="AX3108" s="12" t="s">
        <v>73</v>
      </c>
      <c r="AY3108" s="237" t="s">
        <v>161</v>
      </c>
    </row>
    <row r="3109" s="13" customFormat="1">
      <c r="B3109" s="238"/>
      <c r="C3109" s="239"/>
      <c r="D3109" s="225" t="s">
        <v>176</v>
      </c>
      <c r="E3109" s="240" t="s">
        <v>19</v>
      </c>
      <c r="F3109" s="241" t="s">
        <v>3271</v>
      </c>
      <c r="G3109" s="239"/>
      <c r="H3109" s="242">
        <v>14</v>
      </c>
      <c r="I3109" s="243"/>
      <c r="J3109" s="239"/>
      <c r="K3109" s="239"/>
      <c r="L3109" s="244"/>
      <c r="M3109" s="245"/>
      <c r="N3109" s="246"/>
      <c r="O3109" s="246"/>
      <c r="P3109" s="246"/>
      <c r="Q3109" s="246"/>
      <c r="R3109" s="246"/>
      <c r="S3109" s="246"/>
      <c r="T3109" s="247"/>
      <c r="AT3109" s="248" t="s">
        <v>176</v>
      </c>
      <c r="AU3109" s="248" t="s">
        <v>83</v>
      </c>
      <c r="AV3109" s="13" t="s">
        <v>83</v>
      </c>
      <c r="AW3109" s="13" t="s">
        <v>34</v>
      </c>
      <c r="AX3109" s="13" t="s">
        <v>73</v>
      </c>
      <c r="AY3109" s="248" t="s">
        <v>161</v>
      </c>
    </row>
    <row r="3110" s="12" customFormat="1">
      <c r="B3110" s="228"/>
      <c r="C3110" s="229"/>
      <c r="D3110" s="225" t="s">
        <v>176</v>
      </c>
      <c r="E3110" s="230" t="s">
        <v>19</v>
      </c>
      <c r="F3110" s="231" t="s">
        <v>1180</v>
      </c>
      <c r="G3110" s="229"/>
      <c r="H3110" s="230" t="s">
        <v>19</v>
      </c>
      <c r="I3110" s="232"/>
      <c r="J3110" s="229"/>
      <c r="K3110" s="229"/>
      <c r="L3110" s="233"/>
      <c r="M3110" s="234"/>
      <c r="N3110" s="235"/>
      <c r="O3110" s="235"/>
      <c r="P3110" s="235"/>
      <c r="Q3110" s="235"/>
      <c r="R3110" s="235"/>
      <c r="S3110" s="235"/>
      <c r="T3110" s="236"/>
      <c r="AT3110" s="237" t="s">
        <v>176</v>
      </c>
      <c r="AU3110" s="237" t="s">
        <v>83</v>
      </c>
      <c r="AV3110" s="12" t="s">
        <v>81</v>
      </c>
      <c r="AW3110" s="12" t="s">
        <v>34</v>
      </c>
      <c r="AX3110" s="12" t="s">
        <v>73</v>
      </c>
      <c r="AY3110" s="237" t="s">
        <v>161</v>
      </c>
    </row>
    <row r="3111" s="12" customFormat="1">
      <c r="B3111" s="228"/>
      <c r="C3111" s="229"/>
      <c r="D3111" s="225" t="s">
        <v>176</v>
      </c>
      <c r="E3111" s="230" t="s">
        <v>19</v>
      </c>
      <c r="F3111" s="231" t="s">
        <v>398</v>
      </c>
      <c r="G3111" s="229"/>
      <c r="H3111" s="230" t="s">
        <v>19</v>
      </c>
      <c r="I3111" s="232"/>
      <c r="J3111" s="229"/>
      <c r="K3111" s="229"/>
      <c r="L3111" s="233"/>
      <c r="M3111" s="234"/>
      <c r="N3111" s="235"/>
      <c r="O3111" s="235"/>
      <c r="P3111" s="235"/>
      <c r="Q3111" s="235"/>
      <c r="R3111" s="235"/>
      <c r="S3111" s="235"/>
      <c r="T3111" s="236"/>
      <c r="AT3111" s="237" t="s">
        <v>176</v>
      </c>
      <c r="AU3111" s="237" t="s">
        <v>83</v>
      </c>
      <c r="AV3111" s="12" t="s">
        <v>81</v>
      </c>
      <c r="AW3111" s="12" t="s">
        <v>34</v>
      </c>
      <c r="AX3111" s="12" t="s">
        <v>73</v>
      </c>
      <c r="AY3111" s="237" t="s">
        <v>161</v>
      </c>
    </row>
    <row r="3112" s="13" customFormat="1">
      <c r="B3112" s="238"/>
      <c r="C3112" s="239"/>
      <c r="D3112" s="225" t="s">
        <v>176</v>
      </c>
      <c r="E3112" s="240" t="s">
        <v>19</v>
      </c>
      <c r="F3112" s="241" t="s">
        <v>1181</v>
      </c>
      <c r="G3112" s="239"/>
      <c r="H3112" s="242">
        <v>18</v>
      </c>
      <c r="I3112" s="243"/>
      <c r="J3112" s="239"/>
      <c r="K3112" s="239"/>
      <c r="L3112" s="244"/>
      <c r="M3112" s="245"/>
      <c r="N3112" s="246"/>
      <c r="O3112" s="246"/>
      <c r="P3112" s="246"/>
      <c r="Q3112" s="246"/>
      <c r="R3112" s="246"/>
      <c r="S3112" s="246"/>
      <c r="T3112" s="247"/>
      <c r="AT3112" s="248" t="s">
        <v>176</v>
      </c>
      <c r="AU3112" s="248" t="s">
        <v>83</v>
      </c>
      <c r="AV3112" s="13" t="s">
        <v>83</v>
      </c>
      <c r="AW3112" s="13" t="s">
        <v>34</v>
      </c>
      <c r="AX3112" s="13" t="s">
        <v>73</v>
      </c>
      <c r="AY3112" s="248" t="s">
        <v>161</v>
      </c>
    </row>
    <row r="3113" s="12" customFormat="1">
      <c r="B3113" s="228"/>
      <c r="C3113" s="229"/>
      <c r="D3113" s="225" t="s">
        <v>176</v>
      </c>
      <c r="E3113" s="230" t="s">
        <v>19</v>
      </c>
      <c r="F3113" s="231" t="s">
        <v>1063</v>
      </c>
      <c r="G3113" s="229"/>
      <c r="H3113" s="230" t="s">
        <v>19</v>
      </c>
      <c r="I3113" s="232"/>
      <c r="J3113" s="229"/>
      <c r="K3113" s="229"/>
      <c r="L3113" s="233"/>
      <c r="M3113" s="234"/>
      <c r="N3113" s="235"/>
      <c r="O3113" s="235"/>
      <c r="P3113" s="235"/>
      <c r="Q3113" s="235"/>
      <c r="R3113" s="235"/>
      <c r="S3113" s="235"/>
      <c r="T3113" s="236"/>
      <c r="AT3113" s="237" t="s">
        <v>176</v>
      </c>
      <c r="AU3113" s="237" t="s">
        <v>83</v>
      </c>
      <c r="AV3113" s="12" t="s">
        <v>81</v>
      </c>
      <c r="AW3113" s="12" t="s">
        <v>34</v>
      </c>
      <c r="AX3113" s="12" t="s">
        <v>73</v>
      </c>
      <c r="AY3113" s="237" t="s">
        <v>161</v>
      </c>
    </row>
    <row r="3114" s="12" customFormat="1">
      <c r="B3114" s="228"/>
      <c r="C3114" s="229"/>
      <c r="D3114" s="225" t="s">
        <v>176</v>
      </c>
      <c r="E3114" s="230" t="s">
        <v>19</v>
      </c>
      <c r="F3114" s="231" t="s">
        <v>398</v>
      </c>
      <c r="G3114" s="229"/>
      <c r="H3114" s="230" t="s">
        <v>19</v>
      </c>
      <c r="I3114" s="232"/>
      <c r="J3114" s="229"/>
      <c r="K3114" s="229"/>
      <c r="L3114" s="233"/>
      <c r="M3114" s="234"/>
      <c r="N3114" s="235"/>
      <c r="O3114" s="235"/>
      <c r="P3114" s="235"/>
      <c r="Q3114" s="235"/>
      <c r="R3114" s="235"/>
      <c r="S3114" s="235"/>
      <c r="T3114" s="236"/>
      <c r="AT3114" s="237" t="s">
        <v>176</v>
      </c>
      <c r="AU3114" s="237" t="s">
        <v>83</v>
      </c>
      <c r="AV3114" s="12" t="s">
        <v>81</v>
      </c>
      <c r="AW3114" s="12" t="s">
        <v>34</v>
      </c>
      <c r="AX3114" s="12" t="s">
        <v>73</v>
      </c>
      <c r="AY3114" s="237" t="s">
        <v>161</v>
      </c>
    </row>
    <row r="3115" s="13" customFormat="1">
      <c r="B3115" s="238"/>
      <c r="C3115" s="239"/>
      <c r="D3115" s="225" t="s">
        <v>176</v>
      </c>
      <c r="E3115" s="240" t="s">
        <v>19</v>
      </c>
      <c r="F3115" s="241" t="s">
        <v>3272</v>
      </c>
      <c r="G3115" s="239"/>
      <c r="H3115" s="242">
        <v>5</v>
      </c>
      <c r="I3115" s="243"/>
      <c r="J3115" s="239"/>
      <c r="K3115" s="239"/>
      <c r="L3115" s="244"/>
      <c r="M3115" s="245"/>
      <c r="N3115" s="246"/>
      <c r="O3115" s="246"/>
      <c r="P3115" s="246"/>
      <c r="Q3115" s="246"/>
      <c r="R3115" s="246"/>
      <c r="S3115" s="246"/>
      <c r="T3115" s="247"/>
      <c r="AT3115" s="248" t="s">
        <v>176</v>
      </c>
      <c r="AU3115" s="248" t="s">
        <v>83</v>
      </c>
      <c r="AV3115" s="13" t="s">
        <v>83</v>
      </c>
      <c r="AW3115" s="13" t="s">
        <v>34</v>
      </c>
      <c r="AX3115" s="13" t="s">
        <v>73</v>
      </c>
      <c r="AY3115" s="248" t="s">
        <v>161</v>
      </c>
    </row>
    <row r="3116" s="14" customFormat="1">
      <c r="B3116" s="249"/>
      <c r="C3116" s="250"/>
      <c r="D3116" s="225" t="s">
        <v>176</v>
      </c>
      <c r="E3116" s="251" t="s">
        <v>19</v>
      </c>
      <c r="F3116" s="252" t="s">
        <v>201</v>
      </c>
      <c r="G3116" s="250"/>
      <c r="H3116" s="253">
        <v>185.5</v>
      </c>
      <c r="I3116" s="254"/>
      <c r="J3116" s="250"/>
      <c r="K3116" s="250"/>
      <c r="L3116" s="255"/>
      <c r="M3116" s="256"/>
      <c r="N3116" s="257"/>
      <c r="O3116" s="257"/>
      <c r="P3116" s="257"/>
      <c r="Q3116" s="257"/>
      <c r="R3116" s="257"/>
      <c r="S3116" s="257"/>
      <c r="T3116" s="258"/>
      <c r="AT3116" s="259" t="s">
        <v>176</v>
      </c>
      <c r="AU3116" s="259" t="s">
        <v>83</v>
      </c>
      <c r="AV3116" s="14" t="s">
        <v>167</v>
      </c>
      <c r="AW3116" s="14" t="s">
        <v>34</v>
      </c>
      <c r="AX3116" s="14" t="s">
        <v>81</v>
      </c>
      <c r="AY3116" s="259" t="s">
        <v>161</v>
      </c>
    </row>
    <row r="3117" s="1" customFormat="1" ht="24" customHeight="1">
      <c r="B3117" s="39"/>
      <c r="C3117" s="212" t="s">
        <v>3273</v>
      </c>
      <c r="D3117" s="212" t="s">
        <v>163</v>
      </c>
      <c r="E3117" s="213" t="s">
        <v>3274</v>
      </c>
      <c r="F3117" s="214" t="s">
        <v>3275</v>
      </c>
      <c r="G3117" s="215" t="s">
        <v>267</v>
      </c>
      <c r="H3117" s="216">
        <v>20</v>
      </c>
      <c r="I3117" s="217"/>
      <c r="J3117" s="218">
        <f>ROUND(I3117*H3117,2)</f>
        <v>0</v>
      </c>
      <c r="K3117" s="214" t="s">
        <v>19</v>
      </c>
      <c r="L3117" s="44"/>
      <c r="M3117" s="219" t="s">
        <v>19</v>
      </c>
      <c r="N3117" s="220" t="s">
        <v>44</v>
      </c>
      <c r="O3117" s="84"/>
      <c r="P3117" s="221">
        <f>O3117*H3117</f>
        <v>0</v>
      </c>
      <c r="Q3117" s="221">
        <v>0.00062</v>
      </c>
      <c r="R3117" s="221">
        <f>Q3117*H3117</f>
        <v>0.0124</v>
      </c>
      <c r="S3117" s="221">
        <v>0</v>
      </c>
      <c r="T3117" s="222">
        <f>S3117*H3117</f>
        <v>0</v>
      </c>
      <c r="AR3117" s="223" t="s">
        <v>257</v>
      </c>
      <c r="AT3117" s="223" t="s">
        <v>163</v>
      </c>
      <c r="AU3117" s="223" t="s">
        <v>83</v>
      </c>
      <c r="AY3117" s="18" t="s">
        <v>161</v>
      </c>
      <c r="BE3117" s="224">
        <f>IF(N3117="základní",J3117,0)</f>
        <v>0</v>
      </c>
      <c r="BF3117" s="224">
        <f>IF(N3117="snížená",J3117,0)</f>
        <v>0</v>
      </c>
      <c r="BG3117" s="224">
        <f>IF(N3117="zákl. přenesená",J3117,0)</f>
        <v>0</v>
      </c>
      <c r="BH3117" s="224">
        <f>IF(N3117="sníž. přenesená",J3117,0)</f>
        <v>0</v>
      </c>
      <c r="BI3117" s="224">
        <f>IF(N3117="nulová",J3117,0)</f>
        <v>0</v>
      </c>
      <c r="BJ3117" s="18" t="s">
        <v>81</v>
      </c>
      <c r="BK3117" s="224">
        <f>ROUND(I3117*H3117,2)</f>
        <v>0</v>
      </c>
      <c r="BL3117" s="18" t="s">
        <v>257</v>
      </c>
      <c r="BM3117" s="223" t="s">
        <v>3276</v>
      </c>
    </row>
    <row r="3118" s="1" customFormat="1">
      <c r="B3118" s="39"/>
      <c r="C3118" s="40"/>
      <c r="D3118" s="225" t="s">
        <v>169</v>
      </c>
      <c r="E3118" s="40"/>
      <c r="F3118" s="226" t="s">
        <v>3277</v>
      </c>
      <c r="G3118" s="40"/>
      <c r="H3118" s="40"/>
      <c r="I3118" s="136"/>
      <c r="J3118" s="40"/>
      <c r="K3118" s="40"/>
      <c r="L3118" s="44"/>
      <c r="M3118" s="227"/>
      <c r="N3118" s="84"/>
      <c r="O3118" s="84"/>
      <c r="P3118" s="84"/>
      <c r="Q3118" s="84"/>
      <c r="R3118" s="84"/>
      <c r="S3118" s="84"/>
      <c r="T3118" s="85"/>
      <c r="AT3118" s="18" t="s">
        <v>169</v>
      </c>
      <c r="AU3118" s="18" t="s">
        <v>83</v>
      </c>
    </row>
    <row r="3119" s="12" customFormat="1">
      <c r="B3119" s="228"/>
      <c r="C3119" s="229"/>
      <c r="D3119" s="225" t="s">
        <v>176</v>
      </c>
      <c r="E3119" s="230" t="s">
        <v>19</v>
      </c>
      <c r="F3119" s="231" t="s">
        <v>3267</v>
      </c>
      <c r="G3119" s="229"/>
      <c r="H3119" s="230" t="s">
        <v>19</v>
      </c>
      <c r="I3119" s="232"/>
      <c r="J3119" s="229"/>
      <c r="K3119" s="229"/>
      <c r="L3119" s="233"/>
      <c r="M3119" s="234"/>
      <c r="N3119" s="235"/>
      <c r="O3119" s="235"/>
      <c r="P3119" s="235"/>
      <c r="Q3119" s="235"/>
      <c r="R3119" s="235"/>
      <c r="S3119" s="235"/>
      <c r="T3119" s="236"/>
      <c r="AT3119" s="237" t="s">
        <v>176</v>
      </c>
      <c r="AU3119" s="237" t="s">
        <v>83</v>
      </c>
      <c r="AV3119" s="12" t="s">
        <v>81</v>
      </c>
      <c r="AW3119" s="12" t="s">
        <v>34</v>
      </c>
      <c r="AX3119" s="12" t="s">
        <v>73</v>
      </c>
      <c r="AY3119" s="237" t="s">
        <v>161</v>
      </c>
    </row>
    <row r="3120" s="13" customFormat="1">
      <c r="B3120" s="238"/>
      <c r="C3120" s="239"/>
      <c r="D3120" s="225" t="s">
        <v>176</v>
      </c>
      <c r="E3120" s="240" t="s">
        <v>19</v>
      </c>
      <c r="F3120" s="241" t="s">
        <v>3278</v>
      </c>
      <c r="G3120" s="239"/>
      <c r="H3120" s="242">
        <v>20</v>
      </c>
      <c r="I3120" s="243"/>
      <c r="J3120" s="239"/>
      <c r="K3120" s="239"/>
      <c r="L3120" s="244"/>
      <c r="M3120" s="245"/>
      <c r="N3120" s="246"/>
      <c r="O3120" s="246"/>
      <c r="P3120" s="246"/>
      <c r="Q3120" s="246"/>
      <c r="R3120" s="246"/>
      <c r="S3120" s="246"/>
      <c r="T3120" s="247"/>
      <c r="AT3120" s="248" t="s">
        <v>176</v>
      </c>
      <c r="AU3120" s="248" t="s">
        <v>83</v>
      </c>
      <c r="AV3120" s="13" t="s">
        <v>83</v>
      </c>
      <c r="AW3120" s="13" t="s">
        <v>34</v>
      </c>
      <c r="AX3120" s="13" t="s">
        <v>81</v>
      </c>
      <c r="AY3120" s="248" t="s">
        <v>161</v>
      </c>
    </row>
    <row r="3121" s="1" customFormat="1" ht="24" customHeight="1">
      <c r="B3121" s="39"/>
      <c r="C3121" s="260" t="s">
        <v>3279</v>
      </c>
      <c r="D3121" s="260" t="s">
        <v>252</v>
      </c>
      <c r="E3121" s="261" t="s">
        <v>3280</v>
      </c>
      <c r="F3121" s="262" t="s">
        <v>3281</v>
      </c>
      <c r="G3121" s="263" t="s">
        <v>267</v>
      </c>
      <c r="H3121" s="264">
        <v>226.05000000000001</v>
      </c>
      <c r="I3121" s="265"/>
      <c r="J3121" s="266">
        <f>ROUND(I3121*H3121,2)</f>
        <v>0</v>
      </c>
      <c r="K3121" s="262" t="s">
        <v>19</v>
      </c>
      <c r="L3121" s="267"/>
      <c r="M3121" s="268" t="s">
        <v>19</v>
      </c>
      <c r="N3121" s="269" t="s">
        <v>44</v>
      </c>
      <c r="O3121" s="84"/>
      <c r="P3121" s="221">
        <f>O3121*H3121</f>
        <v>0</v>
      </c>
      <c r="Q3121" s="221">
        <v>0.019199999999999998</v>
      </c>
      <c r="R3121" s="221">
        <f>Q3121*H3121</f>
        <v>4.34016</v>
      </c>
      <c r="S3121" s="221">
        <v>0</v>
      </c>
      <c r="T3121" s="222">
        <f>S3121*H3121</f>
        <v>0</v>
      </c>
      <c r="AR3121" s="223" t="s">
        <v>364</v>
      </c>
      <c r="AT3121" s="223" t="s">
        <v>252</v>
      </c>
      <c r="AU3121" s="223" t="s">
        <v>83</v>
      </c>
      <c r="AY3121" s="18" t="s">
        <v>161</v>
      </c>
      <c r="BE3121" s="224">
        <f>IF(N3121="základní",J3121,0)</f>
        <v>0</v>
      </c>
      <c r="BF3121" s="224">
        <f>IF(N3121="snížená",J3121,0)</f>
        <v>0</v>
      </c>
      <c r="BG3121" s="224">
        <f>IF(N3121="zákl. přenesená",J3121,0)</f>
        <v>0</v>
      </c>
      <c r="BH3121" s="224">
        <f>IF(N3121="sníž. přenesená",J3121,0)</f>
        <v>0</v>
      </c>
      <c r="BI3121" s="224">
        <f>IF(N3121="nulová",J3121,0)</f>
        <v>0</v>
      </c>
      <c r="BJ3121" s="18" t="s">
        <v>81</v>
      </c>
      <c r="BK3121" s="224">
        <f>ROUND(I3121*H3121,2)</f>
        <v>0</v>
      </c>
      <c r="BL3121" s="18" t="s">
        <v>257</v>
      </c>
      <c r="BM3121" s="223" t="s">
        <v>3282</v>
      </c>
    </row>
    <row r="3122" s="1" customFormat="1">
      <c r="B3122" s="39"/>
      <c r="C3122" s="40"/>
      <c r="D3122" s="225" t="s">
        <v>169</v>
      </c>
      <c r="E3122" s="40"/>
      <c r="F3122" s="226" t="s">
        <v>3281</v>
      </c>
      <c r="G3122" s="40"/>
      <c r="H3122" s="40"/>
      <c r="I3122" s="136"/>
      <c r="J3122" s="40"/>
      <c r="K3122" s="40"/>
      <c r="L3122" s="44"/>
      <c r="M3122" s="227"/>
      <c r="N3122" s="84"/>
      <c r="O3122" s="84"/>
      <c r="P3122" s="84"/>
      <c r="Q3122" s="84"/>
      <c r="R3122" s="84"/>
      <c r="S3122" s="84"/>
      <c r="T3122" s="85"/>
      <c r="AT3122" s="18" t="s">
        <v>169</v>
      </c>
      <c r="AU3122" s="18" t="s">
        <v>83</v>
      </c>
    </row>
    <row r="3123" s="13" customFormat="1">
      <c r="B3123" s="238"/>
      <c r="C3123" s="239"/>
      <c r="D3123" s="225" t="s">
        <v>176</v>
      </c>
      <c r="E3123" s="240" t="s">
        <v>19</v>
      </c>
      <c r="F3123" s="241" t="s">
        <v>3283</v>
      </c>
      <c r="G3123" s="239"/>
      <c r="H3123" s="242">
        <v>226.05000000000001</v>
      </c>
      <c r="I3123" s="243"/>
      <c r="J3123" s="239"/>
      <c r="K3123" s="239"/>
      <c r="L3123" s="244"/>
      <c r="M3123" s="245"/>
      <c r="N3123" s="246"/>
      <c r="O3123" s="246"/>
      <c r="P3123" s="246"/>
      <c r="Q3123" s="246"/>
      <c r="R3123" s="246"/>
      <c r="S3123" s="246"/>
      <c r="T3123" s="247"/>
      <c r="AT3123" s="248" t="s">
        <v>176</v>
      </c>
      <c r="AU3123" s="248" t="s">
        <v>83</v>
      </c>
      <c r="AV3123" s="13" t="s">
        <v>83</v>
      </c>
      <c r="AW3123" s="13" t="s">
        <v>34</v>
      </c>
      <c r="AX3123" s="13" t="s">
        <v>81</v>
      </c>
      <c r="AY3123" s="248" t="s">
        <v>161</v>
      </c>
    </row>
    <row r="3124" s="1" customFormat="1" ht="24" customHeight="1">
      <c r="B3124" s="39"/>
      <c r="C3124" s="212" t="s">
        <v>3284</v>
      </c>
      <c r="D3124" s="212" t="s">
        <v>163</v>
      </c>
      <c r="E3124" s="213" t="s">
        <v>3285</v>
      </c>
      <c r="F3124" s="214" t="s">
        <v>3286</v>
      </c>
      <c r="G3124" s="215" t="s">
        <v>210</v>
      </c>
      <c r="H3124" s="216">
        <v>333</v>
      </c>
      <c r="I3124" s="217"/>
      <c r="J3124" s="218">
        <f>ROUND(I3124*H3124,2)</f>
        <v>0</v>
      </c>
      <c r="K3124" s="214" t="s">
        <v>19</v>
      </c>
      <c r="L3124" s="44"/>
      <c r="M3124" s="219" t="s">
        <v>19</v>
      </c>
      <c r="N3124" s="220" t="s">
        <v>44</v>
      </c>
      <c r="O3124" s="84"/>
      <c r="P3124" s="221">
        <f>O3124*H3124</f>
        <v>0</v>
      </c>
      <c r="Q3124" s="221">
        <v>0.0037599999999999999</v>
      </c>
      <c r="R3124" s="221">
        <f>Q3124*H3124</f>
        <v>1.2520799999999999</v>
      </c>
      <c r="S3124" s="221">
        <v>0</v>
      </c>
      <c r="T3124" s="222">
        <f>S3124*H3124</f>
        <v>0</v>
      </c>
      <c r="AR3124" s="223" t="s">
        <v>257</v>
      </c>
      <c r="AT3124" s="223" t="s">
        <v>163</v>
      </c>
      <c r="AU3124" s="223" t="s">
        <v>83</v>
      </c>
      <c r="AY3124" s="18" t="s">
        <v>161</v>
      </c>
      <c r="BE3124" s="224">
        <f>IF(N3124="základní",J3124,0)</f>
        <v>0</v>
      </c>
      <c r="BF3124" s="224">
        <f>IF(N3124="snížená",J3124,0)</f>
        <v>0</v>
      </c>
      <c r="BG3124" s="224">
        <f>IF(N3124="zákl. přenesená",J3124,0)</f>
        <v>0</v>
      </c>
      <c r="BH3124" s="224">
        <f>IF(N3124="sníž. přenesená",J3124,0)</f>
        <v>0</v>
      </c>
      <c r="BI3124" s="224">
        <f>IF(N3124="nulová",J3124,0)</f>
        <v>0</v>
      </c>
      <c r="BJ3124" s="18" t="s">
        <v>81</v>
      </c>
      <c r="BK3124" s="224">
        <f>ROUND(I3124*H3124,2)</f>
        <v>0</v>
      </c>
      <c r="BL3124" s="18" t="s">
        <v>257</v>
      </c>
      <c r="BM3124" s="223" t="s">
        <v>3287</v>
      </c>
    </row>
    <row r="3125" s="1" customFormat="1">
      <c r="B3125" s="39"/>
      <c r="C3125" s="40"/>
      <c r="D3125" s="225" t="s">
        <v>169</v>
      </c>
      <c r="E3125" s="40"/>
      <c r="F3125" s="226" t="s">
        <v>3286</v>
      </c>
      <c r="G3125" s="40"/>
      <c r="H3125" s="40"/>
      <c r="I3125" s="136"/>
      <c r="J3125" s="40"/>
      <c r="K3125" s="40"/>
      <c r="L3125" s="44"/>
      <c r="M3125" s="227"/>
      <c r="N3125" s="84"/>
      <c r="O3125" s="84"/>
      <c r="P3125" s="84"/>
      <c r="Q3125" s="84"/>
      <c r="R3125" s="84"/>
      <c r="S3125" s="84"/>
      <c r="T3125" s="85"/>
      <c r="AT3125" s="18" t="s">
        <v>169</v>
      </c>
      <c r="AU3125" s="18" t="s">
        <v>83</v>
      </c>
    </row>
    <row r="3126" s="12" customFormat="1">
      <c r="B3126" s="228"/>
      <c r="C3126" s="229"/>
      <c r="D3126" s="225" t="s">
        <v>176</v>
      </c>
      <c r="E3126" s="230" t="s">
        <v>19</v>
      </c>
      <c r="F3126" s="231" t="s">
        <v>177</v>
      </c>
      <c r="G3126" s="229"/>
      <c r="H3126" s="230" t="s">
        <v>19</v>
      </c>
      <c r="I3126" s="232"/>
      <c r="J3126" s="229"/>
      <c r="K3126" s="229"/>
      <c r="L3126" s="233"/>
      <c r="M3126" s="234"/>
      <c r="N3126" s="235"/>
      <c r="O3126" s="235"/>
      <c r="P3126" s="235"/>
      <c r="Q3126" s="235"/>
      <c r="R3126" s="235"/>
      <c r="S3126" s="235"/>
      <c r="T3126" s="236"/>
      <c r="AT3126" s="237" t="s">
        <v>176</v>
      </c>
      <c r="AU3126" s="237" t="s">
        <v>83</v>
      </c>
      <c r="AV3126" s="12" t="s">
        <v>81</v>
      </c>
      <c r="AW3126" s="12" t="s">
        <v>34</v>
      </c>
      <c r="AX3126" s="12" t="s">
        <v>73</v>
      </c>
      <c r="AY3126" s="237" t="s">
        <v>161</v>
      </c>
    </row>
    <row r="3127" s="12" customFormat="1">
      <c r="B3127" s="228"/>
      <c r="C3127" s="229"/>
      <c r="D3127" s="225" t="s">
        <v>176</v>
      </c>
      <c r="E3127" s="230" t="s">
        <v>19</v>
      </c>
      <c r="F3127" s="231" t="s">
        <v>1164</v>
      </c>
      <c r="G3127" s="229"/>
      <c r="H3127" s="230" t="s">
        <v>19</v>
      </c>
      <c r="I3127" s="232"/>
      <c r="J3127" s="229"/>
      <c r="K3127" s="229"/>
      <c r="L3127" s="233"/>
      <c r="M3127" s="234"/>
      <c r="N3127" s="235"/>
      <c r="O3127" s="235"/>
      <c r="P3127" s="235"/>
      <c r="Q3127" s="235"/>
      <c r="R3127" s="235"/>
      <c r="S3127" s="235"/>
      <c r="T3127" s="236"/>
      <c r="AT3127" s="237" t="s">
        <v>176</v>
      </c>
      <c r="AU3127" s="237" t="s">
        <v>83</v>
      </c>
      <c r="AV3127" s="12" t="s">
        <v>81</v>
      </c>
      <c r="AW3127" s="12" t="s">
        <v>34</v>
      </c>
      <c r="AX3127" s="12" t="s">
        <v>73</v>
      </c>
      <c r="AY3127" s="237" t="s">
        <v>161</v>
      </c>
    </row>
    <row r="3128" s="12" customFormat="1">
      <c r="B3128" s="228"/>
      <c r="C3128" s="229"/>
      <c r="D3128" s="225" t="s">
        <v>176</v>
      </c>
      <c r="E3128" s="230" t="s">
        <v>19</v>
      </c>
      <c r="F3128" s="231" t="s">
        <v>394</v>
      </c>
      <c r="G3128" s="229"/>
      <c r="H3128" s="230" t="s">
        <v>19</v>
      </c>
      <c r="I3128" s="232"/>
      <c r="J3128" s="229"/>
      <c r="K3128" s="229"/>
      <c r="L3128" s="233"/>
      <c r="M3128" s="234"/>
      <c r="N3128" s="235"/>
      <c r="O3128" s="235"/>
      <c r="P3128" s="235"/>
      <c r="Q3128" s="235"/>
      <c r="R3128" s="235"/>
      <c r="S3128" s="235"/>
      <c r="T3128" s="236"/>
      <c r="AT3128" s="237" t="s">
        <v>176</v>
      </c>
      <c r="AU3128" s="237" t="s">
        <v>83</v>
      </c>
      <c r="AV3128" s="12" t="s">
        <v>81</v>
      </c>
      <c r="AW3128" s="12" t="s">
        <v>34</v>
      </c>
      <c r="AX3128" s="12" t="s">
        <v>73</v>
      </c>
      <c r="AY3128" s="237" t="s">
        <v>161</v>
      </c>
    </row>
    <row r="3129" s="13" customFormat="1">
      <c r="B3129" s="238"/>
      <c r="C3129" s="239"/>
      <c r="D3129" s="225" t="s">
        <v>176</v>
      </c>
      <c r="E3129" s="240" t="s">
        <v>19</v>
      </c>
      <c r="F3129" s="241" t="s">
        <v>1165</v>
      </c>
      <c r="G3129" s="239"/>
      <c r="H3129" s="242">
        <v>75</v>
      </c>
      <c r="I3129" s="243"/>
      <c r="J3129" s="239"/>
      <c r="K3129" s="239"/>
      <c r="L3129" s="244"/>
      <c r="M3129" s="245"/>
      <c r="N3129" s="246"/>
      <c r="O3129" s="246"/>
      <c r="P3129" s="246"/>
      <c r="Q3129" s="246"/>
      <c r="R3129" s="246"/>
      <c r="S3129" s="246"/>
      <c r="T3129" s="247"/>
      <c r="AT3129" s="248" t="s">
        <v>176</v>
      </c>
      <c r="AU3129" s="248" t="s">
        <v>83</v>
      </c>
      <c r="AV3129" s="13" t="s">
        <v>83</v>
      </c>
      <c r="AW3129" s="13" t="s">
        <v>34</v>
      </c>
      <c r="AX3129" s="13" t="s">
        <v>73</v>
      </c>
      <c r="AY3129" s="248" t="s">
        <v>161</v>
      </c>
    </row>
    <row r="3130" s="12" customFormat="1">
      <c r="B3130" s="228"/>
      <c r="C3130" s="229"/>
      <c r="D3130" s="225" t="s">
        <v>176</v>
      </c>
      <c r="E3130" s="230" t="s">
        <v>19</v>
      </c>
      <c r="F3130" s="231" t="s">
        <v>1166</v>
      </c>
      <c r="G3130" s="229"/>
      <c r="H3130" s="230" t="s">
        <v>19</v>
      </c>
      <c r="I3130" s="232"/>
      <c r="J3130" s="229"/>
      <c r="K3130" s="229"/>
      <c r="L3130" s="233"/>
      <c r="M3130" s="234"/>
      <c r="N3130" s="235"/>
      <c r="O3130" s="235"/>
      <c r="P3130" s="235"/>
      <c r="Q3130" s="235"/>
      <c r="R3130" s="235"/>
      <c r="S3130" s="235"/>
      <c r="T3130" s="236"/>
      <c r="AT3130" s="237" t="s">
        <v>176</v>
      </c>
      <c r="AU3130" s="237" t="s">
        <v>83</v>
      </c>
      <c r="AV3130" s="12" t="s">
        <v>81</v>
      </c>
      <c r="AW3130" s="12" t="s">
        <v>34</v>
      </c>
      <c r="AX3130" s="12" t="s">
        <v>73</v>
      </c>
      <c r="AY3130" s="237" t="s">
        <v>161</v>
      </c>
    </row>
    <row r="3131" s="12" customFormat="1">
      <c r="B3131" s="228"/>
      <c r="C3131" s="229"/>
      <c r="D3131" s="225" t="s">
        <v>176</v>
      </c>
      <c r="E3131" s="230" t="s">
        <v>19</v>
      </c>
      <c r="F3131" s="231" t="s">
        <v>394</v>
      </c>
      <c r="G3131" s="229"/>
      <c r="H3131" s="230" t="s">
        <v>19</v>
      </c>
      <c r="I3131" s="232"/>
      <c r="J3131" s="229"/>
      <c r="K3131" s="229"/>
      <c r="L3131" s="233"/>
      <c r="M3131" s="234"/>
      <c r="N3131" s="235"/>
      <c r="O3131" s="235"/>
      <c r="P3131" s="235"/>
      <c r="Q3131" s="235"/>
      <c r="R3131" s="235"/>
      <c r="S3131" s="235"/>
      <c r="T3131" s="236"/>
      <c r="AT3131" s="237" t="s">
        <v>176</v>
      </c>
      <c r="AU3131" s="237" t="s">
        <v>83</v>
      </c>
      <c r="AV3131" s="12" t="s">
        <v>81</v>
      </c>
      <c r="AW3131" s="12" t="s">
        <v>34</v>
      </c>
      <c r="AX3131" s="12" t="s">
        <v>73</v>
      </c>
      <c r="AY3131" s="237" t="s">
        <v>161</v>
      </c>
    </row>
    <row r="3132" s="13" customFormat="1">
      <c r="B3132" s="238"/>
      <c r="C3132" s="239"/>
      <c r="D3132" s="225" t="s">
        <v>176</v>
      </c>
      <c r="E3132" s="240" t="s">
        <v>19</v>
      </c>
      <c r="F3132" s="241" t="s">
        <v>1167</v>
      </c>
      <c r="G3132" s="239"/>
      <c r="H3132" s="242">
        <v>9</v>
      </c>
      <c r="I3132" s="243"/>
      <c r="J3132" s="239"/>
      <c r="K3132" s="239"/>
      <c r="L3132" s="244"/>
      <c r="M3132" s="245"/>
      <c r="N3132" s="246"/>
      <c r="O3132" s="246"/>
      <c r="P3132" s="246"/>
      <c r="Q3132" s="246"/>
      <c r="R3132" s="246"/>
      <c r="S3132" s="246"/>
      <c r="T3132" s="247"/>
      <c r="AT3132" s="248" t="s">
        <v>176</v>
      </c>
      <c r="AU3132" s="248" t="s">
        <v>83</v>
      </c>
      <c r="AV3132" s="13" t="s">
        <v>83</v>
      </c>
      <c r="AW3132" s="13" t="s">
        <v>34</v>
      </c>
      <c r="AX3132" s="13" t="s">
        <v>73</v>
      </c>
      <c r="AY3132" s="248" t="s">
        <v>161</v>
      </c>
    </row>
    <row r="3133" s="12" customFormat="1">
      <c r="B3133" s="228"/>
      <c r="C3133" s="229"/>
      <c r="D3133" s="225" t="s">
        <v>176</v>
      </c>
      <c r="E3133" s="230" t="s">
        <v>19</v>
      </c>
      <c r="F3133" s="231" t="s">
        <v>1168</v>
      </c>
      <c r="G3133" s="229"/>
      <c r="H3133" s="230" t="s">
        <v>19</v>
      </c>
      <c r="I3133" s="232"/>
      <c r="J3133" s="229"/>
      <c r="K3133" s="229"/>
      <c r="L3133" s="233"/>
      <c r="M3133" s="234"/>
      <c r="N3133" s="235"/>
      <c r="O3133" s="235"/>
      <c r="P3133" s="235"/>
      <c r="Q3133" s="235"/>
      <c r="R3133" s="235"/>
      <c r="S3133" s="235"/>
      <c r="T3133" s="236"/>
      <c r="AT3133" s="237" t="s">
        <v>176</v>
      </c>
      <c r="AU3133" s="237" t="s">
        <v>83</v>
      </c>
      <c r="AV3133" s="12" t="s">
        <v>81</v>
      </c>
      <c r="AW3133" s="12" t="s">
        <v>34</v>
      </c>
      <c r="AX3133" s="12" t="s">
        <v>73</v>
      </c>
      <c r="AY3133" s="237" t="s">
        <v>161</v>
      </c>
    </row>
    <row r="3134" s="12" customFormat="1">
      <c r="B3134" s="228"/>
      <c r="C3134" s="229"/>
      <c r="D3134" s="225" t="s">
        <v>176</v>
      </c>
      <c r="E3134" s="230" t="s">
        <v>19</v>
      </c>
      <c r="F3134" s="231" t="s">
        <v>398</v>
      </c>
      <c r="G3134" s="229"/>
      <c r="H3134" s="230" t="s">
        <v>19</v>
      </c>
      <c r="I3134" s="232"/>
      <c r="J3134" s="229"/>
      <c r="K3134" s="229"/>
      <c r="L3134" s="233"/>
      <c r="M3134" s="234"/>
      <c r="N3134" s="235"/>
      <c r="O3134" s="235"/>
      <c r="P3134" s="235"/>
      <c r="Q3134" s="235"/>
      <c r="R3134" s="235"/>
      <c r="S3134" s="235"/>
      <c r="T3134" s="236"/>
      <c r="AT3134" s="237" t="s">
        <v>176</v>
      </c>
      <c r="AU3134" s="237" t="s">
        <v>83</v>
      </c>
      <c r="AV3134" s="12" t="s">
        <v>81</v>
      </c>
      <c r="AW3134" s="12" t="s">
        <v>34</v>
      </c>
      <c r="AX3134" s="12" t="s">
        <v>73</v>
      </c>
      <c r="AY3134" s="237" t="s">
        <v>161</v>
      </c>
    </row>
    <row r="3135" s="13" customFormat="1">
      <c r="B3135" s="238"/>
      <c r="C3135" s="239"/>
      <c r="D3135" s="225" t="s">
        <v>176</v>
      </c>
      <c r="E3135" s="240" t="s">
        <v>19</v>
      </c>
      <c r="F3135" s="241" t="s">
        <v>1169</v>
      </c>
      <c r="G3135" s="239"/>
      <c r="H3135" s="242">
        <v>7</v>
      </c>
      <c r="I3135" s="243"/>
      <c r="J3135" s="239"/>
      <c r="K3135" s="239"/>
      <c r="L3135" s="244"/>
      <c r="M3135" s="245"/>
      <c r="N3135" s="246"/>
      <c r="O3135" s="246"/>
      <c r="P3135" s="246"/>
      <c r="Q3135" s="246"/>
      <c r="R3135" s="246"/>
      <c r="S3135" s="246"/>
      <c r="T3135" s="247"/>
      <c r="AT3135" s="248" t="s">
        <v>176</v>
      </c>
      <c r="AU3135" s="248" t="s">
        <v>83</v>
      </c>
      <c r="AV3135" s="13" t="s">
        <v>83</v>
      </c>
      <c r="AW3135" s="13" t="s">
        <v>34</v>
      </c>
      <c r="AX3135" s="13" t="s">
        <v>73</v>
      </c>
      <c r="AY3135" s="248" t="s">
        <v>161</v>
      </c>
    </row>
    <row r="3136" s="12" customFormat="1">
      <c r="B3136" s="228"/>
      <c r="C3136" s="229"/>
      <c r="D3136" s="225" t="s">
        <v>176</v>
      </c>
      <c r="E3136" s="230" t="s">
        <v>19</v>
      </c>
      <c r="F3136" s="231" t="s">
        <v>1170</v>
      </c>
      <c r="G3136" s="229"/>
      <c r="H3136" s="230" t="s">
        <v>19</v>
      </c>
      <c r="I3136" s="232"/>
      <c r="J3136" s="229"/>
      <c r="K3136" s="229"/>
      <c r="L3136" s="233"/>
      <c r="M3136" s="234"/>
      <c r="N3136" s="235"/>
      <c r="O3136" s="235"/>
      <c r="P3136" s="235"/>
      <c r="Q3136" s="235"/>
      <c r="R3136" s="235"/>
      <c r="S3136" s="235"/>
      <c r="T3136" s="236"/>
      <c r="AT3136" s="237" t="s">
        <v>176</v>
      </c>
      <c r="AU3136" s="237" t="s">
        <v>83</v>
      </c>
      <c r="AV3136" s="12" t="s">
        <v>81</v>
      </c>
      <c r="AW3136" s="12" t="s">
        <v>34</v>
      </c>
      <c r="AX3136" s="12" t="s">
        <v>73</v>
      </c>
      <c r="AY3136" s="237" t="s">
        <v>161</v>
      </c>
    </row>
    <row r="3137" s="12" customFormat="1">
      <c r="B3137" s="228"/>
      <c r="C3137" s="229"/>
      <c r="D3137" s="225" t="s">
        <v>176</v>
      </c>
      <c r="E3137" s="230" t="s">
        <v>19</v>
      </c>
      <c r="F3137" s="231" t="s">
        <v>398</v>
      </c>
      <c r="G3137" s="229"/>
      <c r="H3137" s="230" t="s">
        <v>19</v>
      </c>
      <c r="I3137" s="232"/>
      <c r="J3137" s="229"/>
      <c r="K3137" s="229"/>
      <c r="L3137" s="233"/>
      <c r="M3137" s="234"/>
      <c r="N3137" s="235"/>
      <c r="O3137" s="235"/>
      <c r="P3137" s="235"/>
      <c r="Q3137" s="235"/>
      <c r="R3137" s="235"/>
      <c r="S3137" s="235"/>
      <c r="T3137" s="236"/>
      <c r="AT3137" s="237" t="s">
        <v>176</v>
      </c>
      <c r="AU3137" s="237" t="s">
        <v>83</v>
      </c>
      <c r="AV3137" s="12" t="s">
        <v>81</v>
      </c>
      <c r="AW3137" s="12" t="s">
        <v>34</v>
      </c>
      <c r="AX3137" s="12" t="s">
        <v>73</v>
      </c>
      <c r="AY3137" s="237" t="s">
        <v>161</v>
      </c>
    </row>
    <row r="3138" s="13" customFormat="1">
      <c r="B3138" s="238"/>
      <c r="C3138" s="239"/>
      <c r="D3138" s="225" t="s">
        <v>176</v>
      </c>
      <c r="E3138" s="240" t="s">
        <v>19</v>
      </c>
      <c r="F3138" s="241" t="s">
        <v>1171</v>
      </c>
      <c r="G3138" s="239"/>
      <c r="H3138" s="242">
        <v>24</v>
      </c>
      <c r="I3138" s="243"/>
      <c r="J3138" s="239"/>
      <c r="K3138" s="239"/>
      <c r="L3138" s="244"/>
      <c r="M3138" s="245"/>
      <c r="N3138" s="246"/>
      <c r="O3138" s="246"/>
      <c r="P3138" s="246"/>
      <c r="Q3138" s="246"/>
      <c r="R3138" s="246"/>
      <c r="S3138" s="246"/>
      <c r="T3138" s="247"/>
      <c r="AT3138" s="248" t="s">
        <v>176</v>
      </c>
      <c r="AU3138" s="248" t="s">
        <v>83</v>
      </c>
      <c r="AV3138" s="13" t="s">
        <v>83</v>
      </c>
      <c r="AW3138" s="13" t="s">
        <v>34</v>
      </c>
      <c r="AX3138" s="13" t="s">
        <v>73</v>
      </c>
      <c r="AY3138" s="248" t="s">
        <v>161</v>
      </c>
    </row>
    <row r="3139" s="12" customFormat="1">
      <c r="B3139" s="228"/>
      <c r="C3139" s="229"/>
      <c r="D3139" s="225" t="s">
        <v>176</v>
      </c>
      <c r="E3139" s="230" t="s">
        <v>19</v>
      </c>
      <c r="F3139" s="231" t="s">
        <v>1190</v>
      </c>
      <c r="G3139" s="229"/>
      <c r="H3139" s="230" t="s">
        <v>19</v>
      </c>
      <c r="I3139" s="232"/>
      <c r="J3139" s="229"/>
      <c r="K3139" s="229"/>
      <c r="L3139" s="233"/>
      <c r="M3139" s="234"/>
      <c r="N3139" s="235"/>
      <c r="O3139" s="235"/>
      <c r="P3139" s="235"/>
      <c r="Q3139" s="235"/>
      <c r="R3139" s="235"/>
      <c r="S3139" s="235"/>
      <c r="T3139" s="236"/>
      <c r="AT3139" s="237" t="s">
        <v>176</v>
      </c>
      <c r="AU3139" s="237" t="s">
        <v>83</v>
      </c>
      <c r="AV3139" s="12" t="s">
        <v>81</v>
      </c>
      <c r="AW3139" s="12" t="s">
        <v>34</v>
      </c>
      <c r="AX3139" s="12" t="s">
        <v>73</v>
      </c>
      <c r="AY3139" s="237" t="s">
        <v>161</v>
      </c>
    </row>
    <row r="3140" s="12" customFormat="1">
      <c r="B3140" s="228"/>
      <c r="C3140" s="229"/>
      <c r="D3140" s="225" t="s">
        <v>176</v>
      </c>
      <c r="E3140" s="230" t="s">
        <v>19</v>
      </c>
      <c r="F3140" s="231" t="s">
        <v>410</v>
      </c>
      <c r="G3140" s="229"/>
      <c r="H3140" s="230" t="s">
        <v>19</v>
      </c>
      <c r="I3140" s="232"/>
      <c r="J3140" s="229"/>
      <c r="K3140" s="229"/>
      <c r="L3140" s="233"/>
      <c r="M3140" s="234"/>
      <c r="N3140" s="235"/>
      <c r="O3140" s="235"/>
      <c r="P3140" s="235"/>
      <c r="Q3140" s="235"/>
      <c r="R3140" s="235"/>
      <c r="S3140" s="235"/>
      <c r="T3140" s="236"/>
      <c r="AT3140" s="237" t="s">
        <v>176</v>
      </c>
      <c r="AU3140" s="237" t="s">
        <v>83</v>
      </c>
      <c r="AV3140" s="12" t="s">
        <v>81</v>
      </c>
      <c r="AW3140" s="12" t="s">
        <v>34</v>
      </c>
      <c r="AX3140" s="12" t="s">
        <v>73</v>
      </c>
      <c r="AY3140" s="237" t="s">
        <v>161</v>
      </c>
    </row>
    <row r="3141" s="13" customFormat="1">
      <c r="B3141" s="238"/>
      <c r="C3141" s="239"/>
      <c r="D3141" s="225" t="s">
        <v>176</v>
      </c>
      <c r="E3141" s="240" t="s">
        <v>19</v>
      </c>
      <c r="F3141" s="241" t="s">
        <v>1191</v>
      </c>
      <c r="G3141" s="239"/>
      <c r="H3141" s="242">
        <v>42</v>
      </c>
      <c r="I3141" s="243"/>
      <c r="J3141" s="239"/>
      <c r="K3141" s="239"/>
      <c r="L3141" s="244"/>
      <c r="M3141" s="245"/>
      <c r="N3141" s="246"/>
      <c r="O3141" s="246"/>
      <c r="P3141" s="246"/>
      <c r="Q3141" s="246"/>
      <c r="R3141" s="246"/>
      <c r="S3141" s="246"/>
      <c r="T3141" s="247"/>
      <c r="AT3141" s="248" t="s">
        <v>176</v>
      </c>
      <c r="AU3141" s="248" t="s">
        <v>83</v>
      </c>
      <c r="AV3141" s="13" t="s">
        <v>83</v>
      </c>
      <c r="AW3141" s="13" t="s">
        <v>34</v>
      </c>
      <c r="AX3141" s="13" t="s">
        <v>73</v>
      </c>
      <c r="AY3141" s="248" t="s">
        <v>161</v>
      </c>
    </row>
    <row r="3142" s="12" customFormat="1">
      <c r="B3142" s="228"/>
      <c r="C3142" s="229"/>
      <c r="D3142" s="225" t="s">
        <v>176</v>
      </c>
      <c r="E3142" s="230" t="s">
        <v>19</v>
      </c>
      <c r="F3142" s="231" t="s">
        <v>3267</v>
      </c>
      <c r="G3142" s="229"/>
      <c r="H3142" s="230" t="s">
        <v>19</v>
      </c>
      <c r="I3142" s="232"/>
      <c r="J3142" s="229"/>
      <c r="K3142" s="229"/>
      <c r="L3142" s="233"/>
      <c r="M3142" s="234"/>
      <c r="N3142" s="235"/>
      <c r="O3142" s="235"/>
      <c r="P3142" s="235"/>
      <c r="Q3142" s="235"/>
      <c r="R3142" s="235"/>
      <c r="S3142" s="235"/>
      <c r="T3142" s="236"/>
      <c r="AT3142" s="237" t="s">
        <v>176</v>
      </c>
      <c r="AU3142" s="237" t="s">
        <v>83</v>
      </c>
      <c r="AV3142" s="12" t="s">
        <v>81</v>
      </c>
      <c r="AW3142" s="12" t="s">
        <v>34</v>
      </c>
      <c r="AX3142" s="12" t="s">
        <v>73</v>
      </c>
      <c r="AY3142" s="237" t="s">
        <v>161</v>
      </c>
    </row>
    <row r="3143" s="13" customFormat="1">
      <c r="B3143" s="238"/>
      <c r="C3143" s="239"/>
      <c r="D3143" s="225" t="s">
        <v>176</v>
      </c>
      <c r="E3143" s="240" t="s">
        <v>19</v>
      </c>
      <c r="F3143" s="241" t="s">
        <v>3288</v>
      </c>
      <c r="G3143" s="239"/>
      <c r="H3143" s="242">
        <v>7</v>
      </c>
      <c r="I3143" s="243"/>
      <c r="J3143" s="239"/>
      <c r="K3143" s="239"/>
      <c r="L3143" s="244"/>
      <c r="M3143" s="245"/>
      <c r="N3143" s="246"/>
      <c r="O3143" s="246"/>
      <c r="P3143" s="246"/>
      <c r="Q3143" s="246"/>
      <c r="R3143" s="246"/>
      <c r="S3143" s="246"/>
      <c r="T3143" s="247"/>
      <c r="AT3143" s="248" t="s">
        <v>176</v>
      </c>
      <c r="AU3143" s="248" t="s">
        <v>83</v>
      </c>
      <c r="AV3143" s="13" t="s">
        <v>83</v>
      </c>
      <c r="AW3143" s="13" t="s">
        <v>34</v>
      </c>
      <c r="AX3143" s="13" t="s">
        <v>73</v>
      </c>
      <c r="AY3143" s="248" t="s">
        <v>161</v>
      </c>
    </row>
    <row r="3144" s="12" customFormat="1">
      <c r="B3144" s="228"/>
      <c r="C3144" s="229"/>
      <c r="D3144" s="225" t="s">
        <v>176</v>
      </c>
      <c r="E3144" s="230" t="s">
        <v>19</v>
      </c>
      <c r="F3144" s="231" t="s">
        <v>328</v>
      </c>
      <c r="G3144" s="229"/>
      <c r="H3144" s="230" t="s">
        <v>19</v>
      </c>
      <c r="I3144" s="232"/>
      <c r="J3144" s="229"/>
      <c r="K3144" s="229"/>
      <c r="L3144" s="233"/>
      <c r="M3144" s="234"/>
      <c r="N3144" s="235"/>
      <c r="O3144" s="235"/>
      <c r="P3144" s="235"/>
      <c r="Q3144" s="235"/>
      <c r="R3144" s="235"/>
      <c r="S3144" s="235"/>
      <c r="T3144" s="236"/>
      <c r="AT3144" s="237" t="s">
        <v>176</v>
      </c>
      <c r="AU3144" s="237" t="s">
        <v>83</v>
      </c>
      <c r="AV3144" s="12" t="s">
        <v>81</v>
      </c>
      <c r="AW3144" s="12" t="s">
        <v>34</v>
      </c>
      <c r="AX3144" s="12" t="s">
        <v>73</v>
      </c>
      <c r="AY3144" s="237" t="s">
        <v>161</v>
      </c>
    </row>
    <row r="3145" s="12" customFormat="1">
      <c r="B3145" s="228"/>
      <c r="C3145" s="229"/>
      <c r="D3145" s="225" t="s">
        <v>176</v>
      </c>
      <c r="E3145" s="230" t="s">
        <v>19</v>
      </c>
      <c r="F3145" s="231" t="s">
        <v>1074</v>
      </c>
      <c r="G3145" s="229"/>
      <c r="H3145" s="230" t="s">
        <v>19</v>
      </c>
      <c r="I3145" s="232"/>
      <c r="J3145" s="229"/>
      <c r="K3145" s="229"/>
      <c r="L3145" s="233"/>
      <c r="M3145" s="234"/>
      <c r="N3145" s="235"/>
      <c r="O3145" s="235"/>
      <c r="P3145" s="235"/>
      <c r="Q3145" s="235"/>
      <c r="R3145" s="235"/>
      <c r="S3145" s="235"/>
      <c r="T3145" s="236"/>
      <c r="AT3145" s="237" t="s">
        <v>176</v>
      </c>
      <c r="AU3145" s="237" t="s">
        <v>83</v>
      </c>
      <c r="AV3145" s="12" t="s">
        <v>81</v>
      </c>
      <c r="AW3145" s="12" t="s">
        <v>34</v>
      </c>
      <c r="AX3145" s="12" t="s">
        <v>73</v>
      </c>
      <c r="AY3145" s="237" t="s">
        <v>161</v>
      </c>
    </row>
    <row r="3146" s="12" customFormat="1">
      <c r="B3146" s="228"/>
      <c r="C3146" s="229"/>
      <c r="D3146" s="225" t="s">
        <v>176</v>
      </c>
      <c r="E3146" s="230" t="s">
        <v>19</v>
      </c>
      <c r="F3146" s="231" t="s">
        <v>394</v>
      </c>
      <c r="G3146" s="229"/>
      <c r="H3146" s="230" t="s">
        <v>19</v>
      </c>
      <c r="I3146" s="232"/>
      <c r="J3146" s="229"/>
      <c r="K3146" s="229"/>
      <c r="L3146" s="233"/>
      <c r="M3146" s="234"/>
      <c r="N3146" s="235"/>
      <c r="O3146" s="235"/>
      <c r="P3146" s="235"/>
      <c r="Q3146" s="235"/>
      <c r="R3146" s="235"/>
      <c r="S3146" s="235"/>
      <c r="T3146" s="236"/>
      <c r="AT3146" s="237" t="s">
        <v>176</v>
      </c>
      <c r="AU3146" s="237" t="s">
        <v>83</v>
      </c>
      <c r="AV3146" s="12" t="s">
        <v>81</v>
      </c>
      <c r="AW3146" s="12" t="s">
        <v>34</v>
      </c>
      <c r="AX3146" s="12" t="s">
        <v>73</v>
      </c>
      <c r="AY3146" s="237" t="s">
        <v>161</v>
      </c>
    </row>
    <row r="3147" s="13" customFormat="1">
      <c r="B3147" s="238"/>
      <c r="C3147" s="239"/>
      <c r="D3147" s="225" t="s">
        <v>176</v>
      </c>
      <c r="E3147" s="240" t="s">
        <v>19</v>
      </c>
      <c r="F3147" s="241" t="s">
        <v>1176</v>
      </c>
      <c r="G3147" s="239"/>
      <c r="H3147" s="242">
        <v>70</v>
      </c>
      <c r="I3147" s="243"/>
      <c r="J3147" s="239"/>
      <c r="K3147" s="239"/>
      <c r="L3147" s="244"/>
      <c r="M3147" s="245"/>
      <c r="N3147" s="246"/>
      <c r="O3147" s="246"/>
      <c r="P3147" s="246"/>
      <c r="Q3147" s="246"/>
      <c r="R3147" s="246"/>
      <c r="S3147" s="246"/>
      <c r="T3147" s="247"/>
      <c r="AT3147" s="248" t="s">
        <v>176</v>
      </c>
      <c r="AU3147" s="248" t="s">
        <v>83</v>
      </c>
      <c r="AV3147" s="13" t="s">
        <v>83</v>
      </c>
      <c r="AW3147" s="13" t="s">
        <v>34</v>
      </c>
      <c r="AX3147" s="13" t="s">
        <v>73</v>
      </c>
      <c r="AY3147" s="248" t="s">
        <v>161</v>
      </c>
    </row>
    <row r="3148" s="12" customFormat="1">
      <c r="B3148" s="228"/>
      <c r="C3148" s="229"/>
      <c r="D3148" s="225" t="s">
        <v>176</v>
      </c>
      <c r="E3148" s="230" t="s">
        <v>19</v>
      </c>
      <c r="F3148" s="231" t="s">
        <v>1108</v>
      </c>
      <c r="G3148" s="229"/>
      <c r="H3148" s="230" t="s">
        <v>19</v>
      </c>
      <c r="I3148" s="232"/>
      <c r="J3148" s="229"/>
      <c r="K3148" s="229"/>
      <c r="L3148" s="233"/>
      <c r="M3148" s="234"/>
      <c r="N3148" s="235"/>
      <c r="O3148" s="235"/>
      <c r="P3148" s="235"/>
      <c r="Q3148" s="235"/>
      <c r="R3148" s="235"/>
      <c r="S3148" s="235"/>
      <c r="T3148" s="236"/>
      <c r="AT3148" s="237" t="s">
        <v>176</v>
      </c>
      <c r="AU3148" s="237" t="s">
        <v>83</v>
      </c>
      <c r="AV3148" s="12" t="s">
        <v>81</v>
      </c>
      <c r="AW3148" s="12" t="s">
        <v>34</v>
      </c>
      <c r="AX3148" s="12" t="s">
        <v>73</v>
      </c>
      <c r="AY3148" s="237" t="s">
        <v>161</v>
      </c>
    </row>
    <row r="3149" s="12" customFormat="1">
      <c r="B3149" s="228"/>
      <c r="C3149" s="229"/>
      <c r="D3149" s="225" t="s">
        <v>176</v>
      </c>
      <c r="E3149" s="230" t="s">
        <v>19</v>
      </c>
      <c r="F3149" s="231" t="s">
        <v>394</v>
      </c>
      <c r="G3149" s="229"/>
      <c r="H3149" s="230" t="s">
        <v>19</v>
      </c>
      <c r="I3149" s="232"/>
      <c r="J3149" s="229"/>
      <c r="K3149" s="229"/>
      <c r="L3149" s="233"/>
      <c r="M3149" s="234"/>
      <c r="N3149" s="235"/>
      <c r="O3149" s="235"/>
      <c r="P3149" s="235"/>
      <c r="Q3149" s="235"/>
      <c r="R3149" s="235"/>
      <c r="S3149" s="235"/>
      <c r="T3149" s="236"/>
      <c r="AT3149" s="237" t="s">
        <v>176</v>
      </c>
      <c r="AU3149" s="237" t="s">
        <v>83</v>
      </c>
      <c r="AV3149" s="12" t="s">
        <v>81</v>
      </c>
      <c r="AW3149" s="12" t="s">
        <v>34</v>
      </c>
      <c r="AX3149" s="12" t="s">
        <v>73</v>
      </c>
      <c r="AY3149" s="237" t="s">
        <v>161</v>
      </c>
    </row>
    <row r="3150" s="13" customFormat="1">
      <c r="B3150" s="238"/>
      <c r="C3150" s="239"/>
      <c r="D3150" s="225" t="s">
        <v>176</v>
      </c>
      <c r="E3150" s="240" t="s">
        <v>19</v>
      </c>
      <c r="F3150" s="241" t="s">
        <v>1177</v>
      </c>
      <c r="G3150" s="239"/>
      <c r="H3150" s="242">
        <v>19</v>
      </c>
      <c r="I3150" s="243"/>
      <c r="J3150" s="239"/>
      <c r="K3150" s="239"/>
      <c r="L3150" s="244"/>
      <c r="M3150" s="245"/>
      <c r="N3150" s="246"/>
      <c r="O3150" s="246"/>
      <c r="P3150" s="246"/>
      <c r="Q3150" s="246"/>
      <c r="R3150" s="246"/>
      <c r="S3150" s="246"/>
      <c r="T3150" s="247"/>
      <c r="AT3150" s="248" t="s">
        <v>176</v>
      </c>
      <c r="AU3150" s="248" t="s">
        <v>83</v>
      </c>
      <c r="AV3150" s="13" t="s">
        <v>83</v>
      </c>
      <c r="AW3150" s="13" t="s">
        <v>34</v>
      </c>
      <c r="AX3150" s="13" t="s">
        <v>73</v>
      </c>
      <c r="AY3150" s="248" t="s">
        <v>161</v>
      </c>
    </row>
    <row r="3151" s="12" customFormat="1">
      <c r="B3151" s="228"/>
      <c r="C3151" s="229"/>
      <c r="D3151" s="225" t="s">
        <v>176</v>
      </c>
      <c r="E3151" s="230" t="s">
        <v>19</v>
      </c>
      <c r="F3151" s="231" t="s">
        <v>1042</v>
      </c>
      <c r="G3151" s="229"/>
      <c r="H3151" s="230" t="s">
        <v>19</v>
      </c>
      <c r="I3151" s="232"/>
      <c r="J3151" s="229"/>
      <c r="K3151" s="229"/>
      <c r="L3151" s="233"/>
      <c r="M3151" s="234"/>
      <c r="N3151" s="235"/>
      <c r="O3151" s="235"/>
      <c r="P3151" s="235"/>
      <c r="Q3151" s="235"/>
      <c r="R3151" s="235"/>
      <c r="S3151" s="235"/>
      <c r="T3151" s="236"/>
      <c r="AT3151" s="237" t="s">
        <v>176</v>
      </c>
      <c r="AU3151" s="237" t="s">
        <v>83</v>
      </c>
      <c r="AV3151" s="12" t="s">
        <v>81</v>
      </c>
      <c r="AW3151" s="12" t="s">
        <v>34</v>
      </c>
      <c r="AX3151" s="12" t="s">
        <v>73</v>
      </c>
      <c r="AY3151" s="237" t="s">
        <v>161</v>
      </c>
    </row>
    <row r="3152" s="12" customFormat="1">
      <c r="B3152" s="228"/>
      <c r="C3152" s="229"/>
      <c r="D3152" s="225" t="s">
        <v>176</v>
      </c>
      <c r="E3152" s="230" t="s">
        <v>19</v>
      </c>
      <c r="F3152" s="231" t="s">
        <v>394</v>
      </c>
      <c r="G3152" s="229"/>
      <c r="H3152" s="230" t="s">
        <v>19</v>
      </c>
      <c r="I3152" s="232"/>
      <c r="J3152" s="229"/>
      <c r="K3152" s="229"/>
      <c r="L3152" s="233"/>
      <c r="M3152" s="234"/>
      <c r="N3152" s="235"/>
      <c r="O3152" s="235"/>
      <c r="P3152" s="235"/>
      <c r="Q3152" s="235"/>
      <c r="R3152" s="235"/>
      <c r="S3152" s="235"/>
      <c r="T3152" s="236"/>
      <c r="AT3152" s="237" t="s">
        <v>176</v>
      </c>
      <c r="AU3152" s="237" t="s">
        <v>83</v>
      </c>
      <c r="AV3152" s="12" t="s">
        <v>81</v>
      </c>
      <c r="AW3152" s="12" t="s">
        <v>34</v>
      </c>
      <c r="AX3152" s="12" t="s">
        <v>73</v>
      </c>
      <c r="AY3152" s="237" t="s">
        <v>161</v>
      </c>
    </row>
    <row r="3153" s="13" customFormat="1">
      <c r="B3153" s="238"/>
      <c r="C3153" s="239"/>
      <c r="D3153" s="225" t="s">
        <v>176</v>
      </c>
      <c r="E3153" s="240" t="s">
        <v>19</v>
      </c>
      <c r="F3153" s="241" t="s">
        <v>1178</v>
      </c>
      <c r="G3153" s="239"/>
      <c r="H3153" s="242">
        <v>26</v>
      </c>
      <c r="I3153" s="243"/>
      <c r="J3153" s="239"/>
      <c r="K3153" s="239"/>
      <c r="L3153" s="244"/>
      <c r="M3153" s="245"/>
      <c r="N3153" s="246"/>
      <c r="O3153" s="246"/>
      <c r="P3153" s="246"/>
      <c r="Q3153" s="246"/>
      <c r="R3153" s="246"/>
      <c r="S3153" s="246"/>
      <c r="T3153" s="247"/>
      <c r="AT3153" s="248" t="s">
        <v>176</v>
      </c>
      <c r="AU3153" s="248" t="s">
        <v>83</v>
      </c>
      <c r="AV3153" s="13" t="s">
        <v>83</v>
      </c>
      <c r="AW3153" s="13" t="s">
        <v>34</v>
      </c>
      <c r="AX3153" s="13" t="s">
        <v>73</v>
      </c>
      <c r="AY3153" s="248" t="s">
        <v>161</v>
      </c>
    </row>
    <row r="3154" s="12" customFormat="1">
      <c r="B3154" s="228"/>
      <c r="C3154" s="229"/>
      <c r="D3154" s="225" t="s">
        <v>176</v>
      </c>
      <c r="E3154" s="230" t="s">
        <v>19</v>
      </c>
      <c r="F3154" s="231" t="s">
        <v>1044</v>
      </c>
      <c r="G3154" s="229"/>
      <c r="H3154" s="230" t="s">
        <v>19</v>
      </c>
      <c r="I3154" s="232"/>
      <c r="J3154" s="229"/>
      <c r="K3154" s="229"/>
      <c r="L3154" s="233"/>
      <c r="M3154" s="234"/>
      <c r="N3154" s="235"/>
      <c r="O3154" s="235"/>
      <c r="P3154" s="235"/>
      <c r="Q3154" s="235"/>
      <c r="R3154" s="235"/>
      <c r="S3154" s="235"/>
      <c r="T3154" s="236"/>
      <c r="AT3154" s="237" t="s">
        <v>176</v>
      </c>
      <c r="AU3154" s="237" t="s">
        <v>83</v>
      </c>
      <c r="AV3154" s="12" t="s">
        <v>81</v>
      </c>
      <c r="AW3154" s="12" t="s">
        <v>34</v>
      </c>
      <c r="AX3154" s="12" t="s">
        <v>73</v>
      </c>
      <c r="AY3154" s="237" t="s">
        <v>161</v>
      </c>
    </row>
    <row r="3155" s="12" customFormat="1">
      <c r="B3155" s="228"/>
      <c r="C3155" s="229"/>
      <c r="D3155" s="225" t="s">
        <v>176</v>
      </c>
      <c r="E3155" s="230" t="s">
        <v>19</v>
      </c>
      <c r="F3155" s="231" t="s">
        <v>394</v>
      </c>
      <c r="G3155" s="229"/>
      <c r="H3155" s="230" t="s">
        <v>19</v>
      </c>
      <c r="I3155" s="232"/>
      <c r="J3155" s="229"/>
      <c r="K3155" s="229"/>
      <c r="L3155" s="233"/>
      <c r="M3155" s="234"/>
      <c r="N3155" s="235"/>
      <c r="O3155" s="235"/>
      <c r="P3155" s="235"/>
      <c r="Q3155" s="235"/>
      <c r="R3155" s="235"/>
      <c r="S3155" s="235"/>
      <c r="T3155" s="236"/>
      <c r="AT3155" s="237" t="s">
        <v>176</v>
      </c>
      <c r="AU3155" s="237" t="s">
        <v>83</v>
      </c>
      <c r="AV3155" s="12" t="s">
        <v>81</v>
      </c>
      <c r="AW3155" s="12" t="s">
        <v>34</v>
      </c>
      <c r="AX3155" s="12" t="s">
        <v>73</v>
      </c>
      <c r="AY3155" s="237" t="s">
        <v>161</v>
      </c>
    </row>
    <row r="3156" s="13" customFormat="1">
      <c r="B3156" s="238"/>
      <c r="C3156" s="239"/>
      <c r="D3156" s="225" t="s">
        <v>176</v>
      </c>
      <c r="E3156" s="240" t="s">
        <v>19</v>
      </c>
      <c r="F3156" s="241" t="s">
        <v>1179</v>
      </c>
      <c r="G3156" s="239"/>
      <c r="H3156" s="242">
        <v>16</v>
      </c>
      <c r="I3156" s="243"/>
      <c r="J3156" s="239"/>
      <c r="K3156" s="239"/>
      <c r="L3156" s="244"/>
      <c r="M3156" s="245"/>
      <c r="N3156" s="246"/>
      <c r="O3156" s="246"/>
      <c r="P3156" s="246"/>
      <c r="Q3156" s="246"/>
      <c r="R3156" s="246"/>
      <c r="S3156" s="246"/>
      <c r="T3156" s="247"/>
      <c r="AT3156" s="248" t="s">
        <v>176</v>
      </c>
      <c r="AU3156" s="248" t="s">
        <v>83</v>
      </c>
      <c r="AV3156" s="13" t="s">
        <v>83</v>
      </c>
      <c r="AW3156" s="13" t="s">
        <v>34</v>
      </c>
      <c r="AX3156" s="13" t="s">
        <v>73</v>
      </c>
      <c r="AY3156" s="248" t="s">
        <v>161</v>
      </c>
    </row>
    <row r="3157" s="12" customFormat="1">
      <c r="B3157" s="228"/>
      <c r="C3157" s="229"/>
      <c r="D3157" s="225" t="s">
        <v>176</v>
      </c>
      <c r="E3157" s="230" t="s">
        <v>19</v>
      </c>
      <c r="F3157" s="231" t="s">
        <v>1091</v>
      </c>
      <c r="G3157" s="229"/>
      <c r="H3157" s="230" t="s">
        <v>19</v>
      </c>
      <c r="I3157" s="232"/>
      <c r="J3157" s="229"/>
      <c r="K3157" s="229"/>
      <c r="L3157" s="233"/>
      <c r="M3157" s="234"/>
      <c r="N3157" s="235"/>
      <c r="O3157" s="235"/>
      <c r="P3157" s="235"/>
      <c r="Q3157" s="235"/>
      <c r="R3157" s="235"/>
      <c r="S3157" s="235"/>
      <c r="T3157" s="236"/>
      <c r="AT3157" s="237" t="s">
        <v>176</v>
      </c>
      <c r="AU3157" s="237" t="s">
        <v>83</v>
      </c>
      <c r="AV3157" s="12" t="s">
        <v>81</v>
      </c>
      <c r="AW3157" s="12" t="s">
        <v>34</v>
      </c>
      <c r="AX3157" s="12" t="s">
        <v>73</v>
      </c>
      <c r="AY3157" s="237" t="s">
        <v>161</v>
      </c>
    </row>
    <row r="3158" s="12" customFormat="1">
      <c r="B3158" s="228"/>
      <c r="C3158" s="229"/>
      <c r="D3158" s="225" t="s">
        <v>176</v>
      </c>
      <c r="E3158" s="230" t="s">
        <v>19</v>
      </c>
      <c r="F3158" s="231" t="s">
        <v>398</v>
      </c>
      <c r="G3158" s="229"/>
      <c r="H3158" s="230" t="s">
        <v>19</v>
      </c>
      <c r="I3158" s="232"/>
      <c r="J3158" s="229"/>
      <c r="K3158" s="229"/>
      <c r="L3158" s="233"/>
      <c r="M3158" s="234"/>
      <c r="N3158" s="235"/>
      <c r="O3158" s="235"/>
      <c r="P3158" s="235"/>
      <c r="Q3158" s="235"/>
      <c r="R3158" s="235"/>
      <c r="S3158" s="235"/>
      <c r="T3158" s="236"/>
      <c r="AT3158" s="237" t="s">
        <v>176</v>
      </c>
      <c r="AU3158" s="237" t="s">
        <v>83</v>
      </c>
      <c r="AV3158" s="12" t="s">
        <v>81</v>
      </c>
      <c r="AW3158" s="12" t="s">
        <v>34</v>
      </c>
      <c r="AX3158" s="12" t="s">
        <v>73</v>
      </c>
      <c r="AY3158" s="237" t="s">
        <v>161</v>
      </c>
    </row>
    <row r="3159" s="13" customFormat="1">
      <c r="B3159" s="238"/>
      <c r="C3159" s="239"/>
      <c r="D3159" s="225" t="s">
        <v>176</v>
      </c>
      <c r="E3159" s="240" t="s">
        <v>19</v>
      </c>
      <c r="F3159" s="241" t="s">
        <v>2369</v>
      </c>
      <c r="G3159" s="239"/>
      <c r="H3159" s="242">
        <v>16</v>
      </c>
      <c r="I3159" s="243"/>
      <c r="J3159" s="239"/>
      <c r="K3159" s="239"/>
      <c r="L3159" s="244"/>
      <c r="M3159" s="245"/>
      <c r="N3159" s="246"/>
      <c r="O3159" s="246"/>
      <c r="P3159" s="246"/>
      <c r="Q3159" s="246"/>
      <c r="R3159" s="246"/>
      <c r="S3159" s="246"/>
      <c r="T3159" s="247"/>
      <c r="AT3159" s="248" t="s">
        <v>176</v>
      </c>
      <c r="AU3159" s="248" t="s">
        <v>83</v>
      </c>
      <c r="AV3159" s="13" t="s">
        <v>83</v>
      </c>
      <c r="AW3159" s="13" t="s">
        <v>34</v>
      </c>
      <c r="AX3159" s="13" t="s">
        <v>73</v>
      </c>
      <c r="AY3159" s="248" t="s">
        <v>161</v>
      </c>
    </row>
    <row r="3160" s="12" customFormat="1">
      <c r="B3160" s="228"/>
      <c r="C3160" s="229"/>
      <c r="D3160" s="225" t="s">
        <v>176</v>
      </c>
      <c r="E3160" s="230" t="s">
        <v>19</v>
      </c>
      <c r="F3160" s="231" t="s">
        <v>1180</v>
      </c>
      <c r="G3160" s="229"/>
      <c r="H3160" s="230" t="s">
        <v>19</v>
      </c>
      <c r="I3160" s="232"/>
      <c r="J3160" s="229"/>
      <c r="K3160" s="229"/>
      <c r="L3160" s="233"/>
      <c r="M3160" s="234"/>
      <c r="N3160" s="235"/>
      <c r="O3160" s="235"/>
      <c r="P3160" s="235"/>
      <c r="Q3160" s="235"/>
      <c r="R3160" s="235"/>
      <c r="S3160" s="235"/>
      <c r="T3160" s="236"/>
      <c r="AT3160" s="237" t="s">
        <v>176</v>
      </c>
      <c r="AU3160" s="237" t="s">
        <v>83</v>
      </c>
      <c r="AV3160" s="12" t="s">
        <v>81</v>
      </c>
      <c r="AW3160" s="12" t="s">
        <v>34</v>
      </c>
      <c r="AX3160" s="12" t="s">
        <v>73</v>
      </c>
      <c r="AY3160" s="237" t="s">
        <v>161</v>
      </c>
    </row>
    <row r="3161" s="12" customFormat="1">
      <c r="B3161" s="228"/>
      <c r="C3161" s="229"/>
      <c r="D3161" s="225" t="s">
        <v>176</v>
      </c>
      <c r="E3161" s="230" t="s">
        <v>19</v>
      </c>
      <c r="F3161" s="231" t="s">
        <v>398</v>
      </c>
      <c r="G3161" s="229"/>
      <c r="H3161" s="230" t="s">
        <v>19</v>
      </c>
      <c r="I3161" s="232"/>
      <c r="J3161" s="229"/>
      <c r="K3161" s="229"/>
      <c r="L3161" s="233"/>
      <c r="M3161" s="234"/>
      <c r="N3161" s="235"/>
      <c r="O3161" s="235"/>
      <c r="P3161" s="235"/>
      <c r="Q3161" s="235"/>
      <c r="R3161" s="235"/>
      <c r="S3161" s="235"/>
      <c r="T3161" s="236"/>
      <c r="AT3161" s="237" t="s">
        <v>176</v>
      </c>
      <c r="AU3161" s="237" t="s">
        <v>83</v>
      </c>
      <c r="AV3161" s="12" t="s">
        <v>81</v>
      </c>
      <c r="AW3161" s="12" t="s">
        <v>34</v>
      </c>
      <c r="AX3161" s="12" t="s">
        <v>73</v>
      </c>
      <c r="AY3161" s="237" t="s">
        <v>161</v>
      </c>
    </row>
    <row r="3162" s="13" customFormat="1">
      <c r="B3162" s="238"/>
      <c r="C3162" s="239"/>
      <c r="D3162" s="225" t="s">
        <v>176</v>
      </c>
      <c r="E3162" s="240" t="s">
        <v>19</v>
      </c>
      <c r="F3162" s="241" t="s">
        <v>1181</v>
      </c>
      <c r="G3162" s="239"/>
      <c r="H3162" s="242">
        <v>18</v>
      </c>
      <c r="I3162" s="243"/>
      <c r="J3162" s="239"/>
      <c r="K3162" s="239"/>
      <c r="L3162" s="244"/>
      <c r="M3162" s="245"/>
      <c r="N3162" s="246"/>
      <c r="O3162" s="246"/>
      <c r="P3162" s="246"/>
      <c r="Q3162" s="246"/>
      <c r="R3162" s="246"/>
      <c r="S3162" s="246"/>
      <c r="T3162" s="247"/>
      <c r="AT3162" s="248" t="s">
        <v>176</v>
      </c>
      <c r="AU3162" s="248" t="s">
        <v>83</v>
      </c>
      <c r="AV3162" s="13" t="s">
        <v>83</v>
      </c>
      <c r="AW3162" s="13" t="s">
        <v>34</v>
      </c>
      <c r="AX3162" s="13" t="s">
        <v>73</v>
      </c>
      <c r="AY3162" s="248" t="s">
        <v>161</v>
      </c>
    </row>
    <row r="3163" s="12" customFormat="1">
      <c r="B3163" s="228"/>
      <c r="C3163" s="229"/>
      <c r="D3163" s="225" t="s">
        <v>176</v>
      </c>
      <c r="E3163" s="230" t="s">
        <v>19</v>
      </c>
      <c r="F3163" s="231" t="s">
        <v>1063</v>
      </c>
      <c r="G3163" s="229"/>
      <c r="H3163" s="230" t="s">
        <v>19</v>
      </c>
      <c r="I3163" s="232"/>
      <c r="J3163" s="229"/>
      <c r="K3163" s="229"/>
      <c r="L3163" s="233"/>
      <c r="M3163" s="234"/>
      <c r="N3163" s="235"/>
      <c r="O3163" s="235"/>
      <c r="P3163" s="235"/>
      <c r="Q3163" s="235"/>
      <c r="R3163" s="235"/>
      <c r="S3163" s="235"/>
      <c r="T3163" s="236"/>
      <c r="AT3163" s="237" t="s">
        <v>176</v>
      </c>
      <c r="AU3163" s="237" t="s">
        <v>83</v>
      </c>
      <c r="AV3163" s="12" t="s">
        <v>81</v>
      </c>
      <c r="AW3163" s="12" t="s">
        <v>34</v>
      </c>
      <c r="AX3163" s="12" t="s">
        <v>73</v>
      </c>
      <c r="AY3163" s="237" t="s">
        <v>161</v>
      </c>
    </row>
    <row r="3164" s="12" customFormat="1">
      <c r="B3164" s="228"/>
      <c r="C3164" s="229"/>
      <c r="D3164" s="225" t="s">
        <v>176</v>
      </c>
      <c r="E3164" s="230" t="s">
        <v>19</v>
      </c>
      <c r="F3164" s="231" t="s">
        <v>398</v>
      </c>
      <c r="G3164" s="229"/>
      <c r="H3164" s="230" t="s">
        <v>19</v>
      </c>
      <c r="I3164" s="232"/>
      <c r="J3164" s="229"/>
      <c r="K3164" s="229"/>
      <c r="L3164" s="233"/>
      <c r="M3164" s="234"/>
      <c r="N3164" s="235"/>
      <c r="O3164" s="235"/>
      <c r="P3164" s="235"/>
      <c r="Q3164" s="235"/>
      <c r="R3164" s="235"/>
      <c r="S3164" s="235"/>
      <c r="T3164" s="236"/>
      <c r="AT3164" s="237" t="s">
        <v>176</v>
      </c>
      <c r="AU3164" s="237" t="s">
        <v>83</v>
      </c>
      <c r="AV3164" s="12" t="s">
        <v>81</v>
      </c>
      <c r="AW3164" s="12" t="s">
        <v>34</v>
      </c>
      <c r="AX3164" s="12" t="s">
        <v>73</v>
      </c>
      <c r="AY3164" s="237" t="s">
        <v>161</v>
      </c>
    </row>
    <row r="3165" s="13" customFormat="1">
      <c r="B3165" s="238"/>
      <c r="C3165" s="239"/>
      <c r="D3165" s="225" t="s">
        <v>176</v>
      </c>
      <c r="E3165" s="240" t="s">
        <v>19</v>
      </c>
      <c r="F3165" s="241" t="s">
        <v>1182</v>
      </c>
      <c r="G3165" s="239"/>
      <c r="H3165" s="242">
        <v>4</v>
      </c>
      <c r="I3165" s="243"/>
      <c r="J3165" s="239"/>
      <c r="K3165" s="239"/>
      <c r="L3165" s="244"/>
      <c r="M3165" s="245"/>
      <c r="N3165" s="246"/>
      <c r="O3165" s="246"/>
      <c r="P3165" s="246"/>
      <c r="Q3165" s="246"/>
      <c r="R3165" s="246"/>
      <c r="S3165" s="246"/>
      <c r="T3165" s="247"/>
      <c r="AT3165" s="248" t="s">
        <v>176</v>
      </c>
      <c r="AU3165" s="248" t="s">
        <v>83</v>
      </c>
      <c r="AV3165" s="13" t="s">
        <v>83</v>
      </c>
      <c r="AW3165" s="13" t="s">
        <v>34</v>
      </c>
      <c r="AX3165" s="13" t="s">
        <v>73</v>
      </c>
      <c r="AY3165" s="248" t="s">
        <v>161</v>
      </c>
    </row>
    <row r="3166" s="14" customFormat="1">
      <c r="B3166" s="249"/>
      <c r="C3166" s="250"/>
      <c r="D3166" s="225" t="s">
        <v>176</v>
      </c>
      <c r="E3166" s="251" t="s">
        <v>19</v>
      </c>
      <c r="F3166" s="252" t="s">
        <v>201</v>
      </c>
      <c r="G3166" s="250"/>
      <c r="H3166" s="253">
        <v>333</v>
      </c>
      <c r="I3166" s="254"/>
      <c r="J3166" s="250"/>
      <c r="K3166" s="250"/>
      <c r="L3166" s="255"/>
      <c r="M3166" s="256"/>
      <c r="N3166" s="257"/>
      <c r="O3166" s="257"/>
      <c r="P3166" s="257"/>
      <c r="Q3166" s="257"/>
      <c r="R3166" s="257"/>
      <c r="S3166" s="257"/>
      <c r="T3166" s="258"/>
      <c r="AT3166" s="259" t="s">
        <v>176</v>
      </c>
      <c r="AU3166" s="259" t="s">
        <v>83</v>
      </c>
      <c r="AV3166" s="14" t="s">
        <v>167</v>
      </c>
      <c r="AW3166" s="14" t="s">
        <v>34</v>
      </c>
      <c r="AX3166" s="14" t="s">
        <v>81</v>
      </c>
      <c r="AY3166" s="259" t="s">
        <v>161</v>
      </c>
    </row>
    <row r="3167" s="1" customFormat="1" ht="24" customHeight="1">
      <c r="B3167" s="39"/>
      <c r="C3167" s="212" t="s">
        <v>3289</v>
      </c>
      <c r="D3167" s="212" t="s">
        <v>163</v>
      </c>
      <c r="E3167" s="213" t="s">
        <v>3290</v>
      </c>
      <c r="F3167" s="214" t="s">
        <v>3291</v>
      </c>
      <c r="G3167" s="215" t="s">
        <v>210</v>
      </c>
      <c r="H3167" s="216">
        <v>20</v>
      </c>
      <c r="I3167" s="217"/>
      <c r="J3167" s="218">
        <f>ROUND(I3167*H3167,2)</f>
        <v>0</v>
      </c>
      <c r="K3167" s="214" t="s">
        <v>19</v>
      </c>
      <c r="L3167" s="44"/>
      <c r="M3167" s="219" t="s">
        <v>19</v>
      </c>
      <c r="N3167" s="220" t="s">
        <v>44</v>
      </c>
      <c r="O3167" s="84"/>
      <c r="P3167" s="221">
        <f>O3167*H3167</f>
        <v>0</v>
      </c>
      <c r="Q3167" s="221">
        <v>0.0037599999999999999</v>
      </c>
      <c r="R3167" s="221">
        <f>Q3167*H3167</f>
        <v>0.075200000000000003</v>
      </c>
      <c r="S3167" s="221">
        <v>0</v>
      </c>
      <c r="T3167" s="222">
        <f>S3167*H3167</f>
        <v>0</v>
      </c>
      <c r="AR3167" s="223" t="s">
        <v>257</v>
      </c>
      <c r="AT3167" s="223" t="s">
        <v>163</v>
      </c>
      <c r="AU3167" s="223" t="s">
        <v>83</v>
      </c>
      <c r="AY3167" s="18" t="s">
        <v>161</v>
      </c>
      <c r="BE3167" s="224">
        <f>IF(N3167="základní",J3167,0)</f>
        <v>0</v>
      </c>
      <c r="BF3167" s="224">
        <f>IF(N3167="snížená",J3167,0)</f>
        <v>0</v>
      </c>
      <c r="BG3167" s="224">
        <f>IF(N3167="zákl. přenesená",J3167,0)</f>
        <v>0</v>
      </c>
      <c r="BH3167" s="224">
        <f>IF(N3167="sníž. přenesená",J3167,0)</f>
        <v>0</v>
      </c>
      <c r="BI3167" s="224">
        <f>IF(N3167="nulová",J3167,0)</f>
        <v>0</v>
      </c>
      <c r="BJ3167" s="18" t="s">
        <v>81</v>
      </c>
      <c r="BK3167" s="224">
        <f>ROUND(I3167*H3167,2)</f>
        <v>0</v>
      </c>
      <c r="BL3167" s="18" t="s">
        <v>257</v>
      </c>
      <c r="BM3167" s="223" t="s">
        <v>3292</v>
      </c>
    </row>
    <row r="3168" s="1" customFormat="1">
      <c r="B3168" s="39"/>
      <c r="C3168" s="40"/>
      <c r="D3168" s="225" t="s">
        <v>169</v>
      </c>
      <c r="E3168" s="40"/>
      <c r="F3168" s="226" t="s">
        <v>3291</v>
      </c>
      <c r="G3168" s="40"/>
      <c r="H3168" s="40"/>
      <c r="I3168" s="136"/>
      <c r="J3168" s="40"/>
      <c r="K3168" s="40"/>
      <c r="L3168" s="44"/>
      <c r="M3168" s="227"/>
      <c r="N3168" s="84"/>
      <c r="O3168" s="84"/>
      <c r="P3168" s="84"/>
      <c r="Q3168" s="84"/>
      <c r="R3168" s="84"/>
      <c r="S3168" s="84"/>
      <c r="T3168" s="85"/>
      <c r="AT3168" s="18" t="s">
        <v>169</v>
      </c>
      <c r="AU3168" s="18" t="s">
        <v>83</v>
      </c>
    </row>
    <row r="3169" s="12" customFormat="1">
      <c r="B3169" s="228"/>
      <c r="C3169" s="229"/>
      <c r="D3169" s="225" t="s">
        <v>176</v>
      </c>
      <c r="E3169" s="230" t="s">
        <v>19</v>
      </c>
      <c r="F3169" s="231" t="s">
        <v>177</v>
      </c>
      <c r="G3169" s="229"/>
      <c r="H3169" s="230" t="s">
        <v>19</v>
      </c>
      <c r="I3169" s="232"/>
      <c r="J3169" s="229"/>
      <c r="K3169" s="229"/>
      <c r="L3169" s="233"/>
      <c r="M3169" s="234"/>
      <c r="N3169" s="235"/>
      <c r="O3169" s="235"/>
      <c r="P3169" s="235"/>
      <c r="Q3169" s="235"/>
      <c r="R3169" s="235"/>
      <c r="S3169" s="235"/>
      <c r="T3169" s="236"/>
      <c r="AT3169" s="237" t="s">
        <v>176</v>
      </c>
      <c r="AU3169" s="237" t="s">
        <v>83</v>
      </c>
      <c r="AV3169" s="12" t="s">
        <v>81</v>
      </c>
      <c r="AW3169" s="12" t="s">
        <v>34</v>
      </c>
      <c r="AX3169" s="12" t="s">
        <v>73</v>
      </c>
      <c r="AY3169" s="237" t="s">
        <v>161</v>
      </c>
    </row>
    <row r="3170" s="13" customFormat="1">
      <c r="B3170" s="238"/>
      <c r="C3170" s="239"/>
      <c r="D3170" s="225" t="s">
        <v>176</v>
      </c>
      <c r="E3170" s="240" t="s">
        <v>19</v>
      </c>
      <c r="F3170" s="241" t="s">
        <v>3278</v>
      </c>
      <c r="G3170" s="239"/>
      <c r="H3170" s="242">
        <v>20</v>
      </c>
      <c r="I3170" s="243"/>
      <c r="J3170" s="239"/>
      <c r="K3170" s="239"/>
      <c r="L3170" s="244"/>
      <c r="M3170" s="245"/>
      <c r="N3170" s="246"/>
      <c r="O3170" s="246"/>
      <c r="P3170" s="246"/>
      <c r="Q3170" s="246"/>
      <c r="R3170" s="246"/>
      <c r="S3170" s="246"/>
      <c r="T3170" s="247"/>
      <c r="AT3170" s="248" t="s">
        <v>176</v>
      </c>
      <c r="AU3170" s="248" t="s">
        <v>83</v>
      </c>
      <c r="AV3170" s="13" t="s">
        <v>83</v>
      </c>
      <c r="AW3170" s="13" t="s">
        <v>34</v>
      </c>
      <c r="AX3170" s="13" t="s">
        <v>81</v>
      </c>
      <c r="AY3170" s="248" t="s">
        <v>161</v>
      </c>
    </row>
    <row r="3171" s="1" customFormat="1" ht="24" customHeight="1">
      <c r="B3171" s="39"/>
      <c r="C3171" s="260" t="s">
        <v>3293</v>
      </c>
      <c r="D3171" s="260" t="s">
        <v>252</v>
      </c>
      <c r="E3171" s="261" t="s">
        <v>3294</v>
      </c>
      <c r="F3171" s="262" t="s">
        <v>3295</v>
      </c>
      <c r="G3171" s="263" t="s">
        <v>210</v>
      </c>
      <c r="H3171" s="264">
        <v>388.30000000000001</v>
      </c>
      <c r="I3171" s="265"/>
      <c r="J3171" s="266">
        <f>ROUND(I3171*H3171,2)</f>
        <v>0</v>
      </c>
      <c r="K3171" s="262" t="s">
        <v>19</v>
      </c>
      <c r="L3171" s="267"/>
      <c r="M3171" s="268" t="s">
        <v>19</v>
      </c>
      <c r="N3171" s="269" t="s">
        <v>44</v>
      </c>
      <c r="O3171" s="84"/>
      <c r="P3171" s="221">
        <f>O3171*H3171</f>
        <v>0</v>
      </c>
      <c r="Q3171" s="221">
        <v>0.021000000000000001</v>
      </c>
      <c r="R3171" s="221">
        <f>Q3171*H3171</f>
        <v>8.154300000000001</v>
      </c>
      <c r="S3171" s="221">
        <v>0</v>
      </c>
      <c r="T3171" s="222">
        <f>S3171*H3171</f>
        <v>0</v>
      </c>
      <c r="AR3171" s="223" t="s">
        <v>364</v>
      </c>
      <c r="AT3171" s="223" t="s">
        <v>252</v>
      </c>
      <c r="AU3171" s="223" t="s">
        <v>83</v>
      </c>
      <c r="AY3171" s="18" t="s">
        <v>161</v>
      </c>
      <c r="BE3171" s="224">
        <f>IF(N3171="základní",J3171,0)</f>
        <v>0</v>
      </c>
      <c r="BF3171" s="224">
        <f>IF(N3171="snížená",J3171,0)</f>
        <v>0</v>
      </c>
      <c r="BG3171" s="224">
        <f>IF(N3171="zákl. přenesená",J3171,0)</f>
        <v>0</v>
      </c>
      <c r="BH3171" s="224">
        <f>IF(N3171="sníž. přenesená",J3171,0)</f>
        <v>0</v>
      </c>
      <c r="BI3171" s="224">
        <f>IF(N3171="nulová",J3171,0)</f>
        <v>0</v>
      </c>
      <c r="BJ3171" s="18" t="s">
        <v>81</v>
      </c>
      <c r="BK3171" s="224">
        <f>ROUND(I3171*H3171,2)</f>
        <v>0</v>
      </c>
      <c r="BL3171" s="18" t="s">
        <v>257</v>
      </c>
      <c r="BM3171" s="223" t="s">
        <v>3296</v>
      </c>
    </row>
    <row r="3172" s="1" customFormat="1">
      <c r="B3172" s="39"/>
      <c r="C3172" s="40"/>
      <c r="D3172" s="225" t="s">
        <v>169</v>
      </c>
      <c r="E3172" s="40"/>
      <c r="F3172" s="226" t="s">
        <v>3295</v>
      </c>
      <c r="G3172" s="40"/>
      <c r="H3172" s="40"/>
      <c r="I3172" s="136"/>
      <c r="J3172" s="40"/>
      <c r="K3172" s="40"/>
      <c r="L3172" s="44"/>
      <c r="M3172" s="227"/>
      <c r="N3172" s="84"/>
      <c r="O3172" s="84"/>
      <c r="P3172" s="84"/>
      <c r="Q3172" s="84"/>
      <c r="R3172" s="84"/>
      <c r="S3172" s="84"/>
      <c r="T3172" s="85"/>
      <c r="AT3172" s="18" t="s">
        <v>169</v>
      </c>
      <c r="AU3172" s="18" t="s">
        <v>83</v>
      </c>
    </row>
    <row r="3173" s="13" customFormat="1">
      <c r="B3173" s="238"/>
      <c r="C3173" s="239"/>
      <c r="D3173" s="225" t="s">
        <v>176</v>
      </c>
      <c r="E3173" s="240" t="s">
        <v>19</v>
      </c>
      <c r="F3173" s="241" t="s">
        <v>3297</v>
      </c>
      <c r="G3173" s="239"/>
      <c r="H3173" s="242">
        <v>388.30000000000001</v>
      </c>
      <c r="I3173" s="243"/>
      <c r="J3173" s="239"/>
      <c r="K3173" s="239"/>
      <c r="L3173" s="244"/>
      <c r="M3173" s="245"/>
      <c r="N3173" s="246"/>
      <c r="O3173" s="246"/>
      <c r="P3173" s="246"/>
      <c r="Q3173" s="246"/>
      <c r="R3173" s="246"/>
      <c r="S3173" s="246"/>
      <c r="T3173" s="247"/>
      <c r="AT3173" s="248" t="s">
        <v>176</v>
      </c>
      <c r="AU3173" s="248" t="s">
        <v>83</v>
      </c>
      <c r="AV3173" s="13" t="s">
        <v>83</v>
      </c>
      <c r="AW3173" s="13" t="s">
        <v>34</v>
      </c>
      <c r="AX3173" s="13" t="s">
        <v>81</v>
      </c>
      <c r="AY3173" s="248" t="s">
        <v>161</v>
      </c>
    </row>
    <row r="3174" s="1" customFormat="1" ht="16.5" customHeight="1">
      <c r="B3174" s="39"/>
      <c r="C3174" s="212" t="s">
        <v>3298</v>
      </c>
      <c r="D3174" s="212" t="s">
        <v>163</v>
      </c>
      <c r="E3174" s="213" t="s">
        <v>3299</v>
      </c>
      <c r="F3174" s="214" t="s">
        <v>3300</v>
      </c>
      <c r="G3174" s="215" t="s">
        <v>238</v>
      </c>
      <c r="H3174" s="216">
        <v>13.949</v>
      </c>
      <c r="I3174" s="217"/>
      <c r="J3174" s="218">
        <f>ROUND(I3174*H3174,2)</f>
        <v>0</v>
      </c>
      <c r="K3174" s="214" t="s">
        <v>173</v>
      </c>
      <c r="L3174" s="44"/>
      <c r="M3174" s="219" t="s">
        <v>19</v>
      </c>
      <c r="N3174" s="220" t="s">
        <v>44</v>
      </c>
      <c r="O3174" s="84"/>
      <c r="P3174" s="221">
        <f>O3174*H3174</f>
        <v>0</v>
      </c>
      <c r="Q3174" s="221">
        <v>0</v>
      </c>
      <c r="R3174" s="221">
        <f>Q3174*H3174</f>
        <v>0</v>
      </c>
      <c r="S3174" s="221">
        <v>0</v>
      </c>
      <c r="T3174" s="222">
        <f>S3174*H3174</f>
        <v>0</v>
      </c>
      <c r="AR3174" s="223" t="s">
        <v>257</v>
      </c>
      <c r="AT3174" s="223" t="s">
        <v>163</v>
      </c>
      <c r="AU3174" s="223" t="s">
        <v>83</v>
      </c>
      <c r="AY3174" s="18" t="s">
        <v>161</v>
      </c>
      <c r="BE3174" s="224">
        <f>IF(N3174="základní",J3174,0)</f>
        <v>0</v>
      </c>
      <c r="BF3174" s="224">
        <f>IF(N3174="snížená",J3174,0)</f>
        <v>0</v>
      </c>
      <c r="BG3174" s="224">
        <f>IF(N3174="zákl. přenesená",J3174,0)</f>
        <v>0</v>
      </c>
      <c r="BH3174" s="224">
        <f>IF(N3174="sníž. přenesená",J3174,0)</f>
        <v>0</v>
      </c>
      <c r="BI3174" s="224">
        <f>IF(N3174="nulová",J3174,0)</f>
        <v>0</v>
      </c>
      <c r="BJ3174" s="18" t="s">
        <v>81</v>
      </c>
      <c r="BK3174" s="224">
        <f>ROUND(I3174*H3174,2)</f>
        <v>0</v>
      </c>
      <c r="BL3174" s="18" t="s">
        <v>257</v>
      </c>
      <c r="BM3174" s="223" t="s">
        <v>3301</v>
      </c>
    </row>
    <row r="3175" s="1" customFormat="1">
      <c r="B3175" s="39"/>
      <c r="C3175" s="40"/>
      <c r="D3175" s="225" t="s">
        <v>169</v>
      </c>
      <c r="E3175" s="40"/>
      <c r="F3175" s="226" t="s">
        <v>3302</v>
      </c>
      <c r="G3175" s="40"/>
      <c r="H3175" s="40"/>
      <c r="I3175" s="136"/>
      <c r="J3175" s="40"/>
      <c r="K3175" s="40"/>
      <c r="L3175" s="44"/>
      <c r="M3175" s="227"/>
      <c r="N3175" s="84"/>
      <c r="O3175" s="84"/>
      <c r="P3175" s="84"/>
      <c r="Q3175" s="84"/>
      <c r="R3175" s="84"/>
      <c r="S3175" s="84"/>
      <c r="T3175" s="85"/>
      <c r="AT3175" s="18" t="s">
        <v>169</v>
      </c>
      <c r="AU3175" s="18" t="s">
        <v>83</v>
      </c>
    </row>
    <row r="3176" s="11" customFormat="1" ht="22.8" customHeight="1">
      <c r="B3176" s="196"/>
      <c r="C3176" s="197"/>
      <c r="D3176" s="198" t="s">
        <v>72</v>
      </c>
      <c r="E3176" s="210" t="s">
        <v>3303</v>
      </c>
      <c r="F3176" s="210" t="s">
        <v>3304</v>
      </c>
      <c r="G3176" s="197"/>
      <c r="H3176" s="197"/>
      <c r="I3176" s="200"/>
      <c r="J3176" s="211">
        <f>BK3176</f>
        <v>0</v>
      </c>
      <c r="K3176" s="197"/>
      <c r="L3176" s="202"/>
      <c r="M3176" s="203"/>
      <c r="N3176" s="204"/>
      <c r="O3176" s="204"/>
      <c r="P3176" s="205">
        <f>SUM(P3177:P3220)</f>
        <v>0</v>
      </c>
      <c r="Q3176" s="204"/>
      <c r="R3176" s="205">
        <f>SUM(R3177:R3220)</f>
        <v>1.6408199999999997</v>
      </c>
      <c r="S3176" s="204"/>
      <c r="T3176" s="206">
        <f>SUM(T3177:T3220)</f>
        <v>0</v>
      </c>
      <c r="AR3176" s="207" t="s">
        <v>83</v>
      </c>
      <c r="AT3176" s="208" t="s">
        <v>72</v>
      </c>
      <c r="AU3176" s="208" t="s">
        <v>81</v>
      </c>
      <c r="AY3176" s="207" t="s">
        <v>161</v>
      </c>
      <c r="BK3176" s="209">
        <f>SUM(BK3177:BK3220)</f>
        <v>0</v>
      </c>
    </row>
    <row r="3177" s="1" customFormat="1" ht="16.5" customHeight="1">
      <c r="B3177" s="39"/>
      <c r="C3177" s="212" t="s">
        <v>3305</v>
      </c>
      <c r="D3177" s="212" t="s">
        <v>163</v>
      </c>
      <c r="E3177" s="213" t="s">
        <v>3306</v>
      </c>
      <c r="F3177" s="214" t="s">
        <v>3307</v>
      </c>
      <c r="G3177" s="215" t="s">
        <v>210</v>
      </c>
      <c r="H3177" s="216">
        <v>92</v>
      </c>
      <c r="I3177" s="217"/>
      <c r="J3177" s="218">
        <f>ROUND(I3177*H3177,2)</f>
        <v>0</v>
      </c>
      <c r="K3177" s="214" t="s">
        <v>173</v>
      </c>
      <c r="L3177" s="44"/>
      <c r="M3177" s="219" t="s">
        <v>19</v>
      </c>
      <c r="N3177" s="220" t="s">
        <v>44</v>
      </c>
      <c r="O3177" s="84"/>
      <c r="P3177" s="221">
        <f>O3177*H3177</f>
        <v>0</v>
      </c>
      <c r="Q3177" s="221">
        <v>0</v>
      </c>
      <c r="R3177" s="221">
        <f>Q3177*H3177</f>
        <v>0</v>
      </c>
      <c r="S3177" s="221">
        <v>0</v>
      </c>
      <c r="T3177" s="222">
        <f>S3177*H3177</f>
        <v>0</v>
      </c>
      <c r="AR3177" s="223" t="s">
        <v>257</v>
      </c>
      <c r="AT3177" s="223" t="s">
        <v>163</v>
      </c>
      <c r="AU3177" s="223" t="s">
        <v>83</v>
      </c>
      <c r="AY3177" s="18" t="s">
        <v>161</v>
      </c>
      <c r="BE3177" s="224">
        <f>IF(N3177="základní",J3177,0)</f>
        <v>0</v>
      </c>
      <c r="BF3177" s="224">
        <f>IF(N3177="snížená",J3177,0)</f>
        <v>0</v>
      </c>
      <c r="BG3177" s="224">
        <f>IF(N3177="zákl. přenesená",J3177,0)</f>
        <v>0</v>
      </c>
      <c r="BH3177" s="224">
        <f>IF(N3177="sníž. přenesená",J3177,0)</f>
        <v>0</v>
      </c>
      <c r="BI3177" s="224">
        <f>IF(N3177="nulová",J3177,0)</f>
        <v>0</v>
      </c>
      <c r="BJ3177" s="18" t="s">
        <v>81</v>
      </c>
      <c r="BK3177" s="224">
        <f>ROUND(I3177*H3177,2)</f>
        <v>0</v>
      </c>
      <c r="BL3177" s="18" t="s">
        <v>257</v>
      </c>
      <c r="BM3177" s="223" t="s">
        <v>3308</v>
      </c>
    </row>
    <row r="3178" s="1" customFormat="1">
      <c r="B3178" s="39"/>
      <c r="C3178" s="40"/>
      <c r="D3178" s="225" t="s">
        <v>169</v>
      </c>
      <c r="E3178" s="40"/>
      <c r="F3178" s="226" t="s">
        <v>3309</v>
      </c>
      <c r="G3178" s="40"/>
      <c r="H3178" s="40"/>
      <c r="I3178" s="136"/>
      <c r="J3178" s="40"/>
      <c r="K3178" s="40"/>
      <c r="L3178" s="44"/>
      <c r="M3178" s="227"/>
      <c r="N3178" s="84"/>
      <c r="O3178" s="84"/>
      <c r="P3178" s="84"/>
      <c r="Q3178" s="84"/>
      <c r="R3178" s="84"/>
      <c r="S3178" s="84"/>
      <c r="T3178" s="85"/>
      <c r="AT3178" s="18" t="s">
        <v>169</v>
      </c>
      <c r="AU3178" s="18" t="s">
        <v>83</v>
      </c>
    </row>
    <row r="3179" s="12" customFormat="1">
      <c r="B3179" s="228"/>
      <c r="C3179" s="229"/>
      <c r="D3179" s="225" t="s">
        <v>176</v>
      </c>
      <c r="E3179" s="230" t="s">
        <v>19</v>
      </c>
      <c r="F3179" s="231" t="s">
        <v>328</v>
      </c>
      <c r="G3179" s="229"/>
      <c r="H3179" s="230" t="s">
        <v>19</v>
      </c>
      <c r="I3179" s="232"/>
      <c r="J3179" s="229"/>
      <c r="K3179" s="229"/>
      <c r="L3179" s="233"/>
      <c r="M3179" s="234"/>
      <c r="N3179" s="235"/>
      <c r="O3179" s="235"/>
      <c r="P3179" s="235"/>
      <c r="Q3179" s="235"/>
      <c r="R3179" s="235"/>
      <c r="S3179" s="235"/>
      <c r="T3179" s="236"/>
      <c r="AT3179" s="237" t="s">
        <v>176</v>
      </c>
      <c r="AU3179" s="237" t="s">
        <v>83</v>
      </c>
      <c r="AV3179" s="12" t="s">
        <v>81</v>
      </c>
      <c r="AW3179" s="12" t="s">
        <v>34</v>
      </c>
      <c r="AX3179" s="12" t="s">
        <v>73</v>
      </c>
      <c r="AY3179" s="237" t="s">
        <v>161</v>
      </c>
    </row>
    <row r="3180" s="12" customFormat="1">
      <c r="B3180" s="228"/>
      <c r="C3180" s="229"/>
      <c r="D3180" s="225" t="s">
        <v>176</v>
      </c>
      <c r="E3180" s="230" t="s">
        <v>19</v>
      </c>
      <c r="F3180" s="231" t="s">
        <v>1093</v>
      </c>
      <c r="G3180" s="229"/>
      <c r="H3180" s="230" t="s">
        <v>19</v>
      </c>
      <c r="I3180" s="232"/>
      <c r="J3180" s="229"/>
      <c r="K3180" s="229"/>
      <c r="L3180" s="233"/>
      <c r="M3180" s="234"/>
      <c r="N3180" s="235"/>
      <c r="O3180" s="235"/>
      <c r="P3180" s="235"/>
      <c r="Q3180" s="235"/>
      <c r="R3180" s="235"/>
      <c r="S3180" s="235"/>
      <c r="T3180" s="236"/>
      <c r="AT3180" s="237" t="s">
        <v>176</v>
      </c>
      <c r="AU3180" s="237" t="s">
        <v>83</v>
      </c>
      <c r="AV3180" s="12" t="s">
        <v>81</v>
      </c>
      <c r="AW3180" s="12" t="s">
        <v>34</v>
      </c>
      <c r="AX3180" s="12" t="s">
        <v>73</v>
      </c>
      <c r="AY3180" s="237" t="s">
        <v>161</v>
      </c>
    </row>
    <row r="3181" s="12" customFormat="1">
      <c r="B3181" s="228"/>
      <c r="C3181" s="229"/>
      <c r="D3181" s="225" t="s">
        <v>176</v>
      </c>
      <c r="E3181" s="230" t="s">
        <v>19</v>
      </c>
      <c r="F3181" s="231" t="s">
        <v>398</v>
      </c>
      <c r="G3181" s="229"/>
      <c r="H3181" s="230" t="s">
        <v>19</v>
      </c>
      <c r="I3181" s="232"/>
      <c r="J3181" s="229"/>
      <c r="K3181" s="229"/>
      <c r="L3181" s="233"/>
      <c r="M3181" s="234"/>
      <c r="N3181" s="235"/>
      <c r="O3181" s="235"/>
      <c r="P3181" s="235"/>
      <c r="Q3181" s="235"/>
      <c r="R3181" s="235"/>
      <c r="S3181" s="235"/>
      <c r="T3181" s="236"/>
      <c r="AT3181" s="237" t="s">
        <v>176</v>
      </c>
      <c r="AU3181" s="237" t="s">
        <v>83</v>
      </c>
      <c r="AV3181" s="12" t="s">
        <v>81</v>
      </c>
      <c r="AW3181" s="12" t="s">
        <v>34</v>
      </c>
      <c r="AX3181" s="12" t="s">
        <v>73</v>
      </c>
      <c r="AY3181" s="237" t="s">
        <v>161</v>
      </c>
    </row>
    <row r="3182" s="13" customFormat="1">
      <c r="B3182" s="238"/>
      <c r="C3182" s="239"/>
      <c r="D3182" s="225" t="s">
        <v>176</v>
      </c>
      <c r="E3182" s="240" t="s">
        <v>19</v>
      </c>
      <c r="F3182" s="241" t="s">
        <v>2370</v>
      </c>
      <c r="G3182" s="239"/>
      <c r="H3182" s="242">
        <v>35</v>
      </c>
      <c r="I3182" s="243"/>
      <c r="J3182" s="239"/>
      <c r="K3182" s="239"/>
      <c r="L3182" s="244"/>
      <c r="M3182" s="245"/>
      <c r="N3182" s="246"/>
      <c r="O3182" s="246"/>
      <c r="P3182" s="246"/>
      <c r="Q3182" s="246"/>
      <c r="R3182" s="246"/>
      <c r="S3182" s="246"/>
      <c r="T3182" s="247"/>
      <c r="AT3182" s="248" t="s">
        <v>176</v>
      </c>
      <c r="AU3182" s="248" t="s">
        <v>83</v>
      </c>
      <c r="AV3182" s="13" t="s">
        <v>83</v>
      </c>
      <c r="AW3182" s="13" t="s">
        <v>34</v>
      </c>
      <c r="AX3182" s="13" t="s">
        <v>73</v>
      </c>
      <c r="AY3182" s="248" t="s">
        <v>161</v>
      </c>
    </row>
    <row r="3183" s="12" customFormat="1">
      <c r="B3183" s="228"/>
      <c r="C3183" s="229"/>
      <c r="D3183" s="225" t="s">
        <v>176</v>
      </c>
      <c r="E3183" s="230" t="s">
        <v>19</v>
      </c>
      <c r="F3183" s="231" t="s">
        <v>1095</v>
      </c>
      <c r="G3183" s="229"/>
      <c r="H3183" s="230" t="s">
        <v>19</v>
      </c>
      <c r="I3183" s="232"/>
      <c r="J3183" s="229"/>
      <c r="K3183" s="229"/>
      <c r="L3183" s="233"/>
      <c r="M3183" s="234"/>
      <c r="N3183" s="235"/>
      <c r="O3183" s="235"/>
      <c r="P3183" s="235"/>
      <c r="Q3183" s="235"/>
      <c r="R3183" s="235"/>
      <c r="S3183" s="235"/>
      <c r="T3183" s="236"/>
      <c r="AT3183" s="237" t="s">
        <v>176</v>
      </c>
      <c r="AU3183" s="237" t="s">
        <v>83</v>
      </c>
      <c r="AV3183" s="12" t="s">
        <v>81</v>
      </c>
      <c r="AW3183" s="12" t="s">
        <v>34</v>
      </c>
      <c r="AX3183" s="12" t="s">
        <v>73</v>
      </c>
      <c r="AY3183" s="237" t="s">
        <v>161</v>
      </c>
    </row>
    <row r="3184" s="12" customFormat="1">
      <c r="B3184" s="228"/>
      <c r="C3184" s="229"/>
      <c r="D3184" s="225" t="s">
        <v>176</v>
      </c>
      <c r="E3184" s="230" t="s">
        <v>19</v>
      </c>
      <c r="F3184" s="231" t="s">
        <v>398</v>
      </c>
      <c r="G3184" s="229"/>
      <c r="H3184" s="230" t="s">
        <v>19</v>
      </c>
      <c r="I3184" s="232"/>
      <c r="J3184" s="229"/>
      <c r="K3184" s="229"/>
      <c r="L3184" s="233"/>
      <c r="M3184" s="234"/>
      <c r="N3184" s="235"/>
      <c r="O3184" s="235"/>
      <c r="P3184" s="235"/>
      <c r="Q3184" s="235"/>
      <c r="R3184" s="235"/>
      <c r="S3184" s="235"/>
      <c r="T3184" s="236"/>
      <c r="AT3184" s="237" t="s">
        <v>176</v>
      </c>
      <c r="AU3184" s="237" t="s">
        <v>83</v>
      </c>
      <c r="AV3184" s="12" t="s">
        <v>81</v>
      </c>
      <c r="AW3184" s="12" t="s">
        <v>34</v>
      </c>
      <c r="AX3184" s="12" t="s">
        <v>73</v>
      </c>
      <c r="AY3184" s="237" t="s">
        <v>161</v>
      </c>
    </row>
    <row r="3185" s="13" customFormat="1">
      <c r="B3185" s="238"/>
      <c r="C3185" s="239"/>
      <c r="D3185" s="225" t="s">
        <v>176</v>
      </c>
      <c r="E3185" s="240" t="s">
        <v>19</v>
      </c>
      <c r="F3185" s="241" t="s">
        <v>2371</v>
      </c>
      <c r="G3185" s="239"/>
      <c r="H3185" s="242">
        <v>57</v>
      </c>
      <c r="I3185" s="243"/>
      <c r="J3185" s="239"/>
      <c r="K3185" s="239"/>
      <c r="L3185" s="244"/>
      <c r="M3185" s="245"/>
      <c r="N3185" s="246"/>
      <c r="O3185" s="246"/>
      <c r="P3185" s="246"/>
      <c r="Q3185" s="246"/>
      <c r="R3185" s="246"/>
      <c r="S3185" s="246"/>
      <c r="T3185" s="247"/>
      <c r="AT3185" s="248" t="s">
        <v>176</v>
      </c>
      <c r="AU3185" s="248" t="s">
        <v>83</v>
      </c>
      <c r="AV3185" s="13" t="s">
        <v>83</v>
      </c>
      <c r="AW3185" s="13" t="s">
        <v>34</v>
      </c>
      <c r="AX3185" s="13" t="s">
        <v>73</v>
      </c>
      <c r="AY3185" s="248" t="s">
        <v>161</v>
      </c>
    </row>
    <row r="3186" s="14" customFormat="1">
      <c r="B3186" s="249"/>
      <c r="C3186" s="250"/>
      <c r="D3186" s="225" t="s">
        <v>176</v>
      </c>
      <c r="E3186" s="251" t="s">
        <v>19</v>
      </c>
      <c r="F3186" s="252" t="s">
        <v>201</v>
      </c>
      <c r="G3186" s="250"/>
      <c r="H3186" s="253">
        <v>92</v>
      </c>
      <c r="I3186" s="254"/>
      <c r="J3186" s="250"/>
      <c r="K3186" s="250"/>
      <c r="L3186" s="255"/>
      <c r="M3186" s="256"/>
      <c r="N3186" s="257"/>
      <c r="O3186" s="257"/>
      <c r="P3186" s="257"/>
      <c r="Q3186" s="257"/>
      <c r="R3186" s="257"/>
      <c r="S3186" s="257"/>
      <c r="T3186" s="258"/>
      <c r="AT3186" s="259" t="s">
        <v>176</v>
      </c>
      <c r="AU3186" s="259" t="s">
        <v>83</v>
      </c>
      <c r="AV3186" s="14" t="s">
        <v>167</v>
      </c>
      <c r="AW3186" s="14" t="s">
        <v>34</v>
      </c>
      <c r="AX3186" s="14" t="s">
        <v>81</v>
      </c>
      <c r="AY3186" s="259" t="s">
        <v>161</v>
      </c>
    </row>
    <row r="3187" s="1" customFormat="1" ht="16.5" customHeight="1">
      <c r="B3187" s="39"/>
      <c r="C3187" s="260" t="s">
        <v>3310</v>
      </c>
      <c r="D3187" s="260" t="s">
        <v>252</v>
      </c>
      <c r="E3187" s="261" t="s">
        <v>3311</v>
      </c>
      <c r="F3187" s="262" t="s">
        <v>3312</v>
      </c>
      <c r="G3187" s="263" t="s">
        <v>210</v>
      </c>
      <c r="H3187" s="264">
        <v>101.2</v>
      </c>
      <c r="I3187" s="265"/>
      <c r="J3187" s="266">
        <f>ROUND(I3187*H3187,2)</f>
        <v>0</v>
      </c>
      <c r="K3187" s="262" t="s">
        <v>173</v>
      </c>
      <c r="L3187" s="267"/>
      <c r="M3187" s="268" t="s">
        <v>19</v>
      </c>
      <c r="N3187" s="269" t="s">
        <v>44</v>
      </c>
      <c r="O3187" s="84"/>
      <c r="P3187" s="221">
        <f>O3187*H3187</f>
        <v>0</v>
      </c>
      <c r="Q3187" s="221">
        <v>0.00059999999999999995</v>
      </c>
      <c r="R3187" s="221">
        <f>Q3187*H3187</f>
        <v>0.060719999999999996</v>
      </c>
      <c r="S3187" s="221">
        <v>0</v>
      </c>
      <c r="T3187" s="222">
        <f>S3187*H3187</f>
        <v>0</v>
      </c>
      <c r="AR3187" s="223" t="s">
        <v>364</v>
      </c>
      <c r="AT3187" s="223" t="s">
        <v>252</v>
      </c>
      <c r="AU3187" s="223" t="s">
        <v>83</v>
      </c>
      <c r="AY3187" s="18" t="s">
        <v>161</v>
      </c>
      <c r="BE3187" s="224">
        <f>IF(N3187="základní",J3187,0)</f>
        <v>0</v>
      </c>
      <c r="BF3187" s="224">
        <f>IF(N3187="snížená",J3187,0)</f>
        <v>0</v>
      </c>
      <c r="BG3187" s="224">
        <f>IF(N3187="zákl. přenesená",J3187,0)</f>
        <v>0</v>
      </c>
      <c r="BH3187" s="224">
        <f>IF(N3187="sníž. přenesená",J3187,0)</f>
        <v>0</v>
      </c>
      <c r="BI3187" s="224">
        <f>IF(N3187="nulová",J3187,0)</f>
        <v>0</v>
      </c>
      <c r="BJ3187" s="18" t="s">
        <v>81</v>
      </c>
      <c r="BK3187" s="224">
        <f>ROUND(I3187*H3187,2)</f>
        <v>0</v>
      </c>
      <c r="BL3187" s="18" t="s">
        <v>257</v>
      </c>
      <c r="BM3187" s="223" t="s">
        <v>3313</v>
      </c>
    </row>
    <row r="3188" s="1" customFormat="1">
      <c r="B3188" s="39"/>
      <c r="C3188" s="40"/>
      <c r="D3188" s="225" t="s">
        <v>169</v>
      </c>
      <c r="E3188" s="40"/>
      <c r="F3188" s="226" t="s">
        <v>3312</v>
      </c>
      <c r="G3188" s="40"/>
      <c r="H3188" s="40"/>
      <c r="I3188" s="136"/>
      <c r="J3188" s="40"/>
      <c r="K3188" s="40"/>
      <c r="L3188" s="44"/>
      <c r="M3188" s="227"/>
      <c r="N3188" s="84"/>
      <c r="O3188" s="84"/>
      <c r="P3188" s="84"/>
      <c r="Q3188" s="84"/>
      <c r="R3188" s="84"/>
      <c r="S3188" s="84"/>
      <c r="T3188" s="85"/>
      <c r="AT3188" s="18" t="s">
        <v>169</v>
      </c>
      <c r="AU3188" s="18" t="s">
        <v>83</v>
      </c>
    </row>
    <row r="3189" s="13" customFormat="1">
      <c r="B3189" s="238"/>
      <c r="C3189" s="239"/>
      <c r="D3189" s="225" t="s">
        <v>176</v>
      </c>
      <c r="E3189" s="240" t="s">
        <v>19</v>
      </c>
      <c r="F3189" s="241" t="s">
        <v>3314</v>
      </c>
      <c r="G3189" s="239"/>
      <c r="H3189" s="242">
        <v>101.2</v>
      </c>
      <c r="I3189" s="243"/>
      <c r="J3189" s="239"/>
      <c r="K3189" s="239"/>
      <c r="L3189" s="244"/>
      <c r="M3189" s="245"/>
      <c r="N3189" s="246"/>
      <c r="O3189" s="246"/>
      <c r="P3189" s="246"/>
      <c r="Q3189" s="246"/>
      <c r="R3189" s="246"/>
      <c r="S3189" s="246"/>
      <c r="T3189" s="247"/>
      <c r="AT3189" s="248" t="s">
        <v>176</v>
      </c>
      <c r="AU3189" s="248" t="s">
        <v>83</v>
      </c>
      <c r="AV3189" s="13" t="s">
        <v>83</v>
      </c>
      <c r="AW3189" s="13" t="s">
        <v>34</v>
      </c>
      <c r="AX3189" s="13" t="s">
        <v>81</v>
      </c>
      <c r="AY3189" s="248" t="s">
        <v>161</v>
      </c>
    </row>
    <row r="3190" s="1" customFormat="1" ht="16.5" customHeight="1">
      <c r="B3190" s="39"/>
      <c r="C3190" s="212" t="s">
        <v>3315</v>
      </c>
      <c r="D3190" s="212" t="s">
        <v>163</v>
      </c>
      <c r="E3190" s="213" t="s">
        <v>3316</v>
      </c>
      <c r="F3190" s="214" t="s">
        <v>3317</v>
      </c>
      <c r="G3190" s="215" t="s">
        <v>210</v>
      </c>
      <c r="H3190" s="216">
        <v>11</v>
      </c>
      <c r="I3190" s="217"/>
      <c r="J3190" s="218">
        <f>ROUND(I3190*H3190,2)</f>
        <v>0</v>
      </c>
      <c r="K3190" s="214" t="s">
        <v>19</v>
      </c>
      <c r="L3190" s="44"/>
      <c r="M3190" s="219" t="s">
        <v>19</v>
      </c>
      <c r="N3190" s="220" t="s">
        <v>44</v>
      </c>
      <c r="O3190" s="84"/>
      <c r="P3190" s="221">
        <f>O3190*H3190</f>
        <v>0</v>
      </c>
      <c r="Q3190" s="221">
        <v>0.014999999999999999</v>
      </c>
      <c r="R3190" s="221">
        <f>Q3190*H3190</f>
        <v>0.16499999999999998</v>
      </c>
      <c r="S3190" s="221">
        <v>0</v>
      </c>
      <c r="T3190" s="222">
        <f>S3190*H3190</f>
        <v>0</v>
      </c>
      <c r="AR3190" s="223" t="s">
        <v>257</v>
      </c>
      <c r="AT3190" s="223" t="s">
        <v>163</v>
      </c>
      <c r="AU3190" s="223" t="s">
        <v>83</v>
      </c>
      <c r="AY3190" s="18" t="s">
        <v>161</v>
      </c>
      <c r="BE3190" s="224">
        <f>IF(N3190="základní",J3190,0)</f>
        <v>0</v>
      </c>
      <c r="BF3190" s="224">
        <f>IF(N3190="snížená",J3190,0)</f>
        <v>0</v>
      </c>
      <c r="BG3190" s="224">
        <f>IF(N3190="zákl. přenesená",J3190,0)</f>
        <v>0</v>
      </c>
      <c r="BH3190" s="224">
        <f>IF(N3190="sníž. přenesená",J3190,0)</f>
        <v>0</v>
      </c>
      <c r="BI3190" s="224">
        <f>IF(N3190="nulová",J3190,0)</f>
        <v>0</v>
      </c>
      <c r="BJ3190" s="18" t="s">
        <v>81</v>
      </c>
      <c r="BK3190" s="224">
        <f>ROUND(I3190*H3190,2)</f>
        <v>0</v>
      </c>
      <c r="BL3190" s="18" t="s">
        <v>257</v>
      </c>
      <c r="BM3190" s="223" t="s">
        <v>3318</v>
      </c>
    </row>
    <row r="3191" s="1" customFormat="1">
      <c r="B3191" s="39"/>
      <c r="C3191" s="40"/>
      <c r="D3191" s="225" t="s">
        <v>169</v>
      </c>
      <c r="E3191" s="40"/>
      <c r="F3191" s="226" t="s">
        <v>3317</v>
      </c>
      <c r="G3191" s="40"/>
      <c r="H3191" s="40"/>
      <c r="I3191" s="136"/>
      <c r="J3191" s="40"/>
      <c r="K3191" s="40"/>
      <c r="L3191" s="44"/>
      <c r="M3191" s="227"/>
      <c r="N3191" s="84"/>
      <c r="O3191" s="84"/>
      <c r="P3191" s="84"/>
      <c r="Q3191" s="84"/>
      <c r="R3191" s="84"/>
      <c r="S3191" s="84"/>
      <c r="T3191" s="85"/>
      <c r="AT3191" s="18" t="s">
        <v>169</v>
      </c>
      <c r="AU3191" s="18" t="s">
        <v>83</v>
      </c>
    </row>
    <row r="3192" s="12" customFormat="1">
      <c r="B3192" s="228"/>
      <c r="C3192" s="229"/>
      <c r="D3192" s="225" t="s">
        <v>176</v>
      </c>
      <c r="E3192" s="230" t="s">
        <v>19</v>
      </c>
      <c r="F3192" s="231" t="s">
        <v>328</v>
      </c>
      <c r="G3192" s="229"/>
      <c r="H3192" s="230" t="s">
        <v>19</v>
      </c>
      <c r="I3192" s="232"/>
      <c r="J3192" s="229"/>
      <c r="K3192" s="229"/>
      <c r="L3192" s="233"/>
      <c r="M3192" s="234"/>
      <c r="N3192" s="235"/>
      <c r="O3192" s="235"/>
      <c r="P3192" s="235"/>
      <c r="Q3192" s="235"/>
      <c r="R3192" s="235"/>
      <c r="S3192" s="235"/>
      <c r="T3192" s="236"/>
      <c r="AT3192" s="237" t="s">
        <v>176</v>
      </c>
      <c r="AU3192" s="237" t="s">
        <v>83</v>
      </c>
      <c r="AV3192" s="12" t="s">
        <v>81</v>
      </c>
      <c r="AW3192" s="12" t="s">
        <v>34</v>
      </c>
      <c r="AX3192" s="12" t="s">
        <v>73</v>
      </c>
      <c r="AY3192" s="237" t="s">
        <v>161</v>
      </c>
    </row>
    <row r="3193" s="12" customFormat="1">
      <c r="B3193" s="228"/>
      <c r="C3193" s="229"/>
      <c r="D3193" s="225" t="s">
        <v>176</v>
      </c>
      <c r="E3193" s="230" t="s">
        <v>19</v>
      </c>
      <c r="F3193" s="231" t="s">
        <v>1139</v>
      </c>
      <c r="G3193" s="229"/>
      <c r="H3193" s="230" t="s">
        <v>19</v>
      </c>
      <c r="I3193" s="232"/>
      <c r="J3193" s="229"/>
      <c r="K3193" s="229"/>
      <c r="L3193" s="233"/>
      <c r="M3193" s="234"/>
      <c r="N3193" s="235"/>
      <c r="O3193" s="235"/>
      <c r="P3193" s="235"/>
      <c r="Q3193" s="235"/>
      <c r="R3193" s="235"/>
      <c r="S3193" s="235"/>
      <c r="T3193" s="236"/>
      <c r="AT3193" s="237" t="s">
        <v>176</v>
      </c>
      <c r="AU3193" s="237" t="s">
        <v>83</v>
      </c>
      <c r="AV3193" s="12" t="s">
        <v>81</v>
      </c>
      <c r="AW3193" s="12" t="s">
        <v>34</v>
      </c>
      <c r="AX3193" s="12" t="s">
        <v>73</v>
      </c>
      <c r="AY3193" s="237" t="s">
        <v>161</v>
      </c>
    </row>
    <row r="3194" s="12" customFormat="1">
      <c r="B3194" s="228"/>
      <c r="C3194" s="229"/>
      <c r="D3194" s="225" t="s">
        <v>176</v>
      </c>
      <c r="E3194" s="230" t="s">
        <v>19</v>
      </c>
      <c r="F3194" s="231" t="s">
        <v>398</v>
      </c>
      <c r="G3194" s="229"/>
      <c r="H3194" s="230" t="s">
        <v>19</v>
      </c>
      <c r="I3194" s="232"/>
      <c r="J3194" s="229"/>
      <c r="K3194" s="229"/>
      <c r="L3194" s="233"/>
      <c r="M3194" s="234"/>
      <c r="N3194" s="235"/>
      <c r="O3194" s="235"/>
      <c r="P3194" s="235"/>
      <c r="Q3194" s="235"/>
      <c r="R3194" s="235"/>
      <c r="S3194" s="235"/>
      <c r="T3194" s="236"/>
      <c r="AT3194" s="237" t="s">
        <v>176</v>
      </c>
      <c r="AU3194" s="237" t="s">
        <v>83</v>
      </c>
      <c r="AV3194" s="12" t="s">
        <v>81</v>
      </c>
      <c r="AW3194" s="12" t="s">
        <v>34</v>
      </c>
      <c r="AX3194" s="12" t="s">
        <v>73</v>
      </c>
      <c r="AY3194" s="237" t="s">
        <v>161</v>
      </c>
    </row>
    <row r="3195" s="13" customFormat="1">
      <c r="B3195" s="238"/>
      <c r="C3195" s="239"/>
      <c r="D3195" s="225" t="s">
        <v>176</v>
      </c>
      <c r="E3195" s="240" t="s">
        <v>19</v>
      </c>
      <c r="F3195" s="241" t="s">
        <v>2200</v>
      </c>
      <c r="G3195" s="239"/>
      <c r="H3195" s="242">
        <v>11</v>
      </c>
      <c r="I3195" s="243"/>
      <c r="J3195" s="239"/>
      <c r="K3195" s="239"/>
      <c r="L3195" s="244"/>
      <c r="M3195" s="245"/>
      <c r="N3195" s="246"/>
      <c r="O3195" s="246"/>
      <c r="P3195" s="246"/>
      <c r="Q3195" s="246"/>
      <c r="R3195" s="246"/>
      <c r="S3195" s="246"/>
      <c r="T3195" s="247"/>
      <c r="AT3195" s="248" t="s">
        <v>176</v>
      </c>
      <c r="AU3195" s="248" t="s">
        <v>83</v>
      </c>
      <c r="AV3195" s="13" t="s">
        <v>83</v>
      </c>
      <c r="AW3195" s="13" t="s">
        <v>34</v>
      </c>
      <c r="AX3195" s="13" t="s">
        <v>81</v>
      </c>
      <c r="AY3195" s="248" t="s">
        <v>161</v>
      </c>
    </row>
    <row r="3196" s="1" customFormat="1" ht="16.5" customHeight="1">
      <c r="B3196" s="39"/>
      <c r="C3196" s="212" t="s">
        <v>3319</v>
      </c>
      <c r="D3196" s="212" t="s">
        <v>163</v>
      </c>
      <c r="E3196" s="213" t="s">
        <v>3320</v>
      </c>
      <c r="F3196" s="214" t="s">
        <v>3321</v>
      </c>
      <c r="G3196" s="215" t="s">
        <v>210</v>
      </c>
      <c r="H3196" s="216">
        <v>92</v>
      </c>
      <c r="I3196" s="217"/>
      <c r="J3196" s="218">
        <f>ROUND(I3196*H3196,2)</f>
        <v>0</v>
      </c>
      <c r="K3196" s="214" t="s">
        <v>19</v>
      </c>
      <c r="L3196" s="44"/>
      <c r="M3196" s="219" t="s">
        <v>19</v>
      </c>
      <c r="N3196" s="220" t="s">
        <v>44</v>
      </c>
      <c r="O3196" s="84"/>
      <c r="P3196" s="221">
        <f>O3196*H3196</f>
        <v>0</v>
      </c>
      <c r="Q3196" s="221">
        <v>0.014999999999999999</v>
      </c>
      <c r="R3196" s="221">
        <f>Q3196*H3196</f>
        <v>1.3799999999999999</v>
      </c>
      <c r="S3196" s="221">
        <v>0</v>
      </c>
      <c r="T3196" s="222">
        <f>S3196*H3196</f>
        <v>0</v>
      </c>
      <c r="AR3196" s="223" t="s">
        <v>257</v>
      </c>
      <c r="AT3196" s="223" t="s">
        <v>163</v>
      </c>
      <c r="AU3196" s="223" t="s">
        <v>83</v>
      </c>
      <c r="AY3196" s="18" t="s">
        <v>161</v>
      </c>
      <c r="BE3196" s="224">
        <f>IF(N3196="základní",J3196,0)</f>
        <v>0</v>
      </c>
      <c r="BF3196" s="224">
        <f>IF(N3196="snížená",J3196,0)</f>
        <v>0</v>
      </c>
      <c r="BG3196" s="224">
        <f>IF(N3196="zákl. přenesená",J3196,0)</f>
        <v>0</v>
      </c>
      <c r="BH3196" s="224">
        <f>IF(N3196="sníž. přenesená",J3196,0)</f>
        <v>0</v>
      </c>
      <c r="BI3196" s="224">
        <f>IF(N3196="nulová",J3196,0)</f>
        <v>0</v>
      </c>
      <c r="BJ3196" s="18" t="s">
        <v>81</v>
      </c>
      <c r="BK3196" s="224">
        <f>ROUND(I3196*H3196,2)</f>
        <v>0</v>
      </c>
      <c r="BL3196" s="18" t="s">
        <v>257</v>
      </c>
      <c r="BM3196" s="223" t="s">
        <v>3322</v>
      </c>
    </row>
    <row r="3197" s="1" customFormat="1">
      <c r="B3197" s="39"/>
      <c r="C3197" s="40"/>
      <c r="D3197" s="225" t="s">
        <v>169</v>
      </c>
      <c r="E3197" s="40"/>
      <c r="F3197" s="226" t="s">
        <v>3321</v>
      </c>
      <c r="G3197" s="40"/>
      <c r="H3197" s="40"/>
      <c r="I3197" s="136"/>
      <c r="J3197" s="40"/>
      <c r="K3197" s="40"/>
      <c r="L3197" s="44"/>
      <c r="M3197" s="227"/>
      <c r="N3197" s="84"/>
      <c r="O3197" s="84"/>
      <c r="P3197" s="84"/>
      <c r="Q3197" s="84"/>
      <c r="R3197" s="84"/>
      <c r="S3197" s="84"/>
      <c r="T3197" s="85"/>
      <c r="AT3197" s="18" t="s">
        <v>169</v>
      </c>
      <c r="AU3197" s="18" t="s">
        <v>83</v>
      </c>
    </row>
    <row r="3198" s="12" customFormat="1">
      <c r="B3198" s="228"/>
      <c r="C3198" s="229"/>
      <c r="D3198" s="225" t="s">
        <v>176</v>
      </c>
      <c r="E3198" s="230" t="s">
        <v>19</v>
      </c>
      <c r="F3198" s="231" t="s">
        <v>328</v>
      </c>
      <c r="G3198" s="229"/>
      <c r="H3198" s="230" t="s">
        <v>19</v>
      </c>
      <c r="I3198" s="232"/>
      <c r="J3198" s="229"/>
      <c r="K3198" s="229"/>
      <c r="L3198" s="233"/>
      <c r="M3198" s="234"/>
      <c r="N3198" s="235"/>
      <c r="O3198" s="235"/>
      <c r="P3198" s="235"/>
      <c r="Q3198" s="235"/>
      <c r="R3198" s="235"/>
      <c r="S3198" s="235"/>
      <c r="T3198" s="236"/>
      <c r="AT3198" s="237" t="s">
        <v>176</v>
      </c>
      <c r="AU3198" s="237" t="s">
        <v>83</v>
      </c>
      <c r="AV3198" s="12" t="s">
        <v>81</v>
      </c>
      <c r="AW3198" s="12" t="s">
        <v>34</v>
      </c>
      <c r="AX3198" s="12" t="s">
        <v>73</v>
      </c>
      <c r="AY3198" s="237" t="s">
        <v>161</v>
      </c>
    </row>
    <row r="3199" s="12" customFormat="1">
      <c r="B3199" s="228"/>
      <c r="C3199" s="229"/>
      <c r="D3199" s="225" t="s">
        <v>176</v>
      </c>
      <c r="E3199" s="230" t="s">
        <v>19</v>
      </c>
      <c r="F3199" s="231" t="s">
        <v>1093</v>
      </c>
      <c r="G3199" s="229"/>
      <c r="H3199" s="230" t="s">
        <v>19</v>
      </c>
      <c r="I3199" s="232"/>
      <c r="J3199" s="229"/>
      <c r="K3199" s="229"/>
      <c r="L3199" s="233"/>
      <c r="M3199" s="234"/>
      <c r="N3199" s="235"/>
      <c r="O3199" s="235"/>
      <c r="P3199" s="235"/>
      <c r="Q3199" s="235"/>
      <c r="R3199" s="235"/>
      <c r="S3199" s="235"/>
      <c r="T3199" s="236"/>
      <c r="AT3199" s="237" t="s">
        <v>176</v>
      </c>
      <c r="AU3199" s="237" t="s">
        <v>83</v>
      </c>
      <c r="AV3199" s="12" t="s">
        <v>81</v>
      </c>
      <c r="AW3199" s="12" t="s">
        <v>34</v>
      </c>
      <c r="AX3199" s="12" t="s">
        <v>73</v>
      </c>
      <c r="AY3199" s="237" t="s">
        <v>161</v>
      </c>
    </row>
    <row r="3200" s="12" customFormat="1">
      <c r="B3200" s="228"/>
      <c r="C3200" s="229"/>
      <c r="D3200" s="225" t="s">
        <v>176</v>
      </c>
      <c r="E3200" s="230" t="s">
        <v>19</v>
      </c>
      <c r="F3200" s="231" t="s">
        <v>398</v>
      </c>
      <c r="G3200" s="229"/>
      <c r="H3200" s="230" t="s">
        <v>19</v>
      </c>
      <c r="I3200" s="232"/>
      <c r="J3200" s="229"/>
      <c r="K3200" s="229"/>
      <c r="L3200" s="233"/>
      <c r="M3200" s="234"/>
      <c r="N3200" s="235"/>
      <c r="O3200" s="235"/>
      <c r="P3200" s="235"/>
      <c r="Q3200" s="235"/>
      <c r="R3200" s="235"/>
      <c r="S3200" s="235"/>
      <c r="T3200" s="236"/>
      <c r="AT3200" s="237" t="s">
        <v>176</v>
      </c>
      <c r="AU3200" s="237" t="s">
        <v>83</v>
      </c>
      <c r="AV3200" s="12" t="s">
        <v>81</v>
      </c>
      <c r="AW3200" s="12" t="s">
        <v>34</v>
      </c>
      <c r="AX3200" s="12" t="s">
        <v>73</v>
      </c>
      <c r="AY3200" s="237" t="s">
        <v>161</v>
      </c>
    </row>
    <row r="3201" s="13" customFormat="1">
      <c r="B3201" s="238"/>
      <c r="C3201" s="239"/>
      <c r="D3201" s="225" t="s">
        <v>176</v>
      </c>
      <c r="E3201" s="240" t="s">
        <v>19</v>
      </c>
      <c r="F3201" s="241" t="s">
        <v>2370</v>
      </c>
      <c r="G3201" s="239"/>
      <c r="H3201" s="242">
        <v>35</v>
      </c>
      <c r="I3201" s="243"/>
      <c r="J3201" s="239"/>
      <c r="K3201" s="239"/>
      <c r="L3201" s="244"/>
      <c r="M3201" s="245"/>
      <c r="N3201" s="246"/>
      <c r="O3201" s="246"/>
      <c r="P3201" s="246"/>
      <c r="Q3201" s="246"/>
      <c r="R3201" s="246"/>
      <c r="S3201" s="246"/>
      <c r="T3201" s="247"/>
      <c r="AT3201" s="248" t="s">
        <v>176</v>
      </c>
      <c r="AU3201" s="248" t="s">
        <v>83</v>
      </c>
      <c r="AV3201" s="13" t="s">
        <v>83</v>
      </c>
      <c r="AW3201" s="13" t="s">
        <v>34</v>
      </c>
      <c r="AX3201" s="13" t="s">
        <v>73</v>
      </c>
      <c r="AY3201" s="248" t="s">
        <v>161</v>
      </c>
    </row>
    <row r="3202" s="12" customFormat="1">
      <c r="B3202" s="228"/>
      <c r="C3202" s="229"/>
      <c r="D3202" s="225" t="s">
        <v>176</v>
      </c>
      <c r="E3202" s="230" t="s">
        <v>19</v>
      </c>
      <c r="F3202" s="231" t="s">
        <v>1095</v>
      </c>
      <c r="G3202" s="229"/>
      <c r="H3202" s="230" t="s">
        <v>19</v>
      </c>
      <c r="I3202" s="232"/>
      <c r="J3202" s="229"/>
      <c r="K3202" s="229"/>
      <c r="L3202" s="233"/>
      <c r="M3202" s="234"/>
      <c r="N3202" s="235"/>
      <c r="O3202" s="235"/>
      <c r="P3202" s="235"/>
      <c r="Q3202" s="235"/>
      <c r="R3202" s="235"/>
      <c r="S3202" s="235"/>
      <c r="T3202" s="236"/>
      <c r="AT3202" s="237" t="s">
        <v>176</v>
      </c>
      <c r="AU3202" s="237" t="s">
        <v>83</v>
      </c>
      <c r="AV3202" s="12" t="s">
        <v>81</v>
      </c>
      <c r="AW3202" s="12" t="s">
        <v>34</v>
      </c>
      <c r="AX3202" s="12" t="s">
        <v>73</v>
      </c>
      <c r="AY3202" s="237" t="s">
        <v>161</v>
      </c>
    </row>
    <row r="3203" s="12" customFormat="1">
      <c r="B3203" s="228"/>
      <c r="C3203" s="229"/>
      <c r="D3203" s="225" t="s">
        <v>176</v>
      </c>
      <c r="E3203" s="230" t="s">
        <v>19</v>
      </c>
      <c r="F3203" s="231" t="s">
        <v>398</v>
      </c>
      <c r="G3203" s="229"/>
      <c r="H3203" s="230" t="s">
        <v>19</v>
      </c>
      <c r="I3203" s="232"/>
      <c r="J3203" s="229"/>
      <c r="K3203" s="229"/>
      <c r="L3203" s="233"/>
      <c r="M3203" s="234"/>
      <c r="N3203" s="235"/>
      <c r="O3203" s="235"/>
      <c r="P3203" s="235"/>
      <c r="Q3203" s="235"/>
      <c r="R3203" s="235"/>
      <c r="S3203" s="235"/>
      <c r="T3203" s="236"/>
      <c r="AT3203" s="237" t="s">
        <v>176</v>
      </c>
      <c r="AU3203" s="237" t="s">
        <v>83</v>
      </c>
      <c r="AV3203" s="12" t="s">
        <v>81</v>
      </c>
      <c r="AW3203" s="12" t="s">
        <v>34</v>
      </c>
      <c r="AX3203" s="12" t="s">
        <v>73</v>
      </c>
      <c r="AY3203" s="237" t="s">
        <v>161</v>
      </c>
    </row>
    <row r="3204" s="13" customFormat="1">
      <c r="B3204" s="238"/>
      <c r="C3204" s="239"/>
      <c r="D3204" s="225" t="s">
        <v>176</v>
      </c>
      <c r="E3204" s="240" t="s">
        <v>19</v>
      </c>
      <c r="F3204" s="241" t="s">
        <v>2371</v>
      </c>
      <c r="G3204" s="239"/>
      <c r="H3204" s="242">
        <v>57</v>
      </c>
      <c r="I3204" s="243"/>
      <c r="J3204" s="239"/>
      <c r="K3204" s="239"/>
      <c r="L3204" s="244"/>
      <c r="M3204" s="245"/>
      <c r="N3204" s="246"/>
      <c r="O3204" s="246"/>
      <c r="P3204" s="246"/>
      <c r="Q3204" s="246"/>
      <c r="R3204" s="246"/>
      <c r="S3204" s="246"/>
      <c r="T3204" s="247"/>
      <c r="AT3204" s="248" t="s">
        <v>176</v>
      </c>
      <c r="AU3204" s="248" t="s">
        <v>83</v>
      </c>
      <c r="AV3204" s="13" t="s">
        <v>83</v>
      </c>
      <c r="AW3204" s="13" t="s">
        <v>34</v>
      </c>
      <c r="AX3204" s="13" t="s">
        <v>73</v>
      </c>
      <c r="AY3204" s="248" t="s">
        <v>161</v>
      </c>
    </row>
    <row r="3205" s="14" customFormat="1">
      <c r="B3205" s="249"/>
      <c r="C3205" s="250"/>
      <c r="D3205" s="225" t="s">
        <v>176</v>
      </c>
      <c r="E3205" s="251" t="s">
        <v>19</v>
      </c>
      <c r="F3205" s="252" t="s">
        <v>201</v>
      </c>
      <c r="G3205" s="250"/>
      <c r="H3205" s="253">
        <v>92</v>
      </c>
      <c r="I3205" s="254"/>
      <c r="J3205" s="250"/>
      <c r="K3205" s="250"/>
      <c r="L3205" s="255"/>
      <c r="M3205" s="256"/>
      <c r="N3205" s="257"/>
      <c r="O3205" s="257"/>
      <c r="P3205" s="257"/>
      <c r="Q3205" s="257"/>
      <c r="R3205" s="257"/>
      <c r="S3205" s="257"/>
      <c r="T3205" s="258"/>
      <c r="AT3205" s="259" t="s">
        <v>176</v>
      </c>
      <c r="AU3205" s="259" t="s">
        <v>83</v>
      </c>
      <c r="AV3205" s="14" t="s">
        <v>167</v>
      </c>
      <c r="AW3205" s="14" t="s">
        <v>34</v>
      </c>
      <c r="AX3205" s="14" t="s">
        <v>81</v>
      </c>
      <c r="AY3205" s="259" t="s">
        <v>161</v>
      </c>
    </row>
    <row r="3206" s="1" customFormat="1" ht="16.5" customHeight="1">
      <c r="B3206" s="39"/>
      <c r="C3206" s="212" t="s">
        <v>3323</v>
      </c>
      <c r="D3206" s="212" t="s">
        <v>163</v>
      </c>
      <c r="E3206" s="213" t="s">
        <v>3324</v>
      </c>
      <c r="F3206" s="214" t="s">
        <v>3325</v>
      </c>
      <c r="G3206" s="215" t="s">
        <v>267</v>
      </c>
      <c r="H3206" s="216">
        <v>117</v>
      </c>
      <c r="I3206" s="217"/>
      <c r="J3206" s="218">
        <f>ROUND(I3206*H3206,2)</f>
        <v>0</v>
      </c>
      <c r="K3206" s="214" t="s">
        <v>19</v>
      </c>
      <c r="L3206" s="44"/>
      <c r="M3206" s="219" t="s">
        <v>19</v>
      </c>
      <c r="N3206" s="220" t="s">
        <v>44</v>
      </c>
      <c r="O3206" s="84"/>
      <c r="P3206" s="221">
        <f>O3206*H3206</f>
        <v>0</v>
      </c>
      <c r="Q3206" s="221">
        <v>0.00029999999999999997</v>
      </c>
      <c r="R3206" s="221">
        <f>Q3206*H3206</f>
        <v>0.035099999999999999</v>
      </c>
      <c r="S3206" s="221">
        <v>0</v>
      </c>
      <c r="T3206" s="222">
        <f>S3206*H3206</f>
        <v>0</v>
      </c>
      <c r="AR3206" s="223" t="s">
        <v>257</v>
      </c>
      <c r="AT3206" s="223" t="s">
        <v>163</v>
      </c>
      <c r="AU3206" s="223" t="s">
        <v>83</v>
      </c>
      <c r="AY3206" s="18" t="s">
        <v>161</v>
      </c>
      <c r="BE3206" s="224">
        <f>IF(N3206="základní",J3206,0)</f>
        <v>0</v>
      </c>
      <c r="BF3206" s="224">
        <f>IF(N3206="snížená",J3206,0)</f>
        <v>0</v>
      </c>
      <c r="BG3206" s="224">
        <f>IF(N3206="zákl. přenesená",J3206,0)</f>
        <v>0</v>
      </c>
      <c r="BH3206" s="224">
        <f>IF(N3206="sníž. přenesená",J3206,0)</f>
        <v>0</v>
      </c>
      <c r="BI3206" s="224">
        <f>IF(N3206="nulová",J3206,0)</f>
        <v>0</v>
      </c>
      <c r="BJ3206" s="18" t="s">
        <v>81</v>
      </c>
      <c r="BK3206" s="224">
        <f>ROUND(I3206*H3206,2)</f>
        <v>0</v>
      </c>
      <c r="BL3206" s="18" t="s">
        <v>257</v>
      </c>
      <c r="BM3206" s="223" t="s">
        <v>3326</v>
      </c>
    </row>
    <row r="3207" s="1" customFormat="1">
      <c r="B3207" s="39"/>
      <c r="C3207" s="40"/>
      <c r="D3207" s="225" t="s">
        <v>169</v>
      </c>
      <c r="E3207" s="40"/>
      <c r="F3207" s="226" t="s">
        <v>3325</v>
      </c>
      <c r="G3207" s="40"/>
      <c r="H3207" s="40"/>
      <c r="I3207" s="136"/>
      <c r="J3207" s="40"/>
      <c r="K3207" s="40"/>
      <c r="L3207" s="44"/>
      <c r="M3207" s="227"/>
      <c r="N3207" s="84"/>
      <c r="O3207" s="84"/>
      <c r="P3207" s="84"/>
      <c r="Q3207" s="84"/>
      <c r="R3207" s="84"/>
      <c r="S3207" s="84"/>
      <c r="T3207" s="85"/>
      <c r="AT3207" s="18" t="s">
        <v>169</v>
      </c>
      <c r="AU3207" s="18" t="s">
        <v>83</v>
      </c>
    </row>
    <row r="3208" s="12" customFormat="1">
      <c r="B3208" s="228"/>
      <c r="C3208" s="229"/>
      <c r="D3208" s="225" t="s">
        <v>176</v>
      </c>
      <c r="E3208" s="230" t="s">
        <v>19</v>
      </c>
      <c r="F3208" s="231" t="s">
        <v>328</v>
      </c>
      <c r="G3208" s="229"/>
      <c r="H3208" s="230" t="s">
        <v>19</v>
      </c>
      <c r="I3208" s="232"/>
      <c r="J3208" s="229"/>
      <c r="K3208" s="229"/>
      <c r="L3208" s="233"/>
      <c r="M3208" s="234"/>
      <c r="N3208" s="235"/>
      <c r="O3208" s="235"/>
      <c r="P3208" s="235"/>
      <c r="Q3208" s="235"/>
      <c r="R3208" s="235"/>
      <c r="S3208" s="235"/>
      <c r="T3208" s="236"/>
      <c r="AT3208" s="237" t="s">
        <v>176</v>
      </c>
      <c r="AU3208" s="237" t="s">
        <v>83</v>
      </c>
      <c r="AV3208" s="12" t="s">
        <v>81</v>
      </c>
      <c r="AW3208" s="12" t="s">
        <v>34</v>
      </c>
      <c r="AX3208" s="12" t="s">
        <v>73</v>
      </c>
      <c r="AY3208" s="237" t="s">
        <v>161</v>
      </c>
    </row>
    <row r="3209" s="12" customFormat="1">
      <c r="B3209" s="228"/>
      <c r="C3209" s="229"/>
      <c r="D3209" s="225" t="s">
        <v>176</v>
      </c>
      <c r="E3209" s="230" t="s">
        <v>19</v>
      </c>
      <c r="F3209" s="231" t="s">
        <v>1093</v>
      </c>
      <c r="G3209" s="229"/>
      <c r="H3209" s="230" t="s">
        <v>19</v>
      </c>
      <c r="I3209" s="232"/>
      <c r="J3209" s="229"/>
      <c r="K3209" s="229"/>
      <c r="L3209" s="233"/>
      <c r="M3209" s="234"/>
      <c r="N3209" s="235"/>
      <c r="O3209" s="235"/>
      <c r="P3209" s="235"/>
      <c r="Q3209" s="235"/>
      <c r="R3209" s="235"/>
      <c r="S3209" s="235"/>
      <c r="T3209" s="236"/>
      <c r="AT3209" s="237" t="s">
        <v>176</v>
      </c>
      <c r="AU3209" s="237" t="s">
        <v>83</v>
      </c>
      <c r="AV3209" s="12" t="s">
        <v>81</v>
      </c>
      <c r="AW3209" s="12" t="s">
        <v>34</v>
      </c>
      <c r="AX3209" s="12" t="s">
        <v>73</v>
      </c>
      <c r="AY3209" s="237" t="s">
        <v>161</v>
      </c>
    </row>
    <row r="3210" s="12" customFormat="1">
      <c r="B3210" s="228"/>
      <c r="C3210" s="229"/>
      <c r="D3210" s="225" t="s">
        <v>176</v>
      </c>
      <c r="E3210" s="230" t="s">
        <v>19</v>
      </c>
      <c r="F3210" s="231" t="s">
        <v>398</v>
      </c>
      <c r="G3210" s="229"/>
      <c r="H3210" s="230" t="s">
        <v>19</v>
      </c>
      <c r="I3210" s="232"/>
      <c r="J3210" s="229"/>
      <c r="K3210" s="229"/>
      <c r="L3210" s="233"/>
      <c r="M3210" s="234"/>
      <c r="N3210" s="235"/>
      <c r="O3210" s="235"/>
      <c r="P3210" s="235"/>
      <c r="Q3210" s="235"/>
      <c r="R3210" s="235"/>
      <c r="S3210" s="235"/>
      <c r="T3210" s="236"/>
      <c r="AT3210" s="237" t="s">
        <v>176</v>
      </c>
      <c r="AU3210" s="237" t="s">
        <v>83</v>
      </c>
      <c r="AV3210" s="12" t="s">
        <v>81</v>
      </c>
      <c r="AW3210" s="12" t="s">
        <v>34</v>
      </c>
      <c r="AX3210" s="12" t="s">
        <v>73</v>
      </c>
      <c r="AY3210" s="237" t="s">
        <v>161</v>
      </c>
    </row>
    <row r="3211" s="13" customFormat="1">
      <c r="B3211" s="238"/>
      <c r="C3211" s="239"/>
      <c r="D3211" s="225" t="s">
        <v>176</v>
      </c>
      <c r="E3211" s="240" t="s">
        <v>19</v>
      </c>
      <c r="F3211" s="241" t="s">
        <v>3327</v>
      </c>
      <c r="G3211" s="239"/>
      <c r="H3211" s="242">
        <v>36</v>
      </c>
      <c r="I3211" s="243"/>
      <c r="J3211" s="239"/>
      <c r="K3211" s="239"/>
      <c r="L3211" s="244"/>
      <c r="M3211" s="245"/>
      <c r="N3211" s="246"/>
      <c r="O3211" s="246"/>
      <c r="P3211" s="246"/>
      <c r="Q3211" s="246"/>
      <c r="R3211" s="246"/>
      <c r="S3211" s="246"/>
      <c r="T3211" s="247"/>
      <c r="AT3211" s="248" t="s">
        <v>176</v>
      </c>
      <c r="AU3211" s="248" t="s">
        <v>83</v>
      </c>
      <c r="AV3211" s="13" t="s">
        <v>83</v>
      </c>
      <c r="AW3211" s="13" t="s">
        <v>34</v>
      </c>
      <c r="AX3211" s="13" t="s">
        <v>73</v>
      </c>
      <c r="AY3211" s="248" t="s">
        <v>161</v>
      </c>
    </row>
    <row r="3212" s="12" customFormat="1">
      <c r="B3212" s="228"/>
      <c r="C3212" s="229"/>
      <c r="D3212" s="225" t="s">
        <v>176</v>
      </c>
      <c r="E3212" s="230" t="s">
        <v>19</v>
      </c>
      <c r="F3212" s="231" t="s">
        <v>1139</v>
      </c>
      <c r="G3212" s="229"/>
      <c r="H3212" s="230" t="s">
        <v>19</v>
      </c>
      <c r="I3212" s="232"/>
      <c r="J3212" s="229"/>
      <c r="K3212" s="229"/>
      <c r="L3212" s="233"/>
      <c r="M3212" s="234"/>
      <c r="N3212" s="235"/>
      <c r="O3212" s="235"/>
      <c r="P3212" s="235"/>
      <c r="Q3212" s="235"/>
      <c r="R3212" s="235"/>
      <c r="S3212" s="235"/>
      <c r="T3212" s="236"/>
      <c r="AT3212" s="237" t="s">
        <v>176</v>
      </c>
      <c r="AU3212" s="237" t="s">
        <v>83</v>
      </c>
      <c r="AV3212" s="12" t="s">
        <v>81</v>
      </c>
      <c r="AW3212" s="12" t="s">
        <v>34</v>
      </c>
      <c r="AX3212" s="12" t="s">
        <v>73</v>
      </c>
      <c r="AY3212" s="237" t="s">
        <v>161</v>
      </c>
    </row>
    <row r="3213" s="12" customFormat="1">
      <c r="B3213" s="228"/>
      <c r="C3213" s="229"/>
      <c r="D3213" s="225" t="s">
        <v>176</v>
      </c>
      <c r="E3213" s="230" t="s">
        <v>19</v>
      </c>
      <c r="F3213" s="231" t="s">
        <v>398</v>
      </c>
      <c r="G3213" s="229"/>
      <c r="H3213" s="230" t="s">
        <v>19</v>
      </c>
      <c r="I3213" s="232"/>
      <c r="J3213" s="229"/>
      <c r="K3213" s="229"/>
      <c r="L3213" s="233"/>
      <c r="M3213" s="234"/>
      <c r="N3213" s="235"/>
      <c r="O3213" s="235"/>
      <c r="P3213" s="235"/>
      <c r="Q3213" s="235"/>
      <c r="R3213" s="235"/>
      <c r="S3213" s="235"/>
      <c r="T3213" s="236"/>
      <c r="AT3213" s="237" t="s">
        <v>176</v>
      </c>
      <c r="AU3213" s="237" t="s">
        <v>83</v>
      </c>
      <c r="AV3213" s="12" t="s">
        <v>81</v>
      </c>
      <c r="AW3213" s="12" t="s">
        <v>34</v>
      </c>
      <c r="AX3213" s="12" t="s">
        <v>73</v>
      </c>
      <c r="AY3213" s="237" t="s">
        <v>161</v>
      </c>
    </row>
    <row r="3214" s="13" customFormat="1">
      <c r="B3214" s="238"/>
      <c r="C3214" s="239"/>
      <c r="D3214" s="225" t="s">
        <v>176</v>
      </c>
      <c r="E3214" s="240" t="s">
        <v>19</v>
      </c>
      <c r="F3214" s="241" t="s">
        <v>3328</v>
      </c>
      <c r="G3214" s="239"/>
      <c r="H3214" s="242">
        <v>20</v>
      </c>
      <c r="I3214" s="243"/>
      <c r="J3214" s="239"/>
      <c r="K3214" s="239"/>
      <c r="L3214" s="244"/>
      <c r="M3214" s="245"/>
      <c r="N3214" s="246"/>
      <c r="O3214" s="246"/>
      <c r="P3214" s="246"/>
      <c r="Q3214" s="246"/>
      <c r="R3214" s="246"/>
      <c r="S3214" s="246"/>
      <c r="T3214" s="247"/>
      <c r="AT3214" s="248" t="s">
        <v>176</v>
      </c>
      <c r="AU3214" s="248" t="s">
        <v>83</v>
      </c>
      <c r="AV3214" s="13" t="s">
        <v>83</v>
      </c>
      <c r="AW3214" s="13" t="s">
        <v>34</v>
      </c>
      <c r="AX3214" s="13" t="s">
        <v>73</v>
      </c>
      <c r="AY3214" s="248" t="s">
        <v>161</v>
      </c>
    </row>
    <row r="3215" s="12" customFormat="1">
      <c r="B3215" s="228"/>
      <c r="C3215" s="229"/>
      <c r="D3215" s="225" t="s">
        <v>176</v>
      </c>
      <c r="E3215" s="230" t="s">
        <v>19</v>
      </c>
      <c r="F3215" s="231" t="s">
        <v>1095</v>
      </c>
      <c r="G3215" s="229"/>
      <c r="H3215" s="230" t="s">
        <v>19</v>
      </c>
      <c r="I3215" s="232"/>
      <c r="J3215" s="229"/>
      <c r="K3215" s="229"/>
      <c r="L3215" s="233"/>
      <c r="M3215" s="234"/>
      <c r="N3215" s="235"/>
      <c r="O3215" s="235"/>
      <c r="P3215" s="235"/>
      <c r="Q3215" s="235"/>
      <c r="R3215" s="235"/>
      <c r="S3215" s="235"/>
      <c r="T3215" s="236"/>
      <c r="AT3215" s="237" t="s">
        <v>176</v>
      </c>
      <c r="AU3215" s="237" t="s">
        <v>83</v>
      </c>
      <c r="AV3215" s="12" t="s">
        <v>81</v>
      </c>
      <c r="AW3215" s="12" t="s">
        <v>34</v>
      </c>
      <c r="AX3215" s="12" t="s">
        <v>73</v>
      </c>
      <c r="AY3215" s="237" t="s">
        <v>161</v>
      </c>
    </row>
    <row r="3216" s="12" customFormat="1">
      <c r="B3216" s="228"/>
      <c r="C3216" s="229"/>
      <c r="D3216" s="225" t="s">
        <v>176</v>
      </c>
      <c r="E3216" s="230" t="s">
        <v>19</v>
      </c>
      <c r="F3216" s="231" t="s">
        <v>398</v>
      </c>
      <c r="G3216" s="229"/>
      <c r="H3216" s="230" t="s">
        <v>19</v>
      </c>
      <c r="I3216" s="232"/>
      <c r="J3216" s="229"/>
      <c r="K3216" s="229"/>
      <c r="L3216" s="233"/>
      <c r="M3216" s="234"/>
      <c r="N3216" s="235"/>
      <c r="O3216" s="235"/>
      <c r="P3216" s="235"/>
      <c r="Q3216" s="235"/>
      <c r="R3216" s="235"/>
      <c r="S3216" s="235"/>
      <c r="T3216" s="236"/>
      <c r="AT3216" s="237" t="s">
        <v>176</v>
      </c>
      <c r="AU3216" s="237" t="s">
        <v>83</v>
      </c>
      <c r="AV3216" s="12" t="s">
        <v>81</v>
      </c>
      <c r="AW3216" s="12" t="s">
        <v>34</v>
      </c>
      <c r="AX3216" s="12" t="s">
        <v>73</v>
      </c>
      <c r="AY3216" s="237" t="s">
        <v>161</v>
      </c>
    </row>
    <row r="3217" s="13" customFormat="1">
      <c r="B3217" s="238"/>
      <c r="C3217" s="239"/>
      <c r="D3217" s="225" t="s">
        <v>176</v>
      </c>
      <c r="E3217" s="240" t="s">
        <v>19</v>
      </c>
      <c r="F3217" s="241" t="s">
        <v>3329</v>
      </c>
      <c r="G3217" s="239"/>
      <c r="H3217" s="242">
        <v>61</v>
      </c>
      <c r="I3217" s="243"/>
      <c r="J3217" s="239"/>
      <c r="K3217" s="239"/>
      <c r="L3217" s="244"/>
      <c r="M3217" s="245"/>
      <c r="N3217" s="246"/>
      <c r="O3217" s="246"/>
      <c r="P3217" s="246"/>
      <c r="Q3217" s="246"/>
      <c r="R3217" s="246"/>
      <c r="S3217" s="246"/>
      <c r="T3217" s="247"/>
      <c r="AT3217" s="248" t="s">
        <v>176</v>
      </c>
      <c r="AU3217" s="248" t="s">
        <v>83</v>
      </c>
      <c r="AV3217" s="13" t="s">
        <v>83</v>
      </c>
      <c r="AW3217" s="13" t="s">
        <v>34</v>
      </c>
      <c r="AX3217" s="13" t="s">
        <v>73</v>
      </c>
      <c r="AY3217" s="248" t="s">
        <v>161</v>
      </c>
    </row>
    <row r="3218" s="14" customFormat="1">
      <c r="B3218" s="249"/>
      <c r="C3218" s="250"/>
      <c r="D3218" s="225" t="s">
        <v>176</v>
      </c>
      <c r="E3218" s="251" t="s">
        <v>19</v>
      </c>
      <c r="F3218" s="252" t="s">
        <v>201</v>
      </c>
      <c r="G3218" s="250"/>
      <c r="H3218" s="253">
        <v>117</v>
      </c>
      <c r="I3218" s="254"/>
      <c r="J3218" s="250"/>
      <c r="K3218" s="250"/>
      <c r="L3218" s="255"/>
      <c r="M3218" s="256"/>
      <c r="N3218" s="257"/>
      <c r="O3218" s="257"/>
      <c r="P3218" s="257"/>
      <c r="Q3218" s="257"/>
      <c r="R3218" s="257"/>
      <c r="S3218" s="257"/>
      <c r="T3218" s="258"/>
      <c r="AT3218" s="259" t="s">
        <v>176</v>
      </c>
      <c r="AU3218" s="259" t="s">
        <v>83</v>
      </c>
      <c r="AV3218" s="14" t="s">
        <v>167</v>
      </c>
      <c r="AW3218" s="14" t="s">
        <v>34</v>
      </c>
      <c r="AX3218" s="14" t="s">
        <v>81</v>
      </c>
      <c r="AY3218" s="259" t="s">
        <v>161</v>
      </c>
    </row>
    <row r="3219" s="1" customFormat="1" ht="16.5" customHeight="1">
      <c r="B3219" s="39"/>
      <c r="C3219" s="212" t="s">
        <v>3330</v>
      </c>
      <c r="D3219" s="212" t="s">
        <v>163</v>
      </c>
      <c r="E3219" s="213" t="s">
        <v>3331</v>
      </c>
      <c r="F3219" s="214" t="s">
        <v>3332</v>
      </c>
      <c r="G3219" s="215" t="s">
        <v>238</v>
      </c>
      <c r="H3219" s="216">
        <v>1.641</v>
      </c>
      <c r="I3219" s="217"/>
      <c r="J3219" s="218">
        <f>ROUND(I3219*H3219,2)</f>
        <v>0</v>
      </c>
      <c r="K3219" s="214" t="s">
        <v>173</v>
      </c>
      <c r="L3219" s="44"/>
      <c r="M3219" s="219" t="s">
        <v>19</v>
      </c>
      <c r="N3219" s="220" t="s">
        <v>44</v>
      </c>
      <c r="O3219" s="84"/>
      <c r="P3219" s="221">
        <f>O3219*H3219</f>
        <v>0</v>
      </c>
      <c r="Q3219" s="221">
        <v>0</v>
      </c>
      <c r="R3219" s="221">
        <f>Q3219*H3219</f>
        <v>0</v>
      </c>
      <c r="S3219" s="221">
        <v>0</v>
      </c>
      <c r="T3219" s="222">
        <f>S3219*H3219</f>
        <v>0</v>
      </c>
      <c r="AR3219" s="223" t="s">
        <v>257</v>
      </c>
      <c r="AT3219" s="223" t="s">
        <v>163</v>
      </c>
      <c r="AU3219" s="223" t="s">
        <v>83</v>
      </c>
      <c r="AY3219" s="18" t="s">
        <v>161</v>
      </c>
      <c r="BE3219" s="224">
        <f>IF(N3219="základní",J3219,0)</f>
        <v>0</v>
      </c>
      <c r="BF3219" s="224">
        <f>IF(N3219="snížená",J3219,0)</f>
        <v>0</v>
      </c>
      <c r="BG3219" s="224">
        <f>IF(N3219="zákl. přenesená",J3219,0)</f>
        <v>0</v>
      </c>
      <c r="BH3219" s="224">
        <f>IF(N3219="sníž. přenesená",J3219,0)</f>
        <v>0</v>
      </c>
      <c r="BI3219" s="224">
        <f>IF(N3219="nulová",J3219,0)</f>
        <v>0</v>
      </c>
      <c r="BJ3219" s="18" t="s">
        <v>81</v>
      </c>
      <c r="BK3219" s="224">
        <f>ROUND(I3219*H3219,2)</f>
        <v>0</v>
      </c>
      <c r="BL3219" s="18" t="s">
        <v>257</v>
      </c>
      <c r="BM3219" s="223" t="s">
        <v>3333</v>
      </c>
    </row>
    <row r="3220" s="1" customFormat="1">
      <c r="B3220" s="39"/>
      <c r="C3220" s="40"/>
      <c r="D3220" s="225" t="s">
        <v>169</v>
      </c>
      <c r="E3220" s="40"/>
      <c r="F3220" s="226" t="s">
        <v>3334</v>
      </c>
      <c r="G3220" s="40"/>
      <c r="H3220" s="40"/>
      <c r="I3220" s="136"/>
      <c r="J3220" s="40"/>
      <c r="K3220" s="40"/>
      <c r="L3220" s="44"/>
      <c r="M3220" s="227"/>
      <c r="N3220" s="84"/>
      <c r="O3220" s="84"/>
      <c r="P3220" s="84"/>
      <c r="Q3220" s="84"/>
      <c r="R3220" s="84"/>
      <c r="S3220" s="84"/>
      <c r="T3220" s="85"/>
      <c r="AT3220" s="18" t="s">
        <v>169</v>
      </c>
      <c r="AU3220" s="18" t="s">
        <v>83</v>
      </c>
    </row>
    <row r="3221" s="11" customFormat="1" ht="22.8" customHeight="1">
      <c r="B3221" s="196"/>
      <c r="C3221" s="197"/>
      <c r="D3221" s="198" t="s">
        <v>72</v>
      </c>
      <c r="E3221" s="210" t="s">
        <v>3335</v>
      </c>
      <c r="F3221" s="210" t="s">
        <v>3336</v>
      </c>
      <c r="G3221" s="197"/>
      <c r="H3221" s="197"/>
      <c r="I3221" s="200"/>
      <c r="J3221" s="211">
        <f>BK3221</f>
        <v>0</v>
      </c>
      <c r="K3221" s="197"/>
      <c r="L3221" s="202"/>
      <c r="M3221" s="203"/>
      <c r="N3221" s="204"/>
      <c r="O3221" s="204"/>
      <c r="P3221" s="205">
        <f>SUM(P3222:P3243)</f>
        <v>0</v>
      </c>
      <c r="Q3221" s="204"/>
      <c r="R3221" s="205">
        <f>SUM(R3222:R3243)</f>
        <v>0.12909000000000001</v>
      </c>
      <c r="S3221" s="204"/>
      <c r="T3221" s="206">
        <f>SUM(T3222:T3243)</f>
        <v>0</v>
      </c>
      <c r="AR3221" s="207" t="s">
        <v>83</v>
      </c>
      <c r="AT3221" s="208" t="s">
        <v>72</v>
      </c>
      <c r="AU3221" s="208" t="s">
        <v>81</v>
      </c>
      <c r="AY3221" s="207" t="s">
        <v>161</v>
      </c>
      <c r="BK3221" s="209">
        <f>SUM(BK3222:BK3243)</f>
        <v>0</v>
      </c>
    </row>
    <row r="3222" s="1" customFormat="1" ht="16.5" customHeight="1">
      <c r="B3222" s="39"/>
      <c r="C3222" s="212" t="s">
        <v>3337</v>
      </c>
      <c r="D3222" s="212" t="s">
        <v>163</v>
      </c>
      <c r="E3222" s="213" t="s">
        <v>3338</v>
      </c>
      <c r="F3222" s="214" t="s">
        <v>3339</v>
      </c>
      <c r="G3222" s="215" t="s">
        <v>210</v>
      </c>
      <c r="H3222" s="216">
        <v>48</v>
      </c>
      <c r="I3222" s="217"/>
      <c r="J3222" s="218">
        <f>ROUND(I3222*H3222,2)</f>
        <v>0</v>
      </c>
      <c r="K3222" s="214" t="s">
        <v>173</v>
      </c>
      <c r="L3222" s="44"/>
      <c r="M3222" s="219" t="s">
        <v>19</v>
      </c>
      <c r="N3222" s="220" t="s">
        <v>44</v>
      </c>
      <c r="O3222" s="84"/>
      <c r="P3222" s="221">
        <f>O3222*H3222</f>
        <v>0</v>
      </c>
      <c r="Q3222" s="221">
        <v>0.00050000000000000001</v>
      </c>
      <c r="R3222" s="221">
        <f>Q3222*H3222</f>
        <v>0.024</v>
      </c>
      <c r="S3222" s="221">
        <v>0</v>
      </c>
      <c r="T3222" s="222">
        <f>S3222*H3222</f>
        <v>0</v>
      </c>
      <c r="AR3222" s="223" t="s">
        <v>257</v>
      </c>
      <c r="AT3222" s="223" t="s">
        <v>163</v>
      </c>
      <c r="AU3222" s="223" t="s">
        <v>83</v>
      </c>
      <c r="AY3222" s="18" t="s">
        <v>161</v>
      </c>
      <c r="BE3222" s="224">
        <f>IF(N3222="základní",J3222,0)</f>
        <v>0</v>
      </c>
      <c r="BF3222" s="224">
        <f>IF(N3222="snížená",J3222,0)</f>
        <v>0</v>
      </c>
      <c r="BG3222" s="224">
        <f>IF(N3222="zákl. přenesená",J3222,0)</f>
        <v>0</v>
      </c>
      <c r="BH3222" s="224">
        <f>IF(N3222="sníž. přenesená",J3222,0)</f>
        <v>0</v>
      </c>
      <c r="BI3222" s="224">
        <f>IF(N3222="nulová",J3222,0)</f>
        <v>0</v>
      </c>
      <c r="BJ3222" s="18" t="s">
        <v>81</v>
      </c>
      <c r="BK3222" s="224">
        <f>ROUND(I3222*H3222,2)</f>
        <v>0</v>
      </c>
      <c r="BL3222" s="18" t="s">
        <v>257</v>
      </c>
      <c r="BM3222" s="223" t="s">
        <v>3340</v>
      </c>
    </row>
    <row r="3223" s="1" customFormat="1">
      <c r="B3223" s="39"/>
      <c r="C3223" s="40"/>
      <c r="D3223" s="225" t="s">
        <v>169</v>
      </c>
      <c r="E3223" s="40"/>
      <c r="F3223" s="226" t="s">
        <v>3341</v>
      </c>
      <c r="G3223" s="40"/>
      <c r="H3223" s="40"/>
      <c r="I3223" s="136"/>
      <c r="J3223" s="40"/>
      <c r="K3223" s="40"/>
      <c r="L3223" s="44"/>
      <c r="M3223" s="227"/>
      <c r="N3223" s="84"/>
      <c r="O3223" s="84"/>
      <c r="P3223" s="84"/>
      <c r="Q3223" s="84"/>
      <c r="R3223" s="84"/>
      <c r="S3223" s="84"/>
      <c r="T3223" s="85"/>
      <c r="AT3223" s="18" t="s">
        <v>169</v>
      </c>
      <c r="AU3223" s="18" t="s">
        <v>83</v>
      </c>
    </row>
    <row r="3224" s="12" customFormat="1">
      <c r="B3224" s="228"/>
      <c r="C3224" s="229"/>
      <c r="D3224" s="225" t="s">
        <v>176</v>
      </c>
      <c r="E3224" s="230" t="s">
        <v>19</v>
      </c>
      <c r="F3224" s="231" t="s">
        <v>177</v>
      </c>
      <c r="G3224" s="229"/>
      <c r="H3224" s="230" t="s">
        <v>19</v>
      </c>
      <c r="I3224" s="232"/>
      <c r="J3224" s="229"/>
      <c r="K3224" s="229"/>
      <c r="L3224" s="233"/>
      <c r="M3224" s="234"/>
      <c r="N3224" s="235"/>
      <c r="O3224" s="235"/>
      <c r="P3224" s="235"/>
      <c r="Q3224" s="235"/>
      <c r="R3224" s="235"/>
      <c r="S3224" s="235"/>
      <c r="T3224" s="236"/>
      <c r="AT3224" s="237" t="s">
        <v>176</v>
      </c>
      <c r="AU3224" s="237" t="s">
        <v>83</v>
      </c>
      <c r="AV3224" s="12" t="s">
        <v>81</v>
      </c>
      <c r="AW3224" s="12" t="s">
        <v>34</v>
      </c>
      <c r="AX3224" s="12" t="s">
        <v>73</v>
      </c>
      <c r="AY3224" s="237" t="s">
        <v>161</v>
      </c>
    </row>
    <row r="3225" s="12" customFormat="1">
      <c r="B3225" s="228"/>
      <c r="C3225" s="229"/>
      <c r="D3225" s="225" t="s">
        <v>176</v>
      </c>
      <c r="E3225" s="230" t="s">
        <v>19</v>
      </c>
      <c r="F3225" s="231" t="s">
        <v>1172</v>
      </c>
      <c r="G3225" s="229"/>
      <c r="H3225" s="230" t="s">
        <v>19</v>
      </c>
      <c r="I3225" s="232"/>
      <c r="J3225" s="229"/>
      <c r="K3225" s="229"/>
      <c r="L3225" s="233"/>
      <c r="M3225" s="234"/>
      <c r="N3225" s="235"/>
      <c r="O3225" s="235"/>
      <c r="P3225" s="235"/>
      <c r="Q3225" s="235"/>
      <c r="R3225" s="235"/>
      <c r="S3225" s="235"/>
      <c r="T3225" s="236"/>
      <c r="AT3225" s="237" t="s">
        <v>176</v>
      </c>
      <c r="AU3225" s="237" t="s">
        <v>83</v>
      </c>
      <c r="AV3225" s="12" t="s">
        <v>81</v>
      </c>
      <c r="AW3225" s="12" t="s">
        <v>34</v>
      </c>
      <c r="AX3225" s="12" t="s">
        <v>73</v>
      </c>
      <c r="AY3225" s="237" t="s">
        <v>161</v>
      </c>
    </row>
    <row r="3226" s="12" customFormat="1">
      <c r="B3226" s="228"/>
      <c r="C3226" s="229"/>
      <c r="D3226" s="225" t="s">
        <v>176</v>
      </c>
      <c r="E3226" s="230" t="s">
        <v>19</v>
      </c>
      <c r="F3226" s="231" t="s">
        <v>398</v>
      </c>
      <c r="G3226" s="229"/>
      <c r="H3226" s="230" t="s">
        <v>19</v>
      </c>
      <c r="I3226" s="232"/>
      <c r="J3226" s="229"/>
      <c r="K3226" s="229"/>
      <c r="L3226" s="233"/>
      <c r="M3226" s="234"/>
      <c r="N3226" s="235"/>
      <c r="O3226" s="235"/>
      <c r="P3226" s="235"/>
      <c r="Q3226" s="235"/>
      <c r="R3226" s="235"/>
      <c r="S3226" s="235"/>
      <c r="T3226" s="236"/>
      <c r="AT3226" s="237" t="s">
        <v>176</v>
      </c>
      <c r="AU3226" s="237" t="s">
        <v>83</v>
      </c>
      <c r="AV3226" s="12" t="s">
        <v>81</v>
      </c>
      <c r="AW3226" s="12" t="s">
        <v>34</v>
      </c>
      <c r="AX3226" s="12" t="s">
        <v>73</v>
      </c>
      <c r="AY3226" s="237" t="s">
        <v>161</v>
      </c>
    </row>
    <row r="3227" s="13" customFormat="1">
      <c r="B3227" s="238"/>
      <c r="C3227" s="239"/>
      <c r="D3227" s="225" t="s">
        <v>176</v>
      </c>
      <c r="E3227" s="240" t="s">
        <v>19</v>
      </c>
      <c r="F3227" s="241" t="s">
        <v>1173</v>
      </c>
      <c r="G3227" s="239"/>
      <c r="H3227" s="242">
        <v>48</v>
      </c>
      <c r="I3227" s="243"/>
      <c r="J3227" s="239"/>
      <c r="K3227" s="239"/>
      <c r="L3227" s="244"/>
      <c r="M3227" s="245"/>
      <c r="N3227" s="246"/>
      <c r="O3227" s="246"/>
      <c r="P3227" s="246"/>
      <c r="Q3227" s="246"/>
      <c r="R3227" s="246"/>
      <c r="S3227" s="246"/>
      <c r="T3227" s="247"/>
      <c r="AT3227" s="248" t="s">
        <v>176</v>
      </c>
      <c r="AU3227" s="248" t="s">
        <v>83</v>
      </c>
      <c r="AV3227" s="13" t="s">
        <v>83</v>
      </c>
      <c r="AW3227" s="13" t="s">
        <v>34</v>
      </c>
      <c r="AX3227" s="13" t="s">
        <v>81</v>
      </c>
      <c r="AY3227" s="248" t="s">
        <v>161</v>
      </c>
    </row>
    <row r="3228" s="1" customFormat="1" ht="16.5" customHeight="1">
      <c r="B3228" s="39"/>
      <c r="C3228" s="260" t="s">
        <v>3342</v>
      </c>
      <c r="D3228" s="260" t="s">
        <v>252</v>
      </c>
      <c r="E3228" s="261" t="s">
        <v>3343</v>
      </c>
      <c r="F3228" s="262" t="s">
        <v>3344</v>
      </c>
      <c r="G3228" s="263" t="s">
        <v>210</v>
      </c>
      <c r="H3228" s="264">
        <v>52.799999999999997</v>
      </c>
      <c r="I3228" s="265"/>
      <c r="J3228" s="266">
        <f>ROUND(I3228*H3228,2)</f>
        <v>0</v>
      </c>
      <c r="K3228" s="262" t="s">
        <v>19</v>
      </c>
      <c r="L3228" s="267"/>
      <c r="M3228" s="268" t="s">
        <v>19</v>
      </c>
      <c r="N3228" s="269" t="s">
        <v>44</v>
      </c>
      <c r="O3228" s="84"/>
      <c r="P3228" s="221">
        <f>O3228*H3228</f>
        <v>0</v>
      </c>
      <c r="Q3228" s="221">
        <v>0.00175</v>
      </c>
      <c r="R3228" s="221">
        <f>Q3228*H3228</f>
        <v>0.092399999999999996</v>
      </c>
      <c r="S3228" s="221">
        <v>0</v>
      </c>
      <c r="T3228" s="222">
        <f>S3228*H3228</f>
        <v>0</v>
      </c>
      <c r="AR3228" s="223" t="s">
        <v>364</v>
      </c>
      <c r="AT3228" s="223" t="s">
        <v>252</v>
      </c>
      <c r="AU3228" s="223" t="s">
        <v>83</v>
      </c>
      <c r="AY3228" s="18" t="s">
        <v>161</v>
      </c>
      <c r="BE3228" s="224">
        <f>IF(N3228="základní",J3228,0)</f>
        <v>0</v>
      </c>
      <c r="BF3228" s="224">
        <f>IF(N3228="snížená",J3228,0)</f>
        <v>0</v>
      </c>
      <c r="BG3228" s="224">
        <f>IF(N3228="zákl. přenesená",J3228,0)</f>
        <v>0</v>
      </c>
      <c r="BH3228" s="224">
        <f>IF(N3228="sníž. přenesená",J3228,0)</f>
        <v>0</v>
      </c>
      <c r="BI3228" s="224">
        <f>IF(N3228="nulová",J3228,0)</f>
        <v>0</v>
      </c>
      <c r="BJ3228" s="18" t="s">
        <v>81</v>
      </c>
      <c r="BK3228" s="224">
        <f>ROUND(I3228*H3228,2)</f>
        <v>0</v>
      </c>
      <c r="BL3228" s="18" t="s">
        <v>257</v>
      </c>
      <c r="BM3228" s="223" t="s">
        <v>3345</v>
      </c>
    </row>
    <row r="3229" s="1" customFormat="1">
      <c r="B3229" s="39"/>
      <c r="C3229" s="40"/>
      <c r="D3229" s="225" t="s">
        <v>169</v>
      </c>
      <c r="E3229" s="40"/>
      <c r="F3229" s="226" t="s">
        <v>3344</v>
      </c>
      <c r="G3229" s="40"/>
      <c r="H3229" s="40"/>
      <c r="I3229" s="136"/>
      <c r="J3229" s="40"/>
      <c r="K3229" s="40"/>
      <c r="L3229" s="44"/>
      <c r="M3229" s="227"/>
      <c r="N3229" s="84"/>
      <c r="O3229" s="84"/>
      <c r="P3229" s="84"/>
      <c r="Q3229" s="84"/>
      <c r="R3229" s="84"/>
      <c r="S3229" s="84"/>
      <c r="T3229" s="85"/>
      <c r="AT3229" s="18" t="s">
        <v>169</v>
      </c>
      <c r="AU3229" s="18" t="s">
        <v>83</v>
      </c>
    </row>
    <row r="3230" s="13" customFormat="1">
      <c r="B3230" s="238"/>
      <c r="C3230" s="239"/>
      <c r="D3230" s="225" t="s">
        <v>176</v>
      </c>
      <c r="E3230" s="240" t="s">
        <v>19</v>
      </c>
      <c r="F3230" s="241" t="s">
        <v>3346</v>
      </c>
      <c r="G3230" s="239"/>
      <c r="H3230" s="242">
        <v>52.799999999999997</v>
      </c>
      <c r="I3230" s="243"/>
      <c r="J3230" s="239"/>
      <c r="K3230" s="239"/>
      <c r="L3230" s="244"/>
      <c r="M3230" s="245"/>
      <c r="N3230" s="246"/>
      <c r="O3230" s="246"/>
      <c r="P3230" s="246"/>
      <c r="Q3230" s="246"/>
      <c r="R3230" s="246"/>
      <c r="S3230" s="246"/>
      <c r="T3230" s="247"/>
      <c r="AT3230" s="248" t="s">
        <v>176</v>
      </c>
      <c r="AU3230" s="248" t="s">
        <v>83</v>
      </c>
      <c r="AV3230" s="13" t="s">
        <v>83</v>
      </c>
      <c r="AW3230" s="13" t="s">
        <v>34</v>
      </c>
      <c r="AX3230" s="13" t="s">
        <v>81</v>
      </c>
      <c r="AY3230" s="248" t="s">
        <v>161</v>
      </c>
    </row>
    <row r="3231" s="1" customFormat="1" ht="16.5" customHeight="1">
      <c r="B3231" s="39"/>
      <c r="C3231" s="212" t="s">
        <v>3347</v>
      </c>
      <c r="D3231" s="212" t="s">
        <v>163</v>
      </c>
      <c r="E3231" s="213" t="s">
        <v>3348</v>
      </c>
      <c r="F3231" s="214" t="s">
        <v>3349</v>
      </c>
      <c r="G3231" s="215" t="s">
        <v>267</v>
      </c>
      <c r="H3231" s="216">
        <v>47</v>
      </c>
      <c r="I3231" s="217"/>
      <c r="J3231" s="218">
        <f>ROUND(I3231*H3231,2)</f>
        <v>0</v>
      </c>
      <c r="K3231" s="214" t="s">
        <v>173</v>
      </c>
      <c r="L3231" s="44"/>
      <c r="M3231" s="219" t="s">
        <v>19</v>
      </c>
      <c r="N3231" s="220" t="s">
        <v>44</v>
      </c>
      <c r="O3231" s="84"/>
      <c r="P3231" s="221">
        <f>O3231*H3231</f>
        <v>0</v>
      </c>
      <c r="Q3231" s="221">
        <v>5.0000000000000002E-05</v>
      </c>
      <c r="R3231" s="221">
        <f>Q3231*H3231</f>
        <v>0.0023500000000000001</v>
      </c>
      <c r="S3231" s="221">
        <v>0</v>
      </c>
      <c r="T3231" s="222">
        <f>S3231*H3231</f>
        <v>0</v>
      </c>
      <c r="AR3231" s="223" t="s">
        <v>257</v>
      </c>
      <c r="AT3231" s="223" t="s">
        <v>163</v>
      </c>
      <c r="AU3231" s="223" t="s">
        <v>83</v>
      </c>
      <c r="AY3231" s="18" t="s">
        <v>161</v>
      </c>
      <c r="BE3231" s="224">
        <f>IF(N3231="základní",J3231,0)</f>
        <v>0</v>
      </c>
      <c r="BF3231" s="224">
        <f>IF(N3231="snížená",J3231,0)</f>
        <v>0</v>
      </c>
      <c r="BG3231" s="224">
        <f>IF(N3231="zákl. přenesená",J3231,0)</f>
        <v>0</v>
      </c>
      <c r="BH3231" s="224">
        <f>IF(N3231="sníž. přenesená",J3231,0)</f>
        <v>0</v>
      </c>
      <c r="BI3231" s="224">
        <f>IF(N3231="nulová",J3231,0)</f>
        <v>0</v>
      </c>
      <c r="BJ3231" s="18" t="s">
        <v>81</v>
      </c>
      <c r="BK3231" s="224">
        <f>ROUND(I3231*H3231,2)</f>
        <v>0</v>
      </c>
      <c r="BL3231" s="18" t="s">
        <v>257</v>
      </c>
      <c r="BM3231" s="223" t="s">
        <v>3350</v>
      </c>
    </row>
    <row r="3232" s="1" customFormat="1">
      <c r="B3232" s="39"/>
      <c r="C3232" s="40"/>
      <c r="D3232" s="225" t="s">
        <v>169</v>
      </c>
      <c r="E3232" s="40"/>
      <c r="F3232" s="226" t="s">
        <v>3351</v>
      </c>
      <c r="G3232" s="40"/>
      <c r="H3232" s="40"/>
      <c r="I3232" s="136"/>
      <c r="J3232" s="40"/>
      <c r="K3232" s="40"/>
      <c r="L3232" s="44"/>
      <c r="M3232" s="227"/>
      <c r="N3232" s="84"/>
      <c r="O3232" s="84"/>
      <c r="P3232" s="84"/>
      <c r="Q3232" s="84"/>
      <c r="R3232" s="84"/>
      <c r="S3232" s="84"/>
      <c r="T3232" s="85"/>
      <c r="AT3232" s="18" t="s">
        <v>169</v>
      </c>
      <c r="AU3232" s="18" t="s">
        <v>83</v>
      </c>
    </row>
    <row r="3233" s="12" customFormat="1">
      <c r="B3233" s="228"/>
      <c r="C3233" s="229"/>
      <c r="D3233" s="225" t="s">
        <v>176</v>
      </c>
      <c r="E3233" s="230" t="s">
        <v>19</v>
      </c>
      <c r="F3233" s="231" t="s">
        <v>177</v>
      </c>
      <c r="G3233" s="229"/>
      <c r="H3233" s="230" t="s">
        <v>19</v>
      </c>
      <c r="I3233" s="232"/>
      <c r="J3233" s="229"/>
      <c r="K3233" s="229"/>
      <c r="L3233" s="233"/>
      <c r="M3233" s="234"/>
      <c r="N3233" s="235"/>
      <c r="O3233" s="235"/>
      <c r="P3233" s="235"/>
      <c r="Q3233" s="235"/>
      <c r="R3233" s="235"/>
      <c r="S3233" s="235"/>
      <c r="T3233" s="236"/>
      <c r="AT3233" s="237" t="s">
        <v>176</v>
      </c>
      <c r="AU3233" s="237" t="s">
        <v>83</v>
      </c>
      <c r="AV3233" s="12" t="s">
        <v>81</v>
      </c>
      <c r="AW3233" s="12" t="s">
        <v>34</v>
      </c>
      <c r="AX3233" s="12" t="s">
        <v>73</v>
      </c>
      <c r="AY3233" s="237" t="s">
        <v>161</v>
      </c>
    </row>
    <row r="3234" s="12" customFormat="1">
      <c r="B3234" s="228"/>
      <c r="C3234" s="229"/>
      <c r="D3234" s="225" t="s">
        <v>176</v>
      </c>
      <c r="E3234" s="230" t="s">
        <v>19</v>
      </c>
      <c r="F3234" s="231" t="s">
        <v>1172</v>
      </c>
      <c r="G3234" s="229"/>
      <c r="H3234" s="230" t="s">
        <v>19</v>
      </c>
      <c r="I3234" s="232"/>
      <c r="J3234" s="229"/>
      <c r="K3234" s="229"/>
      <c r="L3234" s="233"/>
      <c r="M3234" s="234"/>
      <c r="N3234" s="235"/>
      <c r="O3234" s="235"/>
      <c r="P3234" s="235"/>
      <c r="Q3234" s="235"/>
      <c r="R3234" s="235"/>
      <c r="S3234" s="235"/>
      <c r="T3234" s="236"/>
      <c r="AT3234" s="237" t="s">
        <v>176</v>
      </c>
      <c r="AU3234" s="237" t="s">
        <v>83</v>
      </c>
      <c r="AV3234" s="12" t="s">
        <v>81</v>
      </c>
      <c r="AW3234" s="12" t="s">
        <v>34</v>
      </c>
      <c r="AX3234" s="12" t="s">
        <v>73</v>
      </c>
      <c r="AY3234" s="237" t="s">
        <v>161</v>
      </c>
    </row>
    <row r="3235" s="12" customFormat="1">
      <c r="B3235" s="228"/>
      <c r="C3235" s="229"/>
      <c r="D3235" s="225" t="s">
        <v>176</v>
      </c>
      <c r="E3235" s="230" t="s">
        <v>19</v>
      </c>
      <c r="F3235" s="231" t="s">
        <v>398</v>
      </c>
      <c r="G3235" s="229"/>
      <c r="H3235" s="230" t="s">
        <v>19</v>
      </c>
      <c r="I3235" s="232"/>
      <c r="J3235" s="229"/>
      <c r="K3235" s="229"/>
      <c r="L3235" s="233"/>
      <c r="M3235" s="234"/>
      <c r="N3235" s="235"/>
      <c r="O3235" s="235"/>
      <c r="P3235" s="235"/>
      <c r="Q3235" s="235"/>
      <c r="R3235" s="235"/>
      <c r="S3235" s="235"/>
      <c r="T3235" s="236"/>
      <c r="AT3235" s="237" t="s">
        <v>176</v>
      </c>
      <c r="AU3235" s="237" t="s">
        <v>83</v>
      </c>
      <c r="AV3235" s="12" t="s">
        <v>81</v>
      </c>
      <c r="AW3235" s="12" t="s">
        <v>34</v>
      </c>
      <c r="AX3235" s="12" t="s">
        <v>73</v>
      </c>
      <c r="AY3235" s="237" t="s">
        <v>161</v>
      </c>
    </row>
    <row r="3236" s="13" customFormat="1">
      <c r="B3236" s="238"/>
      <c r="C3236" s="239"/>
      <c r="D3236" s="225" t="s">
        <v>176</v>
      </c>
      <c r="E3236" s="240" t="s">
        <v>19</v>
      </c>
      <c r="F3236" s="241" t="s">
        <v>3352</v>
      </c>
      <c r="G3236" s="239"/>
      <c r="H3236" s="242">
        <v>47</v>
      </c>
      <c r="I3236" s="243"/>
      <c r="J3236" s="239"/>
      <c r="K3236" s="239"/>
      <c r="L3236" s="244"/>
      <c r="M3236" s="245"/>
      <c r="N3236" s="246"/>
      <c r="O3236" s="246"/>
      <c r="P3236" s="246"/>
      <c r="Q3236" s="246"/>
      <c r="R3236" s="246"/>
      <c r="S3236" s="246"/>
      <c r="T3236" s="247"/>
      <c r="AT3236" s="248" t="s">
        <v>176</v>
      </c>
      <c r="AU3236" s="248" t="s">
        <v>83</v>
      </c>
      <c r="AV3236" s="13" t="s">
        <v>83</v>
      </c>
      <c r="AW3236" s="13" t="s">
        <v>34</v>
      </c>
      <c r="AX3236" s="13" t="s">
        <v>81</v>
      </c>
      <c r="AY3236" s="248" t="s">
        <v>161</v>
      </c>
    </row>
    <row r="3237" s="1" customFormat="1" ht="16.5" customHeight="1">
      <c r="B3237" s="39"/>
      <c r="C3237" s="260" t="s">
        <v>3353</v>
      </c>
      <c r="D3237" s="260" t="s">
        <v>252</v>
      </c>
      <c r="E3237" s="261" t="s">
        <v>3354</v>
      </c>
      <c r="F3237" s="262" t="s">
        <v>3355</v>
      </c>
      <c r="G3237" s="263" t="s">
        <v>267</v>
      </c>
      <c r="H3237" s="264">
        <v>51.700000000000003</v>
      </c>
      <c r="I3237" s="265"/>
      <c r="J3237" s="266">
        <f>ROUND(I3237*H3237,2)</f>
        <v>0</v>
      </c>
      <c r="K3237" s="262" t="s">
        <v>19</v>
      </c>
      <c r="L3237" s="267"/>
      <c r="M3237" s="268" t="s">
        <v>19</v>
      </c>
      <c r="N3237" s="269" t="s">
        <v>44</v>
      </c>
      <c r="O3237" s="84"/>
      <c r="P3237" s="221">
        <f>O3237*H3237</f>
        <v>0</v>
      </c>
      <c r="Q3237" s="221">
        <v>0.00020000000000000001</v>
      </c>
      <c r="R3237" s="221">
        <f>Q3237*H3237</f>
        <v>0.01034</v>
      </c>
      <c r="S3237" s="221">
        <v>0</v>
      </c>
      <c r="T3237" s="222">
        <f>S3237*H3237</f>
        <v>0</v>
      </c>
      <c r="AR3237" s="223" t="s">
        <v>364</v>
      </c>
      <c r="AT3237" s="223" t="s">
        <v>252</v>
      </c>
      <c r="AU3237" s="223" t="s">
        <v>83</v>
      </c>
      <c r="AY3237" s="18" t="s">
        <v>161</v>
      </c>
      <c r="BE3237" s="224">
        <f>IF(N3237="základní",J3237,0)</f>
        <v>0</v>
      </c>
      <c r="BF3237" s="224">
        <f>IF(N3237="snížená",J3237,0)</f>
        <v>0</v>
      </c>
      <c r="BG3237" s="224">
        <f>IF(N3237="zákl. přenesená",J3237,0)</f>
        <v>0</v>
      </c>
      <c r="BH3237" s="224">
        <f>IF(N3237="sníž. přenesená",J3237,0)</f>
        <v>0</v>
      </c>
      <c r="BI3237" s="224">
        <f>IF(N3237="nulová",J3237,0)</f>
        <v>0</v>
      </c>
      <c r="BJ3237" s="18" t="s">
        <v>81</v>
      </c>
      <c r="BK3237" s="224">
        <f>ROUND(I3237*H3237,2)</f>
        <v>0</v>
      </c>
      <c r="BL3237" s="18" t="s">
        <v>257</v>
      </c>
      <c r="BM3237" s="223" t="s">
        <v>3356</v>
      </c>
    </row>
    <row r="3238" s="1" customFormat="1">
      <c r="B3238" s="39"/>
      <c r="C3238" s="40"/>
      <c r="D3238" s="225" t="s">
        <v>169</v>
      </c>
      <c r="E3238" s="40"/>
      <c r="F3238" s="226" t="s">
        <v>3355</v>
      </c>
      <c r="G3238" s="40"/>
      <c r="H3238" s="40"/>
      <c r="I3238" s="136"/>
      <c r="J3238" s="40"/>
      <c r="K3238" s="40"/>
      <c r="L3238" s="44"/>
      <c r="M3238" s="227"/>
      <c r="N3238" s="84"/>
      <c r="O3238" s="84"/>
      <c r="P3238" s="84"/>
      <c r="Q3238" s="84"/>
      <c r="R3238" s="84"/>
      <c r="S3238" s="84"/>
      <c r="T3238" s="85"/>
      <c r="AT3238" s="18" t="s">
        <v>169</v>
      </c>
      <c r="AU3238" s="18" t="s">
        <v>83</v>
      </c>
    </row>
    <row r="3239" s="13" customFormat="1">
      <c r="B3239" s="238"/>
      <c r="C3239" s="239"/>
      <c r="D3239" s="225" t="s">
        <v>176</v>
      </c>
      <c r="E3239" s="240" t="s">
        <v>19</v>
      </c>
      <c r="F3239" s="241" t="s">
        <v>3357</v>
      </c>
      <c r="G3239" s="239"/>
      <c r="H3239" s="242">
        <v>51.700000000000003</v>
      </c>
      <c r="I3239" s="243"/>
      <c r="J3239" s="239"/>
      <c r="K3239" s="239"/>
      <c r="L3239" s="244"/>
      <c r="M3239" s="245"/>
      <c r="N3239" s="246"/>
      <c r="O3239" s="246"/>
      <c r="P3239" s="246"/>
      <c r="Q3239" s="246"/>
      <c r="R3239" s="246"/>
      <c r="S3239" s="246"/>
      <c r="T3239" s="247"/>
      <c r="AT3239" s="248" t="s">
        <v>176</v>
      </c>
      <c r="AU3239" s="248" t="s">
        <v>83</v>
      </c>
      <c r="AV3239" s="13" t="s">
        <v>83</v>
      </c>
      <c r="AW3239" s="13" t="s">
        <v>34</v>
      </c>
      <c r="AX3239" s="13" t="s">
        <v>81</v>
      </c>
      <c r="AY3239" s="248" t="s">
        <v>161</v>
      </c>
    </row>
    <row r="3240" s="1" customFormat="1" ht="16.5" customHeight="1">
      <c r="B3240" s="39"/>
      <c r="C3240" s="212" t="s">
        <v>3358</v>
      </c>
      <c r="D3240" s="212" t="s">
        <v>163</v>
      </c>
      <c r="E3240" s="213" t="s">
        <v>3359</v>
      </c>
      <c r="F3240" s="214" t="s">
        <v>3360</v>
      </c>
      <c r="G3240" s="215" t="s">
        <v>238</v>
      </c>
      <c r="H3240" s="216">
        <v>0.129</v>
      </c>
      <c r="I3240" s="217"/>
      <c r="J3240" s="218">
        <f>ROUND(I3240*H3240,2)</f>
        <v>0</v>
      </c>
      <c r="K3240" s="214" t="s">
        <v>173</v>
      </c>
      <c r="L3240" s="44"/>
      <c r="M3240" s="219" t="s">
        <v>19</v>
      </c>
      <c r="N3240" s="220" t="s">
        <v>44</v>
      </c>
      <c r="O3240" s="84"/>
      <c r="P3240" s="221">
        <f>O3240*H3240</f>
        <v>0</v>
      </c>
      <c r="Q3240" s="221">
        <v>0</v>
      </c>
      <c r="R3240" s="221">
        <f>Q3240*H3240</f>
        <v>0</v>
      </c>
      <c r="S3240" s="221">
        <v>0</v>
      </c>
      <c r="T3240" s="222">
        <f>S3240*H3240</f>
        <v>0</v>
      </c>
      <c r="AR3240" s="223" t="s">
        <v>257</v>
      </c>
      <c r="AT3240" s="223" t="s">
        <v>163</v>
      </c>
      <c r="AU3240" s="223" t="s">
        <v>83</v>
      </c>
      <c r="AY3240" s="18" t="s">
        <v>161</v>
      </c>
      <c r="BE3240" s="224">
        <f>IF(N3240="základní",J3240,0)</f>
        <v>0</v>
      </c>
      <c r="BF3240" s="224">
        <f>IF(N3240="snížená",J3240,0)</f>
        <v>0</v>
      </c>
      <c r="BG3240" s="224">
        <f>IF(N3240="zákl. přenesená",J3240,0)</f>
        <v>0</v>
      </c>
      <c r="BH3240" s="224">
        <f>IF(N3240="sníž. přenesená",J3240,0)</f>
        <v>0</v>
      </c>
      <c r="BI3240" s="224">
        <f>IF(N3240="nulová",J3240,0)</f>
        <v>0</v>
      </c>
      <c r="BJ3240" s="18" t="s">
        <v>81</v>
      </c>
      <c r="BK3240" s="224">
        <f>ROUND(I3240*H3240,2)</f>
        <v>0</v>
      </c>
      <c r="BL3240" s="18" t="s">
        <v>257</v>
      </c>
      <c r="BM3240" s="223" t="s">
        <v>3361</v>
      </c>
    </row>
    <row r="3241" s="1" customFormat="1">
      <c r="B3241" s="39"/>
      <c r="C3241" s="40"/>
      <c r="D3241" s="225" t="s">
        <v>169</v>
      </c>
      <c r="E3241" s="40"/>
      <c r="F3241" s="226" t="s">
        <v>3362</v>
      </c>
      <c r="G3241" s="40"/>
      <c r="H3241" s="40"/>
      <c r="I3241" s="136"/>
      <c r="J3241" s="40"/>
      <c r="K3241" s="40"/>
      <c r="L3241" s="44"/>
      <c r="M3241" s="227"/>
      <c r="N3241" s="84"/>
      <c r="O3241" s="84"/>
      <c r="P3241" s="84"/>
      <c r="Q3241" s="84"/>
      <c r="R3241" s="84"/>
      <c r="S3241" s="84"/>
      <c r="T3241" s="85"/>
      <c r="AT3241" s="18" t="s">
        <v>169</v>
      </c>
      <c r="AU3241" s="18" t="s">
        <v>83</v>
      </c>
    </row>
    <row r="3242" s="1" customFormat="1" ht="16.5" customHeight="1">
      <c r="B3242" s="39"/>
      <c r="C3242" s="212" t="s">
        <v>3363</v>
      </c>
      <c r="D3242" s="212" t="s">
        <v>163</v>
      </c>
      <c r="E3242" s="213" t="s">
        <v>3364</v>
      </c>
      <c r="F3242" s="214" t="s">
        <v>3365</v>
      </c>
      <c r="G3242" s="215" t="s">
        <v>238</v>
      </c>
      <c r="H3242" s="216">
        <v>0.129</v>
      </c>
      <c r="I3242" s="217"/>
      <c r="J3242" s="218">
        <f>ROUND(I3242*H3242,2)</f>
        <v>0</v>
      </c>
      <c r="K3242" s="214" t="s">
        <v>173</v>
      </c>
      <c r="L3242" s="44"/>
      <c r="M3242" s="219" t="s">
        <v>19</v>
      </c>
      <c r="N3242" s="220" t="s">
        <v>44</v>
      </c>
      <c r="O3242" s="84"/>
      <c r="P3242" s="221">
        <f>O3242*H3242</f>
        <v>0</v>
      </c>
      <c r="Q3242" s="221">
        <v>0</v>
      </c>
      <c r="R3242" s="221">
        <f>Q3242*H3242</f>
        <v>0</v>
      </c>
      <c r="S3242" s="221">
        <v>0</v>
      </c>
      <c r="T3242" s="222">
        <f>S3242*H3242</f>
        <v>0</v>
      </c>
      <c r="AR3242" s="223" t="s">
        <v>257</v>
      </c>
      <c r="AT3242" s="223" t="s">
        <v>163</v>
      </c>
      <c r="AU3242" s="223" t="s">
        <v>83</v>
      </c>
      <c r="AY3242" s="18" t="s">
        <v>161</v>
      </c>
      <c r="BE3242" s="224">
        <f>IF(N3242="základní",J3242,0)</f>
        <v>0</v>
      </c>
      <c r="BF3242" s="224">
        <f>IF(N3242="snížená",J3242,0)</f>
        <v>0</v>
      </c>
      <c r="BG3242" s="224">
        <f>IF(N3242="zákl. přenesená",J3242,0)</f>
        <v>0</v>
      </c>
      <c r="BH3242" s="224">
        <f>IF(N3242="sníž. přenesená",J3242,0)</f>
        <v>0</v>
      </c>
      <c r="BI3242" s="224">
        <f>IF(N3242="nulová",J3242,0)</f>
        <v>0</v>
      </c>
      <c r="BJ3242" s="18" t="s">
        <v>81</v>
      </c>
      <c r="BK3242" s="224">
        <f>ROUND(I3242*H3242,2)</f>
        <v>0</v>
      </c>
      <c r="BL3242" s="18" t="s">
        <v>257</v>
      </c>
      <c r="BM3242" s="223" t="s">
        <v>3366</v>
      </c>
    </row>
    <row r="3243" s="1" customFormat="1">
      <c r="B3243" s="39"/>
      <c r="C3243" s="40"/>
      <c r="D3243" s="225" t="s">
        <v>169</v>
      </c>
      <c r="E3243" s="40"/>
      <c r="F3243" s="226" t="s">
        <v>3367</v>
      </c>
      <c r="G3243" s="40"/>
      <c r="H3243" s="40"/>
      <c r="I3243" s="136"/>
      <c r="J3243" s="40"/>
      <c r="K3243" s="40"/>
      <c r="L3243" s="44"/>
      <c r="M3243" s="227"/>
      <c r="N3243" s="84"/>
      <c r="O3243" s="84"/>
      <c r="P3243" s="84"/>
      <c r="Q3243" s="84"/>
      <c r="R3243" s="84"/>
      <c r="S3243" s="84"/>
      <c r="T3243" s="85"/>
      <c r="AT3243" s="18" t="s">
        <v>169</v>
      </c>
      <c r="AU3243" s="18" t="s">
        <v>83</v>
      </c>
    </row>
    <row r="3244" s="11" customFormat="1" ht="22.8" customHeight="1">
      <c r="B3244" s="196"/>
      <c r="C3244" s="197"/>
      <c r="D3244" s="198" t="s">
        <v>72</v>
      </c>
      <c r="E3244" s="210" t="s">
        <v>3368</v>
      </c>
      <c r="F3244" s="210" t="s">
        <v>3369</v>
      </c>
      <c r="G3244" s="197"/>
      <c r="H3244" s="197"/>
      <c r="I3244" s="200"/>
      <c r="J3244" s="211">
        <f>BK3244</f>
        <v>0</v>
      </c>
      <c r="K3244" s="197"/>
      <c r="L3244" s="202"/>
      <c r="M3244" s="203"/>
      <c r="N3244" s="204"/>
      <c r="O3244" s="204"/>
      <c r="P3244" s="205">
        <f>SUM(P3245:P3257)</f>
        <v>0</v>
      </c>
      <c r="Q3244" s="204"/>
      <c r="R3244" s="205">
        <f>SUM(R3245:R3257)</f>
        <v>0.16799999999999998</v>
      </c>
      <c r="S3244" s="204"/>
      <c r="T3244" s="206">
        <f>SUM(T3245:T3257)</f>
        <v>0</v>
      </c>
      <c r="AR3244" s="207" t="s">
        <v>83</v>
      </c>
      <c r="AT3244" s="208" t="s">
        <v>72</v>
      </c>
      <c r="AU3244" s="208" t="s">
        <v>81</v>
      </c>
      <c r="AY3244" s="207" t="s">
        <v>161</v>
      </c>
      <c r="BK3244" s="209">
        <f>SUM(BK3245:BK3257)</f>
        <v>0</v>
      </c>
    </row>
    <row r="3245" s="1" customFormat="1" ht="24" customHeight="1">
      <c r="B3245" s="39"/>
      <c r="C3245" s="212" t="s">
        <v>3370</v>
      </c>
      <c r="D3245" s="212" t="s">
        <v>163</v>
      </c>
      <c r="E3245" s="213" t="s">
        <v>3371</v>
      </c>
      <c r="F3245" s="214" t="s">
        <v>3372</v>
      </c>
      <c r="G3245" s="215" t="s">
        <v>210</v>
      </c>
      <c r="H3245" s="216">
        <v>35</v>
      </c>
      <c r="I3245" s="217"/>
      <c r="J3245" s="218">
        <f>ROUND(I3245*H3245,2)</f>
        <v>0</v>
      </c>
      <c r="K3245" s="214" t="s">
        <v>19</v>
      </c>
      <c r="L3245" s="44"/>
      <c r="M3245" s="219" t="s">
        <v>19</v>
      </c>
      <c r="N3245" s="220" t="s">
        <v>44</v>
      </c>
      <c r="O3245" s="84"/>
      <c r="P3245" s="221">
        <f>O3245*H3245</f>
        <v>0</v>
      </c>
      <c r="Q3245" s="221">
        <v>0.0047999999999999996</v>
      </c>
      <c r="R3245" s="221">
        <f>Q3245*H3245</f>
        <v>0.16799999999999998</v>
      </c>
      <c r="S3245" s="221">
        <v>0</v>
      </c>
      <c r="T3245" s="222">
        <f>S3245*H3245</f>
        <v>0</v>
      </c>
      <c r="AR3245" s="223" t="s">
        <v>257</v>
      </c>
      <c r="AT3245" s="223" t="s">
        <v>163</v>
      </c>
      <c r="AU3245" s="223" t="s">
        <v>83</v>
      </c>
      <c r="AY3245" s="18" t="s">
        <v>161</v>
      </c>
      <c r="BE3245" s="224">
        <f>IF(N3245="základní",J3245,0)</f>
        <v>0</v>
      </c>
      <c r="BF3245" s="224">
        <f>IF(N3245="snížená",J3245,0)</f>
        <v>0</v>
      </c>
      <c r="BG3245" s="224">
        <f>IF(N3245="zákl. přenesená",J3245,0)</f>
        <v>0</v>
      </c>
      <c r="BH3245" s="224">
        <f>IF(N3245="sníž. přenesená",J3245,0)</f>
        <v>0</v>
      </c>
      <c r="BI3245" s="224">
        <f>IF(N3245="nulová",J3245,0)</f>
        <v>0</v>
      </c>
      <c r="BJ3245" s="18" t="s">
        <v>81</v>
      </c>
      <c r="BK3245" s="224">
        <f>ROUND(I3245*H3245,2)</f>
        <v>0</v>
      </c>
      <c r="BL3245" s="18" t="s">
        <v>257</v>
      </c>
      <c r="BM3245" s="223" t="s">
        <v>3373</v>
      </c>
    </row>
    <row r="3246" s="1" customFormat="1">
      <c r="B3246" s="39"/>
      <c r="C3246" s="40"/>
      <c r="D3246" s="225" t="s">
        <v>169</v>
      </c>
      <c r="E3246" s="40"/>
      <c r="F3246" s="226" t="s">
        <v>3372</v>
      </c>
      <c r="G3246" s="40"/>
      <c r="H3246" s="40"/>
      <c r="I3246" s="136"/>
      <c r="J3246" s="40"/>
      <c r="K3246" s="40"/>
      <c r="L3246" s="44"/>
      <c r="M3246" s="227"/>
      <c r="N3246" s="84"/>
      <c r="O3246" s="84"/>
      <c r="P3246" s="84"/>
      <c r="Q3246" s="84"/>
      <c r="R3246" s="84"/>
      <c r="S3246" s="84"/>
      <c r="T3246" s="85"/>
      <c r="AT3246" s="18" t="s">
        <v>169</v>
      </c>
      <c r="AU3246" s="18" t="s">
        <v>83</v>
      </c>
    </row>
    <row r="3247" s="12" customFormat="1">
      <c r="B3247" s="228"/>
      <c r="C3247" s="229"/>
      <c r="D3247" s="225" t="s">
        <v>176</v>
      </c>
      <c r="E3247" s="230" t="s">
        <v>19</v>
      </c>
      <c r="F3247" s="231" t="s">
        <v>1174</v>
      </c>
      <c r="G3247" s="229"/>
      <c r="H3247" s="230" t="s">
        <v>19</v>
      </c>
      <c r="I3247" s="232"/>
      <c r="J3247" s="229"/>
      <c r="K3247" s="229"/>
      <c r="L3247" s="233"/>
      <c r="M3247" s="234"/>
      <c r="N3247" s="235"/>
      <c r="O3247" s="235"/>
      <c r="P3247" s="235"/>
      <c r="Q3247" s="235"/>
      <c r="R3247" s="235"/>
      <c r="S3247" s="235"/>
      <c r="T3247" s="236"/>
      <c r="AT3247" s="237" t="s">
        <v>176</v>
      </c>
      <c r="AU3247" s="237" t="s">
        <v>83</v>
      </c>
      <c r="AV3247" s="12" t="s">
        <v>81</v>
      </c>
      <c r="AW3247" s="12" t="s">
        <v>34</v>
      </c>
      <c r="AX3247" s="12" t="s">
        <v>73</v>
      </c>
      <c r="AY3247" s="237" t="s">
        <v>161</v>
      </c>
    </row>
    <row r="3248" s="12" customFormat="1">
      <c r="B3248" s="228"/>
      <c r="C3248" s="229"/>
      <c r="D3248" s="225" t="s">
        <v>176</v>
      </c>
      <c r="E3248" s="230" t="s">
        <v>19</v>
      </c>
      <c r="F3248" s="231" t="s">
        <v>410</v>
      </c>
      <c r="G3248" s="229"/>
      <c r="H3248" s="230" t="s">
        <v>19</v>
      </c>
      <c r="I3248" s="232"/>
      <c r="J3248" s="229"/>
      <c r="K3248" s="229"/>
      <c r="L3248" s="233"/>
      <c r="M3248" s="234"/>
      <c r="N3248" s="235"/>
      <c r="O3248" s="235"/>
      <c r="P3248" s="235"/>
      <c r="Q3248" s="235"/>
      <c r="R3248" s="235"/>
      <c r="S3248" s="235"/>
      <c r="T3248" s="236"/>
      <c r="AT3248" s="237" t="s">
        <v>176</v>
      </c>
      <c r="AU3248" s="237" t="s">
        <v>83</v>
      </c>
      <c r="AV3248" s="12" t="s">
        <v>81</v>
      </c>
      <c r="AW3248" s="12" t="s">
        <v>34</v>
      </c>
      <c r="AX3248" s="12" t="s">
        <v>73</v>
      </c>
      <c r="AY3248" s="237" t="s">
        <v>161</v>
      </c>
    </row>
    <row r="3249" s="13" customFormat="1">
      <c r="B3249" s="238"/>
      <c r="C3249" s="239"/>
      <c r="D3249" s="225" t="s">
        <v>176</v>
      </c>
      <c r="E3249" s="240" t="s">
        <v>19</v>
      </c>
      <c r="F3249" s="241" t="s">
        <v>1175</v>
      </c>
      <c r="G3249" s="239"/>
      <c r="H3249" s="242">
        <v>15</v>
      </c>
      <c r="I3249" s="243"/>
      <c r="J3249" s="239"/>
      <c r="K3249" s="239"/>
      <c r="L3249" s="244"/>
      <c r="M3249" s="245"/>
      <c r="N3249" s="246"/>
      <c r="O3249" s="246"/>
      <c r="P3249" s="246"/>
      <c r="Q3249" s="246"/>
      <c r="R3249" s="246"/>
      <c r="S3249" s="246"/>
      <c r="T3249" s="247"/>
      <c r="AT3249" s="248" t="s">
        <v>176</v>
      </c>
      <c r="AU3249" s="248" t="s">
        <v>83</v>
      </c>
      <c r="AV3249" s="13" t="s">
        <v>83</v>
      </c>
      <c r="AW3249" s="13" t="s">
        <v>34</v>
      </c>
      <c r="AX3249" s="13" t="s">
        <v>73</v>
      </c>
      <c r="AY3249" s="248" t="s">
        <v>161</v>
      </c>
    </row>
    <row r="3250" s="12" customFormat="1">
      <c r="B3250" s="228"/>
      <c r="C3250" s="229"/>
      <c r="D3250" s="225" t="s">
        <v>176</v>
      </c>
      <c r="E3250" s="230" t="s">
        <v>19</v>
      </c>
      <c r="F3250" s="231" t="s">
        <v>3374</v>
      </c>
      <c r="G3250" s="229"/>
      <c r="H3250" s="230" t="s">
        <v>19</v>
      </c>
      <c r="I3250" s="232"/>
      <c r="J3250" s="229"/>
      <c r="K3250" s="229"/>
      <c r="L3250" s="233"/>
      <c r="M3250" s="234"/>
      <c r="N3250" s="235"/>
      <c r="O3250" s="235"/>
      <c r="P3250" s="235"/>
      <c r="Q3250" s="235"/>
      <c r="R3250" s="235"/>
      <c r="S3250" s="235"/>
      <c r="T3250" s="236"/>
      <c r="AT3250" s="237" t="s">
        <v>176</v>
      </c>
      <c r="AU3250" s="237" t="s">
        <v>83</v>
      </c>
      <c r="AV3250" s="12" t="s">
        <v>81</v>
      </c>
      <c r="AW3250" s="12" t="s">
        <v>34</v>
      </c>
      <c r="AX3250" s="12" t="s">
        <v>73</v>
      </c>
      <c r="AY3250" s="237" t="s">
        <v>161</v>
      </c>
    </row>
    <row r="3251" s="12" customFormat="1">
      <c r="B3251" s="228"/>
      <c r="C3251" s="229"/>
      <c r="D3251" s="225" t="s">
        <v>176</v>
      </c>
      <c r="E3251" s="230" t="s">
        <v>19</v>
      </c>
      <c r="F3251" s="231" t="s">
        <v>410</v>
      </c>
      <c r="G3251" s="229"/>
      <c r="H3251" s="230" t="s">
        <v>19</v>
      </c>
      <c r="I3251" s="232"/>
      <c r="J3251" s="229"/>
      <c r="K3251" s="229"/>
      <c r="L3251" s="233"/>
      <c r="M3251" s="234"/>
      <c r="N3251" s="235"/>
      <c r="O3251" s="235"/>
      <c r="P3251" s="235"/>
      <c r="Q3251" s="235"/>
      <c r="R3251" s="235"/>
      <c r="S3251" s="235"/>
      <c r="T3251" s="236"/>
      <c r="AT3251" s="237" t="s">
        <v>176</v>
      </c>
      <c r="AU3251" s="237" t="s">
        <v>83</v>
      </c>
      <c r="AV3251" s="12" t="s">
        <v>81</v>
      </c>
      <c r="AW3251" s="12" t="s">
        <v>34</v>
      </c>
      <c r="AX3251" s="12" t="s">
        <v>73</v>
      </c>
      <c r="AY3251" s="237" t="s">
        <v>161</v>
      </c>
    </row>
    <row r="3252" s="13" customFormat="1">
      <c r="B3252" s="238"/>
      <c r="C3252" s="239"/>
      <c r="D3252" s="225" t="s">
        <v>176</v>
      </c>
      <c r="E3252" s="240" t="s">
        <v>19</v>
      </c>
      <c r="F3252" s="241" t="s">
        <v>3375</v>
      </c>
      <c r="G3252" s="239"/>
      <c r="H3252" s="242">
        <v>20</v>
      </c>
      <c r="I3252" s="243"/>
      <c r="J3252" s="239"/>
      <c r="K3252" s="239"/>
      <c r="L3252" s="244"/>
      <c r="M3252" s="245"/>
      <c r="N3252" s="246"/>
      <c r="O3252" s="246"/>
      <c r="P3252" s="246"/>
      <c r="Q3252" s="246"/>
      <c r="R3252" s="246"/>
      <c r="S3252" s="246"/>
      <c r="T3252" s="247"/>
      <c r="AT3252" s="248" t="s">
        <v>176</v>
      </c>
      <c r="AU3252" s="248" t="s">
        <v>83</v>
      </c>
      <c r="AV3252" s="13" t="s">
        <v>83</v>
      </c>
      <c r="AW3252" s="13" t="s">
        <v>34</v>
      </c>
      <c r="AX3252" s="13" t="s">
        <v>73</v>
      </c>
      <c r="AY3252" s="248" t="s">
        <v>161</v>
      </c>
    </row>
    <row r="3253" s="14" customFormat="1">
      <c r="B3253" s="249"/>
      <c r="C3253" s="250"/>
      <c r="D3253" s="225" t="s">
        <v>176</v>
      </c>
      <c r="E3253" s="251" t="s">
        <v>19</v>
      </c>
      <c r="F3253" s="252" t="s">
        <v>201</v>
      </c>
      <c r="G3253" s="250"/>
      <c r="H3253" s="253">
        <v>35</v>
      </c>
      <c r="I3253" s="254"/>
      <c r="J3253" s="250"/>
      <c r="K3253" s="250"/>
      <c r="L3253" s="255"/>
      <c r="M3253" s="256"/>
      <c r="N3253" s="257"/>
      <c r="O3253" s="257"/>
      <c r="P3253" s="257"/>
      <c r="Q3253" s="257"/>
      <c r="R3253" s="257"/>
      <c r="S3253" s="257"/>
      <c r="T3253" s="258"/>
      <c r="AT3253" s="259" t="s">
        <v>176</v>
      </c>
      <c r="AU3253" s="259" t="s">
        <v>83</v>
      </c>
      <c r="AV3253" s="14" t="s">
        <v>167</v>
      </c>
      <c r="AW3253" s="14" t="s">
        <v>34</v>
      </c>
      <c r="AX3253" s="14" t="s">
        <v>81</v>
      </c>
      <c r="AY3253" s="259" t="s">
        <v>161</v>
      </c>
    </row>
    <row r="3254" s="1" customFormat="1" ht="16.5" customHeight="1">
      <c r="B3254" s="39"/>
      <c r="C3254" s="212" t="s">
        <v>3376</v>
      </c>
      <c r="D3254" s="212" t="s">
        <v>163</v>
      </c>
      <c r="E3254" s="213" t="s">
        <v>3377</v>
      </c>
      <c r="F3254" s="214" t="s">
        <v>3378</v>
      </c>
      <c r="G3254" s="215" t="s">
        <v>238</v>
      </c>
      <c r="H3254" s="216">
        <v>0.16800000000000001</v>
      </c>
      <c r="I3254" s="217"/>
      <c r="J3254" s="218">
        <f>ROUND(I3254*H3254,2)</f>
        <v>0</v>
      </c>
      <c r="K3254" s="214" t="s">
        <v>173</v>
      </c>
      <c r="L3254" s="44"/>
      <c r="M3254" s="219" t="s">
        <v>19</v>
      </c>
      <c r="N3254" s="220" t="s">
        <v>44</v>
      </c>
      <c r="O3254" s="84"/>
      <c r="P3254" s="221">
        <f>O3254*H3254</f>
        <v>0</v>
      </c>
      <c r="Q3254" s="221">
        <v>0</v>
      </c>
      <c r="R3254" s="221">
        <f>Q3254*H3254</f>
        <v>0</v>
      </c>
      <c r="S3254" s="221">
        <v>0</v>
      </c>
      <c r="T3254" s="222">
        <f>S3254*H3254</f>
        <v>0</v>
      </c>
      <c r="AR3254" s="223" t="s">
        <v>257</v>
      </c>
      <c r="AT3254" s="223" t="s">
        <v>163</v>
      </c>
      <c r="AU3254" s="223" t="s">
        <v>83</v>
      </c>
      <c r="AY3254" s="18" t="s">
        <v>161</v>
      </c>
      <c r="BE3254" s="224">
        <f>IF(N3254="základní",J3254,0)</f>
        <v>0</v>
      </c>
      <c r="BF3254" s="224">
        <f>IF(N3254="snížená",J3254,0)</f>
        <v>0</v>
      </c>
      <c r="BG3254" s="224">
        <f>IF(N3254="zákl. přenesená",J3254,0)</f>
        <v>0</v>
      </c>
      <c r="BH3254" s="224">
        <f>IF(N3254="sníž. přenesená",J3254,0)</f>
        <v>0</v>
      </c>
      <c r="BI3254" s="224">
        <f>IF(N3254="nulová",J3254,0)</f>
        <v>0</v>
      </c>
      <c r="BJ3254" s="18" t="s">
        <v>81</v>
      </c>
      <c r="BK3254" s="224">
        <f>ROUND(I3254*H3254,2)</f>
        <v>0</v>
      </c>
      <c r="BL3254" s="18" t="s">
        <v>257</v>
      </c>
      <c r="BM3254" s="223" t="s">
        <v>3379</v>
      </c>
    </row>
    <row r="3255" s="1" customFormat="1">
      <c r="B3255" s="39"/>
      <c r="C3255" s="40"/>
      <c r="D3255" s="225" t="s">
        <v>169</v>
      </c>
      <c r="E3255" s="40"/>
      <c r="F3255" s="226" t="s">
        <v>3380</v>
      </c>
      <c r="G3255" s="40"/>
      <c r="H3255" s="40"/>
      <c r="I3255" s="136"/>
      <c r="J3255" s="40"/>
      <c r="K3255" s="40"/>
      <c r="L3255" s="44"/>
      <c r="M3255" s="227"/>
      <c r="N3255" s="84"/>
      <c r="O3255" s="84"/>
      <c r="P3255" s="84"/>
      <c r="Q3255" s="84"/>
      <c r="R3255" s="84"/>
      <c r="S3255" s="84"/>
      <c r="T3255" s="85"/>
      <c r="AT3255" s="18" t="s">
        <v>169</v>
      </c>
      <c r="AU3255" s="18" t="s">
        <v>83</v>
      </c>
    </row>
    <row r="3256" s="1" customFormat="1" ht="16.5" customHeight="1">
      <c r="B3256" s="39"/>
      <c r="C3256" s="212" t="s">
        <v>3381</v>
      </c>
      <c r="D3256" s="212" t="s">
        <v>163</v>
      </c>
      <c r="E3256" s="213" t="s">
        <v>3382</v>
      </c>
      <c r="F3256" s="214" t="s">
        <v>3383</v>
      </c>
      <c r="G3256" s="215" t="s">
        <v>238</v>
      </c>
      <c r="H3256" s="216">
        <v>0.16800000000000001</v>
      </c>
      <c r="I3256" s="217"/>
      <c r="J3256" s="218">
        <f>ROUND(I3256*H3256,2)</f>
        <v>0</v>
      </c>
      <c r="K3256" s="214" t="s">
        <v>173</v>
      </c>
      <c r="L3256" s="44"/>
      <c r="M3256" s="219" t="s">
        <v>19</v>
      </c>
      <c r="N3256" s="220" t="s">
        <v>44</v>
      </c>
      <c r="O3256" s="84"/>
      <c r="P3256" s="221">
        <f>O3256*H3256</f>
        <v>0</v>
      </c>
      <c r="Q3256" s="221">
        <v>0</v>
      </c>
      <c r="R3256" s="221">
        <f>Q3256*H3256</f>
        <v>0</v>
      </c>
      <c r="S3256" s="221">
        <v>0</v>
      </c>
      <c r="T3256" s="222">
        <f>S3256*H3256</f>
        <v>0</v>
      </c>
      <c r="AR3256" s="223" t="s">
        <v>257</v>
      </c>
      <c r="AT3256" s="223" t="s">
        <v>163</v>
      </c>
      <c r="AU3256" s="223" t="s">
        <v>83</v>
      </c>
      <c r="AY3256" s="18" t="s">
        <v>161</v>
      </c>
      <c r="BE3256" s="224">
        <f>IF(N3256="základní",J3256,0)</f>
        <v>0</v>
      </c>
      <c r="BF3256" s="224">
        <f>IF(N3256="snížená",J3256,0)</f>
        <v>0</v>
      </c>
      <c r="BG3256" s="224">
        <f>IF(N3256="zákl. přenesená",J3256,0)</f>
        <v>0</v>
      </c>
      <c r="BH3256" s="224">
        <f>IF(N3256="sníž. přenesená",J3256,0)</f>
        <v>0</v>
      </c>
      <c r="BI3256" s="224">
        <f>IF(N3256="nulová",J3256,0)</f>
        <v>0</v>
      </c>
      <c r="BJ3256" s="18" t="s">
        <v>81</v>
      </c>
      <c r="BK3256" s="224">
        <f>ROUND(I3256*H3256,2)</f>
        <v>0</v>
      </c>
      <c r="BL3256" s="18" t="s">
        <v>257</v>
      </c>
      <c r="BM3256" s="223" t="s">
        <v>3384</v>
      </c>
    </row>
    <row r="3257" s="1" customFormat="1">
      <c r="B3257" s="39"/>
      <c r="C3257" s="40"/>
      <c r="D3257" s="225" t="s">
        <v>169</v>
      </c>
      <c r="E3257" s="40"/>
      <c r="F3257" s="226" t="s">
        <v>3385</v>
      </c>
      <c r="G3257" s="40"/>
      <c r="H3257" s="40"/>
      <c r="I3257" s="136"/>
      <c r="J3257" s="40"/>
      <c r="K3257" s="40"/>
      <c r="L3257" s="44"/>
      <c r="M3257" s="227"/>
      <c r="N3257" s="84"/>
      <c r="O3257" s="84"/>
      <c r="P3257" s="84"/>
      <c r="Q3257" s="84"/>
      <c r="R3257" s="84"/>
      <c r="S3257" s="84"/>
      <c r="T3257" s="85"/>
      <c r="AT3257" s="18" t="s">
        <v>169</v>
      </c>
      <c r="AU3257" s="18" t="s">
        <v>83</v>
      </c>
    </row>
    <row r="3258" s="11" customFormat="1" ht="22.8" customHeight="1">
      <c r="B3258" s="196"/>
      <c r="C3258" s="197"/>
      <c r="D3258" s="198" t="s">
        <v>72</v>
      </c>
      <c r="E3258" s="210" t="s">
        <v>3386</v>
      </c>
      <c r="F3258" s="210" t="s">
        <v>3387</v>
      </c>
      <c r="G3258" s="197"/>
      <c r="H3258" s="197"/>
      <c r="I3258" s="200"/>
      <c r="J3258" s="211">
        <f>BK3258</f>
        <v>0</v>
      </c>
      <c r="K3258" s="197"/>
      <c r="L3258" s="202"/>
      <c r="M3258" s="203"/>
      <c r="N3258" s="204"/>
      <c r="O3258" s="204"/>
      <c r="P3258" s="205">
        <f>SUM(P3259:P3318)</f>
        <v>0</v>
      </c>
      <c r="Q3258" s="204"/>
      <c r="R3258" s="205">
        <f>SUM(R3259:R3318)</f>
        <v>8.0584215999999991</v>
      </c>
      <c r="S3258" s="204"/>
      <c r="T3258" s="206">
        <f>SUM(T3259:T3318)</f>
        <v>0</v>
      </c>
      <c r="AR3258" s="207" t="s">
        <v>83</v>
      </c>
      <c r="AT3258" s="208" t="s">
        <v>72</v>
      </c>
      <c r="AU3258" s="208" t="s">
        <v>81</v>
      </c>
      <c r="AY3258" s="207" t="s">
        <v>161</v>
      </c>
      <c r="BK3258" s="209">
        <f>SUM(BK3259:BK3318)</f>
        <v>0</v>
      </c>
    </row>
    <row r="3259" s="1" customFormat="1" ht="24" customHeight="1">
      <c r="B3259" s="39"/>
      <c r="C3259" s="212" t="s">
        <v>3388</v>
      </c>
      <c r="D3259" s="212" t="s">
        <v>163</v>
      </c>
      <c r="E3259" s="213" t="s">
        <v>3389</v>
      </c>
      <c r="F3259" s="214" t="s">
        <v>3390</v>
      </c>
      <c r="G3259" s="215" t="s">
        <v>210</v>
      </c>
      <c r="H3259" s="216">
        <v>350.745</v>
      </c>
      <c r="I3259" s="217"/>
      <c r="J3259" s="218">
        <f>ROUND(I3259*H3259,2)</f>
        <v>0</v>
      </c>
      <c r="K3259" s="214" t="s">
        <v>19</v>
      </c>
      <c r="L3259" s="44"/>
      <c r="M3259" s="219" t="s">
        <v>19</v>
      </c>
      <c r="N3259" s="220" t="s">
        <v>44</v>
      </c>
      <c r="O3259" s="84"/>
      <c r="P3259" s="221">
        <f>O3259*H3259</f>
        <v>0</v>
      </c>
      <c r="Q3259" s="221">
        <v>0.0032000000000000002</v>
      </c>
      <c r="R3259" s="221">
        <f>Q3259*H3259</f>
        <v>1.1223840000000001</v>
      </c>
      <c r="S3259" s="221">
        <v>0</v>
      </c>
      <c r="T3259" s="222">
        <f>S3259*H3259</f>
        <v>0</v>
      </c>
      <c r="AR3259" s="223" t="s">
        <v>257</v>
      </c>
      <c r="AT3259" s="223" t="s">
        <v>163</v>
      </c>
      <c r="AU3259" s="223" t="s">
        <v>83</v>
      </c>
      <c r="AY3259" s="18" t="s">
        <v>161</v>
      </c>
      <c r="BE3259" s="224">
        <f>IF(N3259="základní",J3259,0)</f>
        <v>0</v>
      </c>
      <c r="BF3259" s="224">
        <f>IF(N3259="snížená",J3259,0)</f>
        <v>0</v>
      </c>
      <c r="BG3259" s="224">
        <f>IF(N3259="zákl. přenesená",J3259,0)</f>
        <v>0</v>
      </c>
      <c r="BH3259" s="224">
        <f>IF(N3259="sníž. přenesená",J3259,0)</f>
        <v>0</v>
      </c>
      <c r="BI3259" s="224">
        <f>IF(N3259="nulová",J3259,0)</f>
        <v>0</v>
      </c>
      <c r="BJ3259" s="18" t="s">
        <v>81</v>
      </c>
      <c r="BK3259" s="224">
        <f>ROUND(I3259*H3259,2)</f>
        <v>0</v>
      </c>
      <c r="BL3259" s="18" t="s">
        <v>257</v>
      </c>
      <c r="BM3259" s="223" t="s">
        <v>3391</v>
      </c>
    </row>
    <row r="3260" s="1" customFormat="1">
      <c r="B3260" s="39"/>
      <c r="C3260" s="40"/>
      <c r="D3260" s="225" t="s">
        <v>169</v>
      </c>
      <c r="E3260" s="40"/>
      <c r="F3260" s="226" t="s">
        <v>3390</v>
      </c>
      <c r="G3260" s="40"/>
      <c r="H3260" s="40"/>
      <c r="I3260" s="136"/>
      <c r="J3260" s="40"/>
      <c r="K3260" s="40"/>
      <c r="L3260" s="44"/>
      <c r="M3260" s="227"/>
      <c r="N3260" s="84"/>
      <c r="O3260" s="84"/>
      <c r="P3260" s="84"/>
      <c r="Q3260" s="84"/>
      <c r="R3260" s="84"/>
      <c r="S3260" s="84"/>
      <c r="T3260" s="85"/>
      <c r="AT3260" s="18" t="s">
        <v>169</v>
      </c>
      <c r="AU3260" s="18" t="s">
        <v>83</v>
      </c>
    </row>
    <row r="3261" s="12" customFormat="1">
      <c r="B3261" s="228"/>
      <c r="C3261" s="229"/>
      <c r="D3261" s="225" t="s">
        <v>176</v>
      </c>
      <c r="E3261" s="230" t="s">
        <v>19</v>
      </c>
      <c r="F3261" s="231" t="s">
        <v>177</v>
      </c>
      <c r="G3261" s="229"/>
      <c r="H3261" s="230" t="s">
        <v>19</v>
      </c>
      <c r="I3261" s="232"/>
      <c r="J3261" s="229"/>
      <c r="K3261" s="229"/>
      <c r="L3261" s="233"/>
      <c r="M3261" s="234"/>
      <c r="N3261" s="235"/>
      <c r="O3261" s="235"/>
      <c r="P3261" s="235"/>
      <c r="Q3261" s="235"/>
      <c r="R3261" s="235"/>
      <c r="S3261" s="235"/>
      <c r="T3261" s="236"/>
      <c r="AT3261" s="237" t="s">
        <v>176</v>
      </c>
      <c r="AU3261" s="237" t="s">
        <v>83</v>
      </c>
      <c r="AV3261" s="12" t="s">
        <v>81</v>
      </c>
      <c r="AW3261" s="12" t="s">
        <v>34</v>
      </c>
      <c r="AX3261" s="12" t="s">
        <v>73</v>
      </c>
      <c r="AY3261" s="237" t="s">
        <v>161</v>
      </c>
    </row>
    <row r="3262" s="12" customFormat="1">
      <c r="B3262" s="228"/>
      <c r="C3262" s="229"/>
      <c r="D3262" s="225" t="s">
        <v>176</v>
      </c>
      <c r="E3262" s="230" t="s">
        <v>19</v>
      </c>
      <c r="F3262" s="231" t="s">
        <v>394</v>
      </c>
      <c r="G3262" s="229"/>
      <c r="H3262" s="230" t="s">
        <v>19</v>
      </c>
      <c r="I3262" s="232"/>
      <c r="J3262" s="229"/>
      <c r="K3262" s="229"/>
      <c r="L3262" s="233"/>
      <c r="M3262" s="234"/>
      <c r="N3262" s="235"/>
      <c r="O3262" s="235"/>
      <c r="P3262" s="235"/>
      <c r="Q3262" s="235"/>
      <c r="R3262" s="235"/>
      <c r="S3262" s="235"/>
      <c r="T3262" s="236"/>
      <c r="AT3262" s="237" t="s">
        <v>176</v>
      </c>
      <c r="AU3262" s="237" t="s">
        <v>83</v>
      </c>
      <c r="AV3262" s="12" t="s">
        <v>81</v>
      </c>
      <c r="AW3262" s="12" t="s">
        <v>34</v>
      </c>
      <c r="AX3262" s="12" t="s">
        <v>73</v>
      </c>
      <c r="AY3262" s="237" t="s">
        <v>161</v>
      </c>
    </row>
    <row r="3263" s="12" customFormat="1">
      <c r="B3263" s="228"/>
      <c r="C3263" s="229"/>
      <c r="D3263" s="225" t="s">
        <v>176</v>
      </c>
      <c r="E3263" s="230" t="s">
        <v>19</v>
      </c>
      <c r="F3263" s="231" t="s">
        <v>3392</v>
      </c>
      <c r="G3263" s="229"/>
      <c r="H3263" s="230" t="s">
        <v>19</v>
      </c>
      <c r="I3263" s="232"/>
      <c r="J3263" s="229"/>
      <c r="K3263" s="229"/>
      <c r="L3263" s="233"/>
      <c r="M3263" s="234"/>
      <c r="N3263" s="235"/>
      <c r="O3263" s="235"/>
      <c r="P3263" s="235"/>
      <c r="Q3263" s="235"/>
      <c r="R3263" s="235"/>
      <c r="S3263" s="235"/>
      <c r="T3263" s="236"/>
      <c r="AT3263" s="237" t="s">
        <v>176</v>
      </c>
      <c r="AU3263" s="237" t="s">
        <v>83</v>
      </c>
      <c r="AV3263" s="12" t="s">
        <v>81</v>
      </c>
      <c r="AW3263" s="12" t="s">
        <v>34</v>
      </c>
      <c r="AX3263" s="12" t="s">
        <v>73</v>
      </c>
      <c r="AY3263" s="237" t="s">
        <v>161</v>
      </c>
    </row>
    <row r="3264" s="13" customFormat="1">
      <c r="B3264" s="238"/>
      <c r="C3264" s="239"/>
      <c r="D3264" s="225" t="s">
        <v>176</v>
      </c>
      <c r="E3264" s="240" t="s">
        <v>19</v>
      </c>
      <c r="F3264" s="241" t="s">
        <v>3393</v>
      </c>
      <c r="G3264" s="239"/>
      <c r="H3264" s="242">
        <v>147.06999999999999</v>
      </c>
      <c r="I3264" s="243"/>
      <c r="J3264" s="239"/>
      <c r="K3264" s="239"/>
      <c r="L3264" s="244"/>
      <c r="M3264" s="245"/>
      <c r="N3264" s="246"/>
      <c r="O3264" s="246"/>
      <c r="P3264" s="246"/>
      <c r="Q3264" s="246"/>
      <c r="R3264" s="246"/>
      <c r="S3264" s="246"/>
      <c r="T3264" s="247"/>
      <c r="AT3264" s="248" t="s">
        <v>176</v>
      </c>
      <c r="AU3264" s="248" t="s">
        <v>83</v>
      </c>
      <c r="AV3264" s="13" t="s">
        <v>83</v>
      </c>
      <c r="AW3264" s="13" t="s">
        <v>34</v>
      </c>
      <c r="AX3264" s="13" t="s">
        <v>73</v>
      </c>
      <c r="AY3264" s="248" t="s">
        <v>161</v>
      </c>
    </row>
    <row r="3265" s="13" customFormat="1">
      <c r="B3265" s="238"/>
      <c r="C3265" s="239"/>
      <c r="D3265" s="225" t="s">
        <v>176</v>
      </c>
      <c r="E3265" s="240" t="s">
        <v>19</v>
      </c>
      <c r="F3265" s="241" t="s">
        <v>3394</v>
      </c>
      <c r="G3265" s="239"/>
      <c r="H3265" s="242">
        <v>-21.091000000000001</v>
      </c>
      <c r="I3265" s="243"/>
      <c r="J3265" s="239"/>
      <c r="K3265" s="239"/>
      <c r="L3265" s="244"/>
      <c r="M3265" s="245"/>
      <c r="N3265" s="246"/>
      <c r="O3265" s="246"/>
      <c r="P3265" s="246"/>
      <c r="Q3265" s="246"/>
      <c r="R3265" s="246"/>
      <c r="S3265" s="246"/>
      <c r="T3265" s="247"/>
      <c r="AT3265" s="248" t="s">
        <v>176</v>
      </c>
      <c r="AU3265" s="248" t="s">
        <v>83</v>
      </c>
      <c r="AV3265" s="13" t="s">
        <v>83</v>
      </c>
      <c r="AW3265" s="13" t="s">
        <v>34</v>
      </c>
      <c r="AX3265" s="13" t="s">
        <v>73</v>
      </c>
      <c r="AY3265" s="248" t="s">
        <v>161</v>
      </c>
    </row>
    <row r="3266" s="13" customFormat="1">
      <c r="B3266" s="238"/>
      <c r="C3266" s="239"/>
      <c r="D3266" s="225" t="s">
        <v>176</v>
      </c>
      <c r="E3266" s="240" t="s">
        <v>19</v>
      </c>
      <c r="F3266" s="241" t="s">
        <v>3395</v>
      </c>
      <c r="G3266" s="239"/>
      <c r="H3266" s="242">
        <v>9</v>
      </c>
      <c r="I3266" s="243"/>
      <c r="J3266" s="239"/>
      <c r="K3266" s="239"/>
      <c r="L3266" s="244"/>
      <c r="M3266" s="245"/>
      <c r="N3266" s="246"/>
      <c r="O3266" s="246"/>
      <c r="P3266" s="246"/>
      <c r="Q3266" s="246"/>
      <c r="R3266" s="246"/>
      <c r="S3266" s="246"/>
      <c r="T3266" s="247"/>
      <c r="AT3266" s="248" t="s">
        <v>176</v>
      </c>
      <c r="AU3266" s="248" t="s">
        <v>83</v>
      </c>
      <c r="AV3266" s="13" t="s">
        <v>83</v>
      </c>
      <c r="AW3266" s="13" t="s">
        <v>34</v>
      </c>
      <c r="AX3266" s="13" t="s">
        <v>73</v>
      </c>
      <c r="AY3266" s="248" t="s">
        <v>161</v>
      </c>
    </row>
    <row r="3267" s="12" customFormat="1">
      <c r="B3267" s="228"/>
      <c r="C3267" s="229"/>
      <c r="D3267" s="225" t="s">
        <v>176</v>
      </c>
      <c r="E3267" s="230" t="s">
        <v>19</v>
      </c>
      <c r="F3267" s="231" t="s">
        <v>398</v>
      </c>
      <c r="G3267" s="229"/>
      <c r="H3267" s="230" t="s">
        <v>19</v>
      </c>
      <c r="I3267" s="232"/>
      <c r="J3267" s="229"/>
      <c r="K3267" s="229"/>
      <c r="L3267" s="233"/>
      <c r="M3267" s="234"/>
      <c r="N3267" s="235"/>
      <c r="O3267" s="235"/>
      <c r="P3267" s="235"/>
      <c r="Q3267" s="235"/>
      <c r="R3267" s="235"/>
      <c r="S3267" s="235"/>
      <c r="T3267" s="236"/>
      <c r="AT3267" s="237" t="s">
        <v>176</v>
      </c>
      <c r="AU3267" s="237" t="s">
        <v>83</v>
      </c>
      <c r="AV3267" s="12" t="s">
        <v>81</v>
      </c>
      <c r="AW3267" s="12" t="s">
        <v>34</v>
      </c>
      <c r="AX3267" s="12" t="s">
        <v>73</v>
      </c>
      <c r="AY3267" s="237" t="s">
        <v>161</v>
      </c>
    </row>
    <row r="3268" s="12" customFormat="1">
      <c r="B3268" s="228"/>
      <c r="C3268" s="229"/>
      <c r="D3268" s="225" t="s">
        <v>176</v>
      </c>
      <c r="E3268" s="230" t="s">
        <v>19</v>
      </c>
      <c r="F3268" s="231" t="s">
        <v>3396</v>
      </c>
      <c r="G3268" s="229"/>
      <c r="H3268" s="230" t="s">
        <v>19</v>
      </c>
      <c r="I3268" s="232"/>
      <c r="J3268" s="229"/>
      <c r="K3268" s="229"/>
      <c r="L3268" s="233"/>
      <c r="M3268" s="234"/>
      <c r="N3268" s="235"/>
      <c r="O3268" s="235"/>
      <c r="P3268" s="235"/>
      <c r="Q3268" s="235"/>
      <c r="R3268" s="235"/>
      <c r="S3268" s="235"/>
      <c r="T3268" s="236"/>
      <c r="AT3268" s="237" t="s">
        <v>176</v>
      </c>
      <c r="AU3268" s="237" t="s">
        <v>83</v>
      </c>
      <c r="AV3268" s="12" t="s">
        <v>81</v>
      </c>
      <c r="AW3268" s="12" t="s">
        <v>34</v>
      </c>
      <c r="AX3268" s="12" t="s">
        <v>73</v>
      </c>
      <c r="AY3268" s="237" t="s">
        <v>161</v>
      </c>
    </row>
    <row r="3269" s="13" customFormat="1">
      <c r="B3269" s="238"/>
      <c r="C3269" s="239"/>
      <c r="D3269" s="225" t="s">
        <v>176</v>
      </c>
      <c r="E3269" s="240" t="s">
        <v>19</v>
      </c>
      <c r="F3269" s="241" t="s">
        <v>3397</v>
      </c>
      <c r="G3269" s="239"/>
      <c r="H3269" s="242">
        <v>29.260000000000002</v>
      </c>
      <c r="I3269" s="243"/>
      <c r="J3269" s="239"/>
      <c r="K3269" s="239"/>
      <c r="L3269" s="244"/>
      <c r="M3269" s="245"/>
      <c r="N3269" s="246"/>
      <c r="O3269" s="246"/>
      <c r="P3269" s="246"/>
      <c r="Q3269" s="246"/>
      <c r="R3269" s="246"/>
      <c r="S3269" s="246"/>
      <c r="T3269" s="247"/>
      <c r="AT3269" s="248" t="s">
        <v>176</v>
      </c>
      <c r="AU3269" s="248" t="s">
        <v>83</v>
      </c>
      <c r="AV3269" s="13" t="s">
        <v>83</v>
      </c>
      <c r="AW3269" s="13" t="s">
        <v>34</v>
      </c>
      <c r="AX3269" s="13" t="s">
        <v>73</v>
      </c>
      <c r="AY3269" s="248" t="s">
        <v>161</v>
      </c>
    </row>
    <row r="3270" s="13" customFormat="1">
      <c r="B3270" s="238"/>
      <c r="C3270" s="239"/>
      <c r="D3270" s="225" t="s">
        <v>176</v>
      </c>
      <c r="E3270" s="240" t="s">
        <v>19</v>
      </c>
      <c r="F3270" s="241" t="s">
        <v>409</v>
      </c>
      <c r="G3270" s="239"/>
      <c r="H3270" s="242">
        <v>-1.379</v>
      </c>
      <c r="I3270" s="243"/>
      <c r="J3270" s="239"/>
      <c r="K3270" s="239"/>
      <c r="L3270" s="244"/>
      <c r="M3270" s="245"/>
      <c r="N3270" s="246"/>
      <c r="O3270" s="246"/>
      <c r="P3270" s="246"/>
      <c r="Q3270" s="246"/>
      <c r="R3270" s="246"/>
      <c r="S3270" s="246"/>
      <c r="T3270" s="247"/>
      <c r="AT3270" s="248" t="s">
        <v>176</v>
      </c>
      <c r="AU3270" s="248" t="s">
        <v>83</v>
      </c>
      <c r="AV3270" s="13" t="s">
        <v>83</v>
      </c>
      <c r="AW3270" s="13" t="s">
        <v>34</v>
      </c>
      <c r="AX3270" s="13" t="s">
        <v>73</v>
      </c>
      <c r="AY3270" s="248" t="s">
        <v>161</v>
      </c>
    </row>
    <row r="3271" s="12" customFormat="1">
      <c r="B3271" s="228"/>
      <c r="C3271" s="229"/>
      <c r="D3271" s="225" t="s">
        <v>176</v>
      </c>
      <c r="E3271" s="230" t="s">
        <v>19</v>
      </c>
      <c r="F3271" s="231" t="s">
        <v>328</v>
      </c>
      <c r="G3271" s="229"/>
      <c r="H3271" s="230" t="s">
        <v>19</v>
      </c>
      <c r="I3271" s="232"/>
      <c r="J3271" s="229"/>
      <c r="K3271" s="229"/>
      <c r="L3271" s="233"/>
      <c r="M3271" s="234"/>
      <c r="N3271" s="235"/>
      <c r="O3271" s="235"/>
      <c r="P3271" s="235"/>
      <c r="Q3271" s="235"/>
      <c r="R3271" s="235"/>
      <c r="S3271" s="235"/>
      <c r="T3271" s="236"/>
      <c r="AT3271" s="237" t="s">
        <v>176</v>
      </c>
      <c r="AU3271" s="237" t="s">
        <v>83</v>
      </c>
      <c r="AV3271" s="12" t="s">
        <v>81</v>
      </c>
      <c r="AW3271" s="12" t="s">
        <v>34</v>
      </c>
      <c r="AX3271" s="12" t="s">
        <v>73</v>
      </c>
      <c r="AY3271" s="237" t="s">
        <v>161</v>
      </c>
    </row>
    <row r="3272" s="12" customFormat="1">
      <c r="B3272" s="228"/>
      <c r="C3272" s="229"/>
      <c r="D3272" s="225" t="s">
        <v>176</v>
      </c>
      <c r="E3272" s="230" t="s">
        <v>19</v>
      </c>
      <c r="F3272" s="231" t="s">
        <v>394</v>
      </c>
      <c r="G3272" s="229"/>
      <c r="H3272" s="230" t="s">
        <v>19</v>
      </c>
      <c r="I3272" s="232"/>
      <c r="J3272" s="229"/>
      <c r="K3272" s="229"/>
      <c r="L3272" s="233"/>
      <c r="M3272" s="234"/>
      <c r="N3272" s="235"/>
      <c r="O3272" s="235"/>
      <c r="P3272" s="235"/>
      <c r="Q3272" s="235"/>
      <c r="R3272" s="235"/>
      <c r="S3272" s="235"/>
      <c r="T3272" s="236"/>
      <c r="AT3272" s="237" t="s">
        <v>176</v>
      </c>
      <c r="AU3272" s="237" t="s">
        <v>83</v>
      </c>
      <c r="AV3272" s="12" t="s">
        <v>81</v>
      </c>
      <c r="AW3272" s="12" t="s">
        <v>34</v>
      </c>
      <c r="AX3272" s="12" t="s">
        <v>73</v>
      </c>
      <c r="AY3272" s="237" t="s">
        <v>161</v>
      </c>
    </row>
    <row r="3273" s="12" customFormat="1">
      <c r="B3273" s="228"/>
      <c r="C3273" s="229"/>
      <c r="D3273" s="225" t="s">
        <v>176</v>
      </c>
      <c r="E3273" s="230" t="s">
        <v>19</v>
      </c>
      <c r="F3273" s="231" t="s">
        <v>3398</v>
      </c>
      <c r="G3273" s="229"/>
      <c r="H3273" s="230" t="s">
        <v>19</v>
      </c>
      <c r="I3273" s="232"/>
      <c r="J3273" s="229"/>
      <c r="K3273" s="229"/>
      <c r="L3273" s="233"/>
      <c r="M3273" s="234"/>
      <c r="N3273" s="235"/>
      <c r="O3273" s="235"/>
      <c r="P3273" s="235"/>
      <c r="Q3273" s="235"/>
      <c r="R3273" s="235"/>
      <c r="S3273" s="235"/>
      <c r="T3273" s="236"/>
      <c r="AT3273" s="237" t="s">
        <v>176</v>
      </c>
      <c r="AU3273" s="237" t="s">
        <v>83</v>
      </c>
      <c r="AV3273" s="12" t="s">
        <v>81</v>
      </c>
      <c r="AW3273" s="12" t="s">
        <v>34</v>
      </c>
      <c r="AX3273" s="12" t="s">
        <v>73</v>
      </c>
      <c r="AY3273" s="237" t="s">
        <v>161</v>
      </c>
    </row>
    <row r="3274" s="13" customFormat="1">
      <c r="B3274" s="238"/>
      <c r="C3274" s="239"/>
      <c r="D3274" s="225" t="s">
        <v>176</v>
      </c>
      <c r="E3274" s="240" t="s">
        <v>19</v>
      </c>
      <c r="F3274" s="241" t="s">
        <v>3399</v>
      </c>
      <c r="G3274" s="239"/>
      <c r="H3274" s="242">
        <v>46.409999999999997</v>
      </c>
      <c r="I3274" s="243"/>
      <c r="J3274" s="239"/>
      <c r="K3274" s="239"/>
      <c r="L3274" s="244"/>
      <c r="M3274" s="245"/>
      <c r="N3274" s="246"/>
      <c r="O3274" s="246"/>
      <c r="P3274" s="246"/>
      <c r="Q3274" s="246"/>
      <c r="R3274" s="246"/>
      <c r="S3274" s="246"/>
      <c r="T3274" s="247"/>
      <c r="AT3274" s="248" t="s">
        <v>176</v>
      </c>
      <c r="AU3274" s="248" t="s">
        <v>83</v>
      </c>
      <c r="AV3274" s="13" t="s">
        <v>83</v>
      </c>
      <c r="AW3274" s="13" t="s">
        <v>34</v>
      </c>
      <c r="AX3274" s="13" t="s">
        <v>73</v>
      </c>
      <c r="AY3274" s="248" t="s">
        <v>161</v>
      </c>
    </row>
    <row r="3275" s="13" customFormat="1">
      <c r="B3275" s="238"/>
      <c r="C3275" s="239"/>
      <c r="D3275" s="225" t="s">
        <v>176</v>
      </c>
      <c r="E3275" s="240" t="s">
        <v>19</v>
      </c>
      <c r="F3275" s="241" t="s">
        <v>488</v>
      </c>
      <c r="G3275" s="239"/>
      <c r="H3275" s="242">
        <v>-1.5760000000000001</v>
      </c>
      <c r="I3275" s="243"/>
      <c r="J3275" s="239"/>
      <c r="K3275" s="239"/>
      <c r="L3275" s="244"/>
      <c r="M3275" s="245"/>
      <c r="N3275" s="246"/>
      <c r="O3275" s="246"/>
      <c r="P3275" s="246"/>
      <c r="Q3275" s="246"/>
      <c r="R3275" s="246"/>
      <c r="S3275" s="246"/>
      <c r="T3275" s="247"/>
      <c r="AT3275" s="248" t="s">
        <v>176</v>
      </c>
      <c r="AU3275" s="248" t="s">
        <v>83</v>
      </c>
      <c r="AV3275" s="13" t="s">
        <v>83</v>
      </c>
      <c r="AW3275" s="13" t="s">
        <v>34</v>
      </c>
      <c r="AX3275" s="13" t="s">
        <v>73</v>
      </c>
      <c r="AY3275" s="248" t="s">
        <v>161</v>
      </c>
    </row>
    <row r="3276" s="12" customFormat="1">
      <c r="B3276" s="228"/>
      <c r="C3276" s="229"/>
      <c r="D3276" s="225" t="s">
        <v>176</v>
      </c>
      <c r="E3276" s="230" t="s">
        <v>19</v>
      </c>
      <c r="F3276" s="231" t="s">
        <v>3400</v>
      </c>
      <c r="G3276" s="229"/>
      <c r="H3276" s="230" t="s">
        <v>19</v>
      </c>
      <c r="I3276" s="232"/>
      <c r="J3276" s="229"/>
      <c r="K3276" s="229"/>
      <c r="L3276" s="233"/>
      <c r="M3276" s="234"/>
      <c r="N3276" s="235"/>
      <c r="O3276" s="235"/>
      <c r="P3276" s="235"/>
      <c r="Q3276" s="235"/>
      <c r="R3276" s="235"/>
      <c r="S3276" s="235"/>
      <c r="T3276" s="236"/>
      <c r="AT3276" s="237" t="s">
        <v>176</v>
      </c>
      <c r="AU3276" s="237" t="s">
        <v>83</v>
      </c>
      <c r="AV3276" s="12" t="s">
        <v>81</v>
      </c>
      <c r="AW3276" s="12" t="s">
        <v>34</v>
      </c>
      <c r="AX3276" s="12" t="s">
        <v>73</v>
      </c>
      <c r="AY3276" s="237" t="s">
        <v>161</v>
      </c>
    </row>
    <row r="3277" s="13" customFormat="1">
      <c r="B3277" s="238"/>
      <c r="C3277" s="239"/>
      <c r="D3277" s="225" t="s">
        <v>176</v>
      </c>
      <c r="E3277" s="240" t="s">
        <v>19</v>
      </c>
      <c r="F3277" s="241" t="s">
        <v>3401</v>
      </c>
      <c r="G3277" s="239"/>
      <c r="H3277" s="242">
        <v>13.859999999999999</v>
      </c>
      <c r="I3277" s="243"/>
      <c r="J3277" s="239"/>
      <c r="K3277" s="239"/>
      <c r="L3277" s="244"/>
      <c r="M3277" s="245"/>
      <c r="N3277" s="246"/>
      <c r="O3277" s="246"/>
      <c r="P3277" s="246"/>
      <c r="Q3277" s="246"/>
      <c r="R3277" s="246"/>
      <c r="S3277" s="246"/>
      <c r="T3277" s="247"/>
      <c r="AT3277" s="248" t="s">
        <v>176</v>
      </c>
      <c r="AU3277" s="248" t="s">
        <v>83</v>
      </c>
      <c r="AV3277" s="13" t="s">
        <v>83</v>
      </c>
      <c r="AW3277" s="13" t="s">
        <v>34</v>
      </c>
      <c r="AX3277" s="13" t="s">
        <v>73</v>
      </c>
      <c r="AY3277" s="248" t="s">
        <v>161</v>
      </c>
    </row>
    <row r="3278" s="13" customFormat="1">
      <c r="B3278" s="238"/>
      <c r="C3278" s="239"/>
      <c r="D3278" s="225" t="s">
        <v>176</v>
      </c>
      <c r="E3278" s="240" t="s">
        <v>19</v>
      </c>
      <c r="F3278" s="241" t="s">
        <v>409</v>
      </c>
      <c r="G3278" s="239"/>
      <c r="H3278" s="242">
        <v>-1.379</v>
      </c>
      <c r="I3278" s="243"/>
      <c r="J3278" s="239"/>
      <c r="K3278" s="239"/>
      <c r="L3278" s="244"/>
      <c r="M3278" s="245"/>
      <c r="N3278" s="246"/>
      <c r="O3278" s="246"/>
      <c r="P3278" s="246"/>
      <c r="Q3278" s="246"/>
      <c r="R3278" s="246"/>
      <c r="S3278" s="246"/>
      <c r="T3278" s="247"/>
      <c r="AT3278" s="248" t="s">
        <v>176</v>
      </c>
      <c r="AU3278" s="248" t="s">
        <v>83</v>
      </c>
      <c r="AV3278" s="13" t="s">
        <v>83</v>
      </c>
      <c r="AW3278" s="13" t="s">
        <v>34</v>
      </c>
      <c r="AX3278" s="13" t="s">
        <v>73</v>
      </c>
      <c r="AY3278" s="248" t="s">
        <v>161</v>
      </c>
    </row>
    <row r="3279" s="12" customFormat="1">
      <c r="B3279" s="228"/>
      <c r="C3279" s="229"/>
      <c r="D3279" s="225" t="s">
        <v>176</v>
      </c>
      <c r="E3279" s="230" t="s">
        <v>19</v>
      </c>
      <c r="F3279" s="231" t="s">
        <v>833</v>
      </c>
      <c r="G3279" s="229"/>
      <c r="H3279" s="230" t="s">
        <v>19</v>
      </c>
      <c r="I3279" s="232"/>
      <c r="J3279" s="229"/>
      <c r="K3279" s="229"/>
      <c r="L3279" s="233"/>
      <c r="M3279" s="234"/>
      <c r="N3279" s="235"/>
      <c r="O3279" s="235"/>
      <c r="P3279" s="235"/>
      <c r="Q3279" s="235"/>
      <c r="R3279" s="235"/>
      <c r="S3279" s="235"/>
      <c r="T3279" s="236"/>
      <c r="AT3279" s="237" t="s">
        <v>176</v>
      </c>
      <c r="AU3279" s="237" t="s">
        <v>83</v>
      </c>
      <c r="AV3279" s="12" t="s">
        <v>81</v>
      </c>
      <c r="AW3279" s="12" t="s">
        <v>34</v>
      </c>
      <c r="AX3279" s="12" t="s">
        <v>73</v>
      </c>
      <c r="AY3279" s="237" t="s">
        <v>161</v>
      </c>
    </row>
    <row r="3280" s="13" customFormat="1">
      <c r="B3280" s="238"/>
      <c r="C3280" s="239"/>
      <c r="D3280" s="225" t="s">
        <v>176</v>
      </c>
      <c r="E3280" s="240" t="s">
        <v>19</v>
      </c>
      <c r="F3280" s="241" t="s">
        <v>3402</v>
      </c>
      <c r="G3280" s="239"/>
      <c r="H3280" s="242">
        <v>6.2999999999999998</v>
      </c>
      <c r="I3280" s="243"/>
      <c r="J3280" s="239"/>
      <c r="K3280" s="239"/>
      <c r="L3280" s="244"/>
      <c r="M3280" s="245"/>
      <c r="N3280" s="246"/>
      <c r="O3280" s="246"/>
      <c r="P3280" s="246"/>
      <c r="Q3280" s="246"/>
      <c r="R3280" s="246"/>
      <c r="S3280" s="246"/>
      <c r="T3280" s="247"/>
      <c r="AT3280" s="248" t="s">
        <v>176</v>
      </c>
      <c r="AU3280" s="248" t="s">
        <v>83</v>
      </c>
      <c r="AV3280" s="13" t="s">
        <v>83</v>
      </c>
      <c r="AW3280" s="13" t="s">
        <v>34</v>
      </c>
      <c r="AX3280" s="13" t="s">
        <v>73</v>
      </c>
      <c r="AY3280" s="248" t="s">
        <v>161</v>
      </c>
    </row>
    <row r="3281" s="12" customFormat="1">
      <c r="B3281" s="228"/>
      <c r="C3281" s="229"/>
      <c r="D3281" s="225" t="s">
        <v>176</v>
      </c>
      <c r="E3281" s="230" t="s">
        <v>19</v>
      </c>
      <c r="F3281" s="231" t="s">
        <v>3403</v>
      </c>
      <c r="G3281" s="229"/>
      <c r="H3281" s="230" t="s">
        <v>19</v>
      </c>
      <c r="I3281" s="232"/>
      <c r="J3281" s="229"/>
      <c r="K3281" s="229"/>
      <c r="L3281" s="233"/>
      <c r="M3281" s="234"/>
      <c r="N3281" s="235"/>
      <c r="O3281" s="235"/>
      <c r="P3281" s="235"/>
      <c r="Q3281" s="235"/>
      <c r="R3281" s="235"/>
      <c r="S3281" s="235"/>
      <c r="T3281" s="236"/>
      <c r="AT3281" s="237" t="s">
        <v>176</v>
      </c>
      <c r="AU3281" s="237" t="s">
        <v>83</v>
      </c>
      <c r="AV3281" s="12" t="s">
        <v>81</v>
      </c>
      <c r="AW3281" s="12" t="s">
        <v>34</v>
      </c>
      <c r="AX3281" s="12" t="s">
        <v>73</v>
      </c>
      <c r="AY3281" s="237" t="s">
        <v>161</v>
      </c>
    </row>
    <row r="3282" s="13" customFormat="1">
      <c r="B3282" s="238"/>
      <c r="C3282" s="239"/>
      <c r="D3282" s="225" t="s">
        <v>176</v>
      </c>
      <c r="E3282" s="240" t="s">
        <v>19</v>
      </c>
      <c r="F3282" s="241" t="s">
        <v>3404</v>
      </c>
      <c r="G3282" s="239"/>
      <c r="H3282" s="242">
        <v>44.939999999999998</v>
      </c>
      <c r="I3282" s="243"/>
      <c r="J3282" s="239"/>
      <c r="K3282" s="239"/>
      <c r="L3282" s="244"/>
      <c r="M3282" s="245"/>
      <c r="N3282" s="246"/>
      <c r="O3282" s="246"/>
      <c r="P3282" s="246"/>
      <c r="Q3282" s="246"/>
      <c r="R3282" s="246"/>
      <c r="S3282" s="246"/>
      <c r="T3282" s="247"/>
      <c r="AT3282" s="248" t="s">
        <v>176</v>
      </c>
      <c r="AU3282" s="248" t="s">
        <v>83</v>
      </c>
      <c r="AV3282" s="13" t="s">
        <v>83</v>
      </c>
      <c r="AW3282" s="13" t="s">
        <v>34</v>
      </c>
      <c r="AX3282" s="13" t="s">
        <v>73</v>
      </c>
      <c r="AY3282" s="248" t="s">
        <v>161</v>
      </c>
    </row>
    <row r="3283" s="13" customFormat="1">
      <c r="B3283" s="238"/>
      <c r="C3283" s="239"/>
      <c r="D3283" s="225" t="s">
        <v>176</v>
      </c>
      <c r="E3283" s="240" t="s">
        <v>19</v>
      </c>
      <c r="F3283" s="241" t="s">
        <v>3405</v>
      </c>
      <c r="G3283" s="239"/>
      <c r="H3283" s="242">
        <v>-2.9550000000000001</v>
      </c>
      <c r="I3283" s="243"/>
      <c r="J3283" s="239"/>
      <c r="K3283" s="239"/>
      <c r="L3283" s="244"/>
      <c r="M3283" s="245"/>
      <c r="N3283" s="246"/>
      <c r="O3283" s="246"/>
      <c r="P3283" s="246"/>
      <c r="Q3283" s="246"/>
      <c r="R3283" s="246"/>
      <c r="S3283" s="246"/>
      <c r="T3283" s="247"/>
      <c r="AT3283" s="248" t="s">
        <v>176</v>
      </c>
      <c r="AU3283" s="248" t="s">
        <v>83</v>
      </c>
      <c r="AV3283" s="13" t="s">
        <v>83</v>
      </c>
      <c r="AW3283" s="13" t="s">
        <v>34</v>
      </c>
      <c r="AX3283" s="13" t="s">
        <v>73</v>
      </c>
      <c r="AY3283" s="248" t="s">
        <v>161</v>
      </c>
    </row>
    <row r="3284" s="12" customFormat="1">
      <c r="B3284" s="228"/>
      <c r="C3284" s="229"/>
      <c r="D3284" s="225" t="s">
        <v>176</v>
      </c>
      <c r="E3284" s="230" t="s">
        <v>19</v>
      </c>
      <c r="F3284" s="231" t="s">
        <v>398</v>
      </c>
      <c r="G3284" s="229"/>
      <c r="H3284" s="230" t="s">
        <v>19</v>
      </c>
      <c r="I3284" s="232"/>
      <c r="J3284" s="229"/>
      <c r="K3284" s="229"/>
      <c r="L3284" s="233"/>
      <c r="M3284" s="234"/>
      <c r="N3284" s="235"/>
      <c r="O3284" s="235"/>
      <c r="P3284" s="235"/>
      <c r="Q3284" s="235"/>
      <c r="R3284" s="235"/>
      <c r="S3284" s="235"/>
      <c r="T3284" s="236"/>
      <c r="AT3284" s="237" t="s">
        <v>176</v>
      </c>
      <c r="AU3284" s="237" t="s">
        <v>83</v>
      </c>
      <c r="AV3284" s="12" t="s">
        <v>81</v>
      </c>
      <c r="AW3284" s="12" t="s">
        <v>34</v>
      </c>
      <c r="AX3284" s="12" t="s">
        <v>73</v>
      </c>
      <c r="AY3284" s="237" t="s">
        <v>161</v>
      </c>
    </row>
    <row r="3285" s="12" customFormat="1">
      <c r="B3285" s="228"/>
      <c r="C3285" s="229"/>
      <c r="D3285" s="225" t="s">
        <v>176</v>
      </c>
      <c r="E3285" s="230" t="s">
        <v>19</v>
      </c>
      <c r="F3285" s="231" t="s">
        <v>3406</v>
      </c>
      <c r="G3285" s="229"/>
      <c r="H3285" s="230" t="s">
        <v>19</v>
      </c>
      <c r="I3285" s="232"/>
      <c r="J3285" s="229"/>
      <c r="K3285" s="229"/>
      <c r="L3285" s="233"/>
      <c r="M3285" s="234"/>
      <c r="N3285" s="235"/>
      <c r="O3285" s="235"/>
      <c r="P3285" s="235"/>
      <c r="Q3285" s="235"/>
      <c r="R3285" s="235"/>
      <c r="S3285" s="235"/>
      <c r="T3285" s="236"/>
      <c r="AT3285" s="237" t="s">
        <v>176</v>
      </c>
      <c r="AU3285" s="237" t="s">
        <v>83</v>
      </c>
      <c r="AV3285" s="12" t="s">
        <v>81</v>
      </c>
      <c r="AW3285" s="12" t="s">
        <v>34</v>
      </c>
      <c r="AX3285" s="12" t="s">
        <v>73</v>
      </c>
      <c r="AY3285" s="237" t="s">
        <v>161</v>
      </c>
    </row>
    <row r="3286" s="13" customFormat="1">
      <c r="B3286" s="238"/>
      <c r="C3286" s="239"/>
      <c r="D3286" s="225" t="s">
        <v>176</v>
      </c>
      <c r="E3286" s="240" t="s">
        <v>19</v>
      </c>
      <c r="F3286" s="241" t="s">
        <v>3407</v>
      </c>
      <c r="G3286" s="239"/>
      <c r="H3286" s="242">
        <v>24.359999999999999</v>
      </c>
      <c r="I3286" s="243"/>
      <c r="J3286" s="239"/>
      <c r="K3286" s="239"/>
      <c r="L3286" s="244"/>
      <c r="M3286" s="245"/>
      <c r="N3286" s="246"/>
      <c r="O3286" s="246"/>
      <c r="P3286" s="246"/>
      <c r="Q3286" s="246"/>
      <c r="R3286" s="246"/>
      <c r="S3286" s="246"/>
      <c r="T3286" s="247"/>
      <c r="AT3286" s="248" t="s">
        <v>176</v>
      </c>
      <c r="AU3286" s="248" t="s">
        <v>83</v>
      </c>
      <c r="AV3286" s="13" t="s">
        <v>83</v>
      </c>
      <c r="AW3286" s="13" t="s">
        <v>34</v>
      </c>
      <c r="AX3286" s="13" t="s">
        <v>73</v>
      </c>
      <c r="AY3286" s="248" t="s">
        <v>161</v>
      </c>
    </row>
    <row r="3287" s="13" customFormat="1">
      <c r="B3287" s="238"/>
      <c r="C3287" s="239"/>
      <c r="D3287" s="225" t="s">
        <v>176</v>
      </c>
      <c r="E3287" s="240" t="s">
        <v>19</v>
      </c>
      <c r="F3287" s="241" t="s">
        <v>3408</v>
      </c>
      <c r="G3287" s="239"/>
      <c r="H3287" s="242">
        <v>-4.1369999999999996</v>
      </c>
      <c r="I3287" s="243"/>
      <c r="J3287" s="239"/>
      <c r="K3287" s="239"/>
      <c r="L3287" s="244"/>
      <c r="M3287" s="245"/>
      <c r="N3287" s="246"/>
      <c r="O3287" s="246"/>
      <c r="P3287" s="246"/>
      <c r="Q3287" s="246"/>
      <c r="R3287" s="246"/>
      <c r="S3287" s="246"/>
      <c r="T3287" s="247"/>
      <c r="AT3287" s="248" t="s">
        <v>176</v>
      </c>
      <c r="AU3287" s="248" t="s">
        <v>83</v>
      </c>
      <c r="AV3287" s="13" t="s">
        <v>83</v>
      </c>
      <c r="AW3287" s="13" t="s">
        <v>34</v>
      </c>
      <c r="AX3287" s="13" t="s">
        <v>73</v>
      </c>
      <c r="AY3287" s="248" t="s">
        <v>161</v>
      </c>
    </row>
    <row r="3288" s="12" customFormat="1">
      <c r="B3288" s="228"/>
      <c r="C3288" s="229"/>
      <c r="D3288" s="225" t="s">
        <v>176</v>
      </c>
      <c r="E3288" s="230" t="s">
        <v>19</v>
      </c>
      <c r="F3288" s="231" t="s">
        <v>3409</v>
      </c>
      <c r="G3288" s="229"/>
      <c r="H3288" s="230" t="s">
        <v>19</v>
      </c>
      <c r="I3288" s="232"/>
      <c r="J3288" s="229"/>
      <c r="K3288" s="229"/>
      <c r="L3288" s="233"/>
      <c r="M3288" s="234"/>
      <c r="N3288" s="235"/>
      <c r="O3288" s="235"/>
      <c r="P3288" s="235"/>
      <c r="Q3288" s="235"/>
      <c r="R3288" s="235"/>
      <c r="S3288" s="235"/>
      <c r="T3288" s="236"/>
      <c r="AT3288" s="237" t="s">
        <v>176</v>
      </c>
      <c r="AU3288" s="237" t="s">
        <v>83</v>
      </c>
      <c r="AV3288" s="12" t="s">
        <v>81</v>
      </c>
      <c r="AW3288" s="12" t="s">
        <v>34</v>
      </c>
      <c r="AX3288" s="12" t="s">
        <v>73</v>
      </c>
      <c r="AY3288" s="237" t="s">
        <v>161</v>
      </c>
    </row>
    <row r="3289" s="13" customFormat="1">
      <c r="B3289" s="238"/>
      <c r="C3289" s="239"/>
      <c r="D3289" s="225" t="s">
        <v>176</v>
      </c>
      <c r="E3289" s="240" t="s">
        <v>19</v>
      </c>
      <c r="F3289" s="241" t="s">
        <v>3410</v>
      </c>
      <c r="G3289" s="239"/>
      <c r="H3289" s="242">
        <v>3.1499999999999999</v>
      </c>
      <c r="I3289" s="243"/>
      <c r="J3289" s="239"/>
      <c r="K3289" s="239"/>
      <c r="L3289" s="244"/>
      <c r="M3289" s="245"/>
      <c r="N3289" s="246"/>
      <c r="O3289" s="246"/>
      <c r="P3289" s="246"/>
      <c r="Q3289" s="246"/>
      <c r="R3289" s="246"/>
      <c r="S3289" s="246"/>
      <c r="T3289" s="247"/>
      <c r="AT3289" s="248" t="s">
        <v>176</v>
      </c>
      <c r="AU3289" s="248" t="s">
        <v>83</v>
      </c>
      <c r="AV3289" s="13" t="s">
        <v>83</v>
      </c>
      <c r="AW3289" s="13" t="s">
        <v>34</v>
      </c>
      <c r="AX3289" s="13" t="s">
        <v>73</v>
      </c>
      <c r="AY3289" s="248" t="s">
        <v>161</v>
      </c>
    </row>
    <row r="3290" s="12" customFormat="1">
      <c r="B3290" s="228"/>
      <c r="C3290" s="229"/>
      <c r="D3290" s="225" t="s">
        <v>176</v>
      </c>
      <c r="E3290" s="230" t="s">
        <v>19</v>
      </c>
      <c r="F3290" s="231" t="s">
        <v>3411</v>
      </c>
      <c r="G3290" s="229"/>
      <c r="H3290" s="230" t="s">
        <v>19</v>
      </c>
      <c r="I3290" s="232"/>
      <c r="J3290" s="229"/>
      <c r="K3290" s="229"/>
      <c r="L3290" s="233"/>
      <c r="M3290" s="234"/>
      <c r="N3290" s="235"/>
      <c r="O3290" s="235"/>
      <c r="P3290" s="235"/>
      <c r="Q3290" s="235"/>
      <c r="R3290" s="235"/>
      <c r="S3290" s="235"/>
      <c r="T3290" s="236"/>
      <c r="AT3290" s="237" t="s">
        <v>176</v>
      </c>
      <c r="AU3290" s="237" t="s">
        <v>83</v>
      </c>
      <c r="AV3290" s="12" t="s">
        <v>81</v>
      </c>
      <c r="AW3290" s="12" t="s">
        <v>34</v>
      </c>
      <c r="AX3290" s="12" t="s">
        <v>73</v>
      </c>
      <c r="AY3290" s="237" t="s">
        <v>161</v>
      </c>
    </row>
    <row r="3291" s="13" customFormat="1">
      <c r="B3291" s="238"/>
      <c r="C3291" s="239"/>
      <c r="D3291" s="225" t="s">
        <v>176</v>
      </c>
      <c r="E3291" s="240" t="s">
        <v>19</v>
      </c>
      <c r="F3291" s="241" t="s">
        <v>3412</v>
      </c>
      <c r="G3291" s="239"/>
      <c r="H3291" s="242">
        <v>6.4050000000000002</v>
      </c>
      <c r="I3291" s="243"/>
      <c r="J3291" s="239"/>
      <c r="K3291" s="239"/>
      <c r="L3291" s="244"/>
      <c r="M3291" s="245"/>
      <c r="N3291" s="246"/>
      <c r="O3291" s="246"/>
      <c r="P3291" s="246"/>
      <c r="Q3291" s="246"/>
      <c r="R3291" s="246"/>
      <c r="S3291" s="246"/>
      <c r="T3291" s="247"/>
      <c r="AT3291" s="248" t="s">
        <v>176</v>
      </c>
      <c r="AU3291" s="248" t="s">
        <v>83</v>
      </c>
      <c r="AV3291" s="13" t="s">
        <v>83</v>
      </c>
      <c r="AW3291" s="13" t="s">
        <v>34</v>
      </c>
      <c r="AX3291" s="13" t="s">
        <v>73</v>
      </c>
      <c r="AY3291" s="248" t="s">
        <v>161</v>
      </c>
    </row>
    <row r="3292" s="12" customFormat="1">
      <c r="B3292" s="228"/>
      <c r="C3292" s="229"/>
      <c r="D3292" s="225" t="s">
        <v>176</v>
      </c>
      <c r="E3292" s="230" t="s">
        <v>19</v>
      </c>
      <c r="F3292" s="231" t="s">
        <v>3413</v>
      </c>
      <c r="G3292" s="229"/>
      <c r="H3292" s="230" t="s">
        <v>19</v>
      </c>
      <c r="I3292" s="232"/>
      <c r="J3292" s="229"/>
      <c r="K3292" s="229"/>
      <c r="L3292" s="233"/>
      <c r="M3292" s="234"/>
      <c r="N3292" s="235"/>
      <c r="O3292" s="235"/>
      <c r="P3292" s="235"/>
      <c r="Q3292" s="235"/>
      <c r="R3292" s="235"/>
      <c r="S3292" s="235"/>
      <c r="T3292" s="236"/>
      <c r="AT3292" s="237" t="s">
        <v>176</v>
      </c>
      <c r="AU3292" s="237" t="s">
        <v>83</v>
      </c>
      <c r="AV3292" s="12" t="s">
        <v>81</v>
      </c>
      <c r="AW3292" s="12" t="s">
        <v>34</v>
      </c>
      <c r="AX3292" s="12" t="s">
        <v>73</v>
      </c>
      <c r="AY3292" s="237" t="s">
        <v>161</v>
      </c>
    </row>
    <row r="3293" s="13" customFormat="1">
      <c r="B3293" s="238"/>
      <c r="C3293" s="239"/>
      <c r="D3293" s="225" t="s">
        <v>176</v>
      </c>
      <c r="E3293" s="240" t="s">
        <v>19</v>
      </c>
      <c r="F3293" s="241" t="s">
        <v>3414</v>
      </c>
      <c r="G3293" s="239"/>
      <c r="H3293" s="242">
        <v>59.640000000000001</v>
      </c>
      <c r="I3293" s="243"/>
      <c r="J3293" s="239"/>
      <c r="K3293" s="239"/>
      <c r="L3293" s="244"/>
      <c r="M3293" s="245"/>
      <c r="N3293" s="246"/>
      <c r="O3293" s="246"/>
      <c r="P3293" s="246"/>
      <c r="Q3293" s="246"/>
      <c r="R3293" s="246"/>
      <c r="S3293" s="246"/>
      <c r="T3293" s="247"/>
      <c r="AT3293" s="248" t="s">
        <v>176</v>
      </c>
      <c r="AU3293" s="248" t="s">
        <v>83</v>
      </c>
      <c r="AV3293" s="13" t="s">
        <v>83</v>
      </c>
      <c r="AW3293" s="13" t="s">
        <v>34</v>
      </c>
      <c r="AX3293" s="13" t="s">
        <v>73</v>
      </c>
      <c r="AY3293" s="248" t="s">
        <v>161</v>
      </c>
    </row>
    <row r="3294" s="13" customFormat="1">
      <c r="B3294" s="238"/>
      <c r="C3294" s="239"/>
      <c r="D3294" s="225" t="s">
        <v>176</v>
      </c>
      <c r="E3294" s="240" t="s">
        <v>19</v>
      </c>
      <c r="F3294" s="241" t="s">
        <v>3415</v>
      </c>
      <c r="G3294" s="239"/>
      <c r="H3294" s="242">
        <v>-9.6530000000000005</v>
      </c>
      <c r="I3294" s="243"/>
      <c r="J3294" s="239"/>
      <c r="K3294" s="239"/>
      <c r="L3294" s="244"/>
      <c r="M3294" s="245"/>
      <c r="N3294" s="246"/>
      <c r="O3294" s="246"/>
      <c r="P3294" s="246"/>
      <c r="Q3294" s="246"/>
      <c r="R3294" s="246"/>
      <c r="S3294" s="246"/>
      <c r="T3294" s="247"/>
      <c r="AT3294" s="248" t="s">
        <v>176</v>
      </c>
      <c r="AU3294" s="248" t="s">
        <v>83</v>
      </c>
      <c r="AV3294" s="13" t="s">
        <v>83</v>
      </c>
      <c r="AW3294" s="13" t="s">
        <v>34</v>
      </c>
      <c r="AX3294" s="13" t="s">
        <v>73</v>
      </c>
      <c r="AY3294" s="248" t="s">
        <v>161</v>
      </c>
    </row>
    <row r="3295" s="12" customFormat="1">
      <c r="B3295" s="228"/>
      <c r="C3295" s="229"/>
      <c r="D3295" s="225" t="s">
        <v>176</v>
      </c>
      <c r="E3295" s="230" t="s">
        <v>19</v>
      </c>
      <c r="F3295" s="231" t="s">
        <v>3416</v>
      </c>
      <c r="G3295" s="229"/>
      <c r="H3295" s="230" t="s">
        <v>19</v>
      </c>
      <c r="I3295" s="232"/>
      <c r="J3295" s="229"/>
      <c r="K3295" s="229"/>
      <c r="L3295" s="233"/>
      <c r="M3295" s="234"/>
      <c r="N3295" s="235"/>
      <c r="O3295" s="235"/>
      <c r="P3295" s="235"/>
      <c r="Q3295" s="235"/>
      <c r="R3295" s="235"/>
      <c r="S3295" s="235"/>
      <c r="T3295" s="236"/>
      <c r="AT3295" s="237" t="s">
        <v>176</v>
      </c>
      <c r="AU3295" s="237" t="s">
        <v>83</v>
      </c>
      <c r="AV3295" s="12" t="s">
        <v>81</v>
      </c>
      <c r="AW3295" s="12" t="s">
        <v>34</v>
      </c>
      <c r="AX3295" s="12" t="s">
        <v>73</v>
      </c>
      <c r="AY3295" s="237" t="s">
        <v>161</v>
      </c>
    </row>
    <row r="3296" s="13" customFormat="1">
      <c r="B3296" s="238"/>
      <c r="C3296" s="239"/>
      <c r="D3296" s="225" t="s">
        <v>176</v>
      </c>
      <c r="E3296" s="240" t="s">
        <v>19</v>
      </c>
      <c r="F3296" s="241" t="s">
        <v>3417</v>
      </c>
      <c r="G3296" s="239"/>
      <c r="H3296" s="242">
        <v>2.52</v>
      </c>
      <c r="I3296" s="243"/>
      <c r="J3296" s="239"/>
      <c r="K3296" s="239"/>
      <c r="L3296" s="244"/>
      <c r="M3296" s="245"/>
      <c r="N3296" s="246"/>
      <c r="O3296" s="246"/>
      <c r="P3296" s="246"/>
      <c r="Q3296" s="246"/>
      <c r="R3296" s="246"/>
      <c r="S3296" s="246"/>
      <c r="T3296" s="247"/>
      <c r="AT3296" s="248" t="s">
        <v>176</v>
      </c>
      <c r="AU3296" s="248" t="s">
        <v>83</v>
      </c>
      <c r="AV3296" s="13" t="s">
        <v>83</v>
      </c>
      <c r="AW3296" s="13" t="s">
        <v>34</v>
      </c>
      <c r="AX3296" s="13" t="s">
        <v>73</v>
      </c>
      <c r="AY3296" s="248" t="s">
        <v>161</v>
      </c>
    </row>
    <row r="3297" s="14" customFormat="1">
      <c r="B3297" s="249"/>
      <c r="C3297" s="250"/>
      <c r="D3297" s="225" t="s">
        <v>176</v>
      </c>
      <c r="E3297" s="251" t="s">
        <v>19</v>
      </c>
      <c r="F3297" s="252" t="s">
        <v>201</v>
      </c>
      <c r="G3297" s="250"/>
      <c r="H3297" s="253">
        <v>350.745</v>
      </c>
      <c r="I3297" s="254"/>
      <c r="J3297" s="250"/>
      <c r="K3297" s="250"/>
      <c r="L3297" s="255"/>
      <c r="M3297" s="256"/>
      <c r="N3297" s="257"/>
      <c r="O3297" s="257"/>
      <c r="P3297" s="257"/>
      <c r="Q3297" s="257"/>
      <c r="R3297" s="257"/>
      <c r="S3297" s="257"/>
      <c r="T3297" s="258"/>
      <c r="AT3297" s="259" t="s">
        <v>176</v>
      </c>
      <c r="AU3297" s="259" t="s">
        <v>83</v>
      </c>
      <c r="AV3297" s="14" t="s">
        <v>167</v>
      </c>
      <c r="AW3297" s="14" t="s">
        <v>34</v>
      </c>
      <c r="AX3297" s="14" t="s">
        <v>81</v>
      </c>
      <c r="AY3297" s="259" t="s">
        <v>161</v>
      </c>
    </row>
    <row r="3298" s="1" customFormat="1" ht="24" customHeight="1">
      <c r="B3298" s="39"/>
      <c r="C3298" s="260" t="s">
        <v>3418</v>
      </c>
      <c r="D3298" s="260" t="s">
        <v>252</v>
      </c>
      <c r="E3298" s="261" t="s">
        <v>3419</v>
      </c>
      <c r="F3298" s="262" t="s">
        <v>3420</v>
      </c>
      <c r="G3298" s="263" t="s">
        <v>210</v>
      </c>
      <c r="H3298" s="264">
        <v>385.81999999999999</v>
      </c>
      <c r="I3298" s="265"/>
      <c r="J3298" s="266">
        <f>ROUND(I3298*H3298,2)</f>
        <v>0</v>
      </c>
      <c r="K3298" s="262" t="s">
        <v>19</v>
      </c>
      <c r="L3298" s="267"/>
      <c r="M3298" s="268" t="s">
        <v>19</v>
      </c>
      <c r="N3298" s="269" t="s">
        <v>44</v>
      </c>
      <c r="O3298" s="84"/>
      <c r="P3298" s="221">
        <f>O3298*H3298</f>
        <v>0</v>
      </c>
      <c r="Q3298" s="221">
        <v>0.0097999999999999997</v>
      </c>
      <c r="R3298" s="221">
        <f>Q3298*H3298</f>
        <v>3.7810359999999998</v>
      </c>
      <c r="S3298" s="221">
        <v>0</v>
      </c>
      <c r="T3298" s="222">
        <f>S3298*H3298</f>
        <v>0</v>
      </c>
      <c r="AR3298" s="223" t="s">
        <v>364</v>
      </c>
      <c r="AT3298" s="223" t="s">
        <v>252</v>
      </c>
      <c r="AU3298" s="223" t="s">
        <v>83</v>
      </c>
      <c r="AY3298" s="18" t="s">
        <v>161</v>
      </c>
      <c r="BE3298" s="224">
        <f>IF(N3298="základní",J3298,0)</f>
        <v>0</v>
      </c>
      <c r="BF3298" s="224">
        <f>IF(N3298="snížená",J3298,0)</f>
        <v>0</v>
      </c>
      <c r="BG3298" s="224">
        <f>IF(N3298="zákl. přenesená",J3298,0)</f>
        <v>0</v>
      </c>
      <c r="BH3298" s="224">
        <f>IF(N3298="sníž. přenesená",J3298,0)</f>
        <v>0</v>
      </c>
      <c r="BI3298" s="224">
        <f>IF(N3298="nulová",J3298,0)</f>
        <v>0</v>
      </c>
      <c r="BJ3298" s="18" t="s">
        <v>81</v>
      </c>
      <c r="BK3298" s="224">
        <f>ROUND(I3298*H3298,2)</f>
        <v>0</v>
      </c>
      <c r="BL3298" s="18" t="s">
        <v>257</v>
      </c>
      <c r="BM3298" s="223" t="s">
        <v>3421</v>
      </c>
    </row>
    <row r="3299" s="1" customFormat="1">
      <c r="B3299" s="39"/>
      <c r="C3299" s="40"/>
      <c r="D3299" s="225" t="s">
        <v>169</v>
      </c>
      <c r="E3299" s="40"/>
      <c r="F3299" s="226" t="s">
        <v>3420</v>
      </c>
      <c r="G3299" s="40"/>
      <c r="H3299" s="40"/>
      <c r="I3299" s="136"/>
      <c r="J3299" s="40"/>
      <c r="K3299" s="40"/>
      <c r="L3299" s="44"/>
      <c r="M3299" s="227"/>
      <c r="N3299" s="84"/>
      <c r="O3299" s="84"/>
      <c r="P3299" s="84"/>
      <c r="Q3299" s="84"/>
      <c r="R3299" s="84"/>
      <c r="S3299" s="84"/>
      <c r="T3299" s="85"/>
      <c r="AT3299" s="18" t="s">
        <v>169</v>
      </c>
      <c r="AU3299" s="18" t="s">
        <v>83</v>
      </c>
    </row>
    <row r="3300" s="13" customFormat="1">
      <c r="B3300" s="238"/>
      <c r="C3300" s="239"/>
      <c r="D3300" s="225" t="s">
        <v>176</v>
      </c>
      <c r="E3300" s="240" t="s">
        <v>19</v>
      </c>
      <c r="F3300" s="241" t="s">
        <v>3422</v>
      </c>
      <c r="G3300" s="239"/>
      <c r="H3300" s="242">
        <v>385.81999999999999</v>
      </c>
      <c r="I3300" s="243"/>
      <c r="J3300" s="239"/>
      <c r="K3300" s="239"/>
      <c r="L3300" s="244"/>
      <c r="M3300" s="245"/>
      <c r="N3300" s="246"/>
      <c r="O3300" s="246"/>
      <c r="P3300" s="246"/>
      <c r="Q3300" s="246"/>
      <c r="R3300" s="246"/>
      <c r="S3300" s="246"/>
      <c r="T3300" s="247"/>
      <c r="AT3300" s="248" t="s">
        <v>176</v>
      </c>
      <c r="AU3300" s="248" t="s">
        <v>83</v>
      </c>
      <c r="AV3300" s="13" t="s">
        <v>83</v>
      </c>
      <c r="AW3300" s="13" t="s">
        <v>34</v>
      </c>
      <c r="AX3300" s="13" t="s">
        <v>81</v>
      </c>
      <c r="AY3300" s="248" t="s">
        <v>161</v>
      </c>
    </row>
    <row r="3301" s="1" customFormat="1" ht="16.5" customHeight="1">
      <c r="B3301" s="39"/>
      <c r="C3301" s="212" t="s">
        <v>3423</v>
      </c>
      <c r="D3301" s="212" t="s">
        <v>163</v>
      </c>
      <c r="E3301" s="213" t="s">
        <v>3424</v>
      </c>
      <c r="F3301" s="214" t="s">
        <v>3425</v>
      </c>
      <c r="G3301" s="215" t="s">
        <v>210</v>
      </c>
      <c r="H3301" s="216">
        <v>350.745</v>
      </c>
      <c r="I3301" s="217"/>
      <c r="J3301" s="218">
        <f>ROUND(I3301*H3301,2)</f>
        <v>0</v>
      </c>
      <c r="K3301" s="214" t="s">
        <v>19</v>
      </c>
      <c r="L3301" s="44"/>
      <c r="M3301" s="219" t="s">
        <v>19</v>
      </c>
      <c r="N3301" s="220" t="s">
        <v>44</v>
      </c>
      <c r="O3301" s="84"/>
      <c r="P3301" s="221">
        <f>O3301*H3301</f>
        <v>0</v>
      </c>
      <c r="Q3301" s="221">
        <v>0.0080000000000000002</v>
      </c>
      <c r="R3301" s="221">
        <f>Q3301*H3301</f>
        <v>2.8059600000000002</v>
      </c>
      <c r="S3301" s="221">
        <v>0</v>
      </c>
      <c r="T3301" s="222">
        <f>S3301*H3301</f>
        <v>0</v>
      </c>
      <c r="AR3301" s="223" t="s">
        <v>257</v>
      </c>
      <c r="AT3301" s="223" t="s">
        <v>163</v>
      </c>
      <c r="AU3301" s="223" t="s">
        <v>83</v>
      </c>
      <c r="AY3301" s="18" t="s">
        <v>161</v>
      </c>
      <c r="BE3301" s="224">
        <f>IF(N3301="základní",J3301,0)</f>
        <v>0</v>
      </c>
      <c r="BF3301" s="224">
        <f>IF(N3301="snížená",J3301,0)</f>
        <v>0</v>
      </c>
      <c r="BG3301" s="224">
        <f>IF(N3301="zákl. přenesená",J3301,0)</f>
        <v>0</v>
      </c>
      <c r="BH3301" s="224">
        <f>IF(N3301="sníž. přenesená",J3301,0)</f>
        <v>0</v>
      </c>
      <c r="BI3301" s="224">
        <f>IF(N3301="nulová",J3301,0)</f>
        <v>0</v>
      </c>
      <c r="BJ3301" s="18" t="s">
        <v>81</v>
      </c>
      <c r="BK3301" s="224">
        <f>ROUND(I3301*H3301,2)</f>
        <v>0</v>
      </c>
      <c r="BL3301" s="18" t="s">
        <v>257</v>
      </c>
      <c r="BM3301" s="223" t="s">
        <v>3426</v>
      </c>
    </row>
    <row r="3302" s="1" customFormat="1">
      <c r="B3302" s="39"/>
      <c r="C3302" s="40"/>
      <c r="D3302" s="225" t="s">
        <v>169</v>
      </c>
      <c r="E3302" s="40"/>
      <c r="F3302" s="226" t="s">
        <v>3427</v>
      </c>
      <c r="G3302" s="40"/>
      <c r="H3302" s="40"/>
      <c r="I3302" s="136"/>
      <c r="J3302" s="40"/>
      <c r="K3302" s="40"/>
      <c r="L3302" s="44"/>
      <c r="M3302" s="227"/>
      <c r="N3302" s="84"/>
      <c r="O3302" s="84"/>
      <c r="P3302" s="84"/>
      <c r="Q3302" s="84"/>
      <c r="R3302" s="84"/>
      <c r="S3302" s="84"/>
      <c r="T3302" s="85"/>
      <c r="AT3302" s="18" t="s">
        <v>169</v>
      </c>
      <c r="AU3302" s="18" t="s">
        <v>83</v>
      </c>
    </row>
    <row r="3303" s="1" customFormat="1" ht="24" customHeight="1">
      <c r="B3303" s="39"/>
      <c r="C3303" s="212" t="s">
        <v>3428</v>
      </c>
      <c r="D3303" s="212" t="s">
        <v>163</v>
      </c>
      <c r="E3303" s="213" t="s">
        <v>3429</v>
      </c>
      <c r="F3303" s="214" t="s">
        <v>3430</v>
      </c>
      <c r="G3303" s="215" t="s">
        <v>210</v>
      </c>
      <c r="H3303" s="216">
        <v>24.966999999999999</v>
      </c>
      <c r="I3303" s="217"/>
      <c r="J3303" s="218">
        <f>ROUND(I3303*H3303,2)</f>
        <v>0</v>
      </c>
      <c r="K3303" s="214" t="s">
        <v>19</v>
      </c>
      <c r="L3303" s="44"/>
      <c r="M3303" s="219" t="s">
        <v>19</v>
      </c>
      <c r="N3303" s="220" t="s">
        <v>44</v>
      </c>
      <c r="O3303" s="84"/>
      <c r="P3303" s="221">
        <f>O3303*H3303</f>
        <v>0</v>
      </c>
      <c r="Q3303" s="221">
        <v>0.0032000000000000002</v>
      </c>
      <c r="R3303" s="221">
        <f>Q3303*H3303</f>
        <v>0.079894400000000004</v>
      </c>
      <c r="S3303" s="221">
        <v>0</v>
      </c>
      <c r="T3303" s="222">
        <f>S3303*H3303</f>
        <v>0</v>
      </c>
      <c r="AR3303" s="223" t="s">
        <v>257</v>
      </c>
      <c r="AT3303" s="223" t="s">
        <v>163</v>
      </c>
      <c r="AU3303" s="223" t="s">
        <v>83</v>
      </c>
      <c r="AY3303" s="18" t="s">
        <v>161</v>
      </c>
      <c r="BE3303" s="224">
        <f>IF(N3303="základní",J3303,0)</f>
        <v>0</v>
      </c>
      <c r="BF3303" s="224">
        <f>IF(N3303="snížená",J3303,0)</f>
        <v>0</v>
      </c>
      <c r="BG3303" s="224">
        <f>IF(N3303="zákl. přenesená",J3303,0)</f>
        <v>0</v>
      </c>
      <c r="BH3303" s="224">
        <f>IF(N3303="sníž. přenesená",J3303,0)</f>
        <v>0</v>
      </c>
      <c r="BI3303" s="224">
        <f>IF(N3303="nulová",J3303,0)</f>
        <v>0</v>
      </c>
      <c r="BJ3303" s="18" t="s">
        <v>81</v>
      </c>
      <c r="BK3303" s="224">
        <f>ROUND(I3303*H3303,2)</f>
        <v>0</v>
      </c>
      <c r="BL3303" s="18" t="s">
        <v>257</v>
      </c>
      <c r="BM3303" s="223" t="s">
        <v>3431</v>
      </c>
    </row>
    <row r="3304" s="1" customFormat="1">
      <c r="B3304" s="39"/>
      <c r="C3304" s="40"/>
      <c r="D3304" s="225" t="s">
        <v>169</v>
      </c>
      <c r="E3304" s="40"/>
      <c r="F3304" s="226" t="s">
        <v>3430</v>
      </c>
      <c r="G3304" s="40"/>
      <c r="H3304" s="40"/>
      <c r="I3304" s="136"/>
      <c r="J3304" s="40"/>
      <c r="K3304" s="40"/>
      <c r="L3304" s="44"/>
      <c r="M3304" s="227"/>
      <c r="N3304" s="84"/>
      <c r="O3304" s="84"/>
      <c r="P3304" s="84"/>
      <c r="Q3304" s="84"/>
      <c r="R3304" s="84"/>
      <c r="S3304" s="84"/>
      <c r="T3304" s="85"/>
      <c r="AT3304" s="18" t="s">
        <v>169</v>
      </c>
      <c r="AU3304" s="18" t="s">
        <v>83</v>
      </c>
    </row>
    <row r="3305" s="12" customFormat="1">
      <c r="B3305" s="228"/>
      <c r="C3305" s="229"/>
      <c r="D3305" s="225" t="s">
        <v>176</v>
      </c>
      <c r="E3305" s="230" t="s">
        <v>19</v>
      </c>
      <c r="F3305" s="231" t="s">
        <v>177</v>
      </c>
      <c r="G3305" s="229"/>
      <c r="H3305" s="230" t="s">
        <v>19</v>
      </c>
      <c r="I3305" s="232"/>
      <c r="J3305" s="229"/>
      <c r="K3305" s="229"/>
      <c r="L3305" s="233"/>
      <c r="M3305" s="234"/>
      <c r="N3305" s="235"/>
      <c r="O3305" s="235"/>
      <c r="P3305" s="235"/>
      <c r="Q3305" s="235"/>
      <c r="R3305" s="235"/>
      <c r="S3305" s="235"/>
      <c r="T3305" s="236"/>
      <c r="AT3305" s="237" t="s">
        <v>176</v>
      </c>
      <c r="AU3305" s="237" t="s">
        <v>83</v>
      </c>
      <c r="AV3305" s="12" t="s">
        <v>81</v>
      </c>
      <c r="AW3305" s="12" t="s">
        <v>34</v>
      </c>
      <c r="AX3305" s="12" t="s">
        <v>73</v>
      </c>
      <c r="AY3305" s="237" t="s">
        <v>161</v>
      </c>
    </row>
    <row r="3306" s="12" customFormat="1">
      <c r="B3306" s="228"/>
      <c r="C3306" s="229"/>
      <c r="D3306" s="225" t="s">
        <v>176</v>
      </c>
      <c r="E3306" s="230" t="s">
        <v>19</v>
      </c>
      <c r="F3306" s="231" t="s">
        <v>394</v>
      </c>
      <c r="G3306" s="229"/>
      <c r="H3306" s="230" t="s">
        <v>19</v>
      </c>
      <c r="I3306" s="232"/>
      <c r="J3306" s="229"/>
      <c r="K3306" s="229"/>
      <c r="L3306" s="233"/>
      <c r="M3306" s="234"/>
      <c r="N3306" s="235"/>
      <c r="O3306" s="235"/>
      <c r="P3306" s="235"/>
      <c r="Q3306" s="235"/>
      <c r="R3306" s="235"/>
      <c r="S3306" s="235"/>
      <c r="T3306" s="236"/>
      <c r="AT3306" s="237" t="s">
        <v>176</v>
      </c>
      <c r="AU3306" s="237" t="s">
        <v>83</v>
      </c>
      <c r="AV3306" s="12" t="s">
        <v>81</v>
      </c>
      <c r="AW3306" s="12" t="s">
        <v>34</v>
      </c>
      <c r="AX3306" s="12" t="s">
        <v>73</v>
      </c>
      <c r="AY3306" s="237" t="s">
        <v>161</v>
      </c>
    </row>
    <row r="3307" s="12" customFormat="1">
      <c r="B3307" s="228"/>
      <c r="C3307" s="229"/>
      <c r="D3307" s="225" t="s">
        <v>176</v>
      </c>
      <c r="E3307" s="230" t="s">
        <v>19</v>
      </c>
      <c r="F3307" s="231" t="s">
        <v>895</v>
      </c>
      <c r="G3307" s="229"/>
      <c r="H3307" s="230" t="s">
        <v>19</v>
      </c>
      <c r="I3307" s="232"/>
      <c r="J3307" s="229"/>
      <c r="K3307" s="229"/>
      <c r="L3307" s="233"/>
      <c r="M3307" s="234"/>
      <c r="N3307" s="235"/>
      <c r="O3307" s="235"/>
      <c r="P3307" s="235"/>
      <c r="Q3307" s="235"/>
      <c r="R3307" s="235"/>
      <c r="S3307" s="235"/>
      <c r="T3307" s="236"/>
      <c r="AT3307" s="237" t="s">
        <v>176</v>
      </c>
      <c r="AU3307" s="237" t="s">
        <v>83</v>
      </c>
      <c r="AV3307" s="12" t="s">
        <v>81</v>
      </c>
      <c r="AW3307" s="12" t="s">
        <v>34</v>
      </c>
      <c r="AX3307" s="12" t="s">
        <v>73</v>
      </c>
      <c r="AY3307" s="237" t="s">
        <v>161</v>
      </c>
    </row>
    <row r="3308" s="13" customFormat="1">
      <c r="B3308" s="238"/>
      <c r="C3308" s="239"/>
      <c r="D3308" s="225" t="s">
        <v>176</v>
      </c>
      <c r="E3308" s="240" t="s">
        <v>19</v>
      </c>
      <c r="F3308" s="241" t="s">
        <v>896</v>
      </c>
      <c r="G3308" s="239"/>
      <c r="H3308" s="242">
        <v>30.855</v>
      </c>
      <c r="I3308" s="243"/>
      <c r="J3308" s="239"/>
      <c r="K3308" s="239"/>
      <c r="L3308" s="244"/>
      <c r="M3308" s="245"/>
      <c r="N3308" s="246"/>
      <c r="O3308" s="246"/>
      <c r="P3308" s="246"/>
      <c r="Q3308" s="246"/>
      <c r="R3308" s="246"/>
      <c r="S3308" s="246"/>
      <c r="T3308" s="247"/>
      <c r="AT3308" s="248" t="s">
        <v>176</v>
      </c>
      <c r="AU3308" s="248" t="s">
        <v>83</v>
      </c>
      <c r="AV3308" s="13" t="s">
        <v>83</v>
      </c>
      <c r="AW3308" s="13" t="s">
        <v>34</v>
      </c>
      <c r="AX3308" s="13" t="s">
        <v>73</v>
      </c>
      <c r="AY3308" s="248" t="s">
        <v>161</v>
      </c>
    </row>
    <row r="3309" s="13" customFormat="1">
      <c r="B3309" s="238"/>
      <c r="C3309" s="239"/>
      <c r="D3309" s="225" t="s">
        <v>176</v>
      </c>
      <c r="E3309" s="240" t="s">
        <v>19</v>
      </c>
      <c r="F3309" s="241" t="s">
        <v>897</v>
      </c>
      <c r="G3309" s="239"/>
      <c r="H3309" s="242">
        <v>-8.3879999999999999</v>
      </c>
      <c r="I3309" s="243"/>
      <c r="J3309" s="239"/>
      <c r="K3309" s="239"/>
      <c r="L3309" s="244"/>
      <c r="M3309" s="245"/>
      <c r="N3309" s="246"/>
      <c r="O3309" s="246"/>
      <c r="P3309" s="246"/>
      <c r="Q3309" s="246"/>
      <c r="R3309" s="246"/>
      <c r="S3309" s="246"/>
      <c r="T3309" s="247"/>
      <c r="AT3309" s="248" t="s">
        <v>176</v>
      </c>
      <c r="AU3309" s="248" t="s">
        <v>83</v>
      </c>
      <c r="AV3309" s="13" t="s">
        <v>83</v>
      </c>
      <c r="AW3309" s="13" t="s">
        <v>34</v>
      </c>
      <c r="AX3309" s="13" t="s">
        <v>73</v>
      </c>
      <c r="AY3309" s="248" t="s">
        <v>161</v>
      </c>
    </row>
    <row r="3310" s="13" customFormat="1">
      <c r="B3310" s="238"/>
      <c r="C3310" s="239"/>
      <c r="D3310" s="225" t="s">
        <v>176</v>
      </c>
      <c r="E3310" s="240" t="s">
        <v>19</v>
      </c>
      <c r="F3310" s="241" t="s">
        <v>898</v>
      </c>
      <c r="G3310" s="239"/>
      <c r="H3310" s="242">
        <v>2.5</v>
      </c>
      <c r="I3310" s="243"/>
      <c r="J3310" s="239"/>
      <c r="K3310" s="239"/>
      <c r="L3310" s="244"/>
      <c r="M3310" s="245"/>
      <c r="N3310" s="246"/>
      <c r="O3310" s="246"/>
      <c r="P3310" s="246"/>
      <c r="Q3310" s="246"/>
      <c r="R3310" s="246"/>
      <c r="S3310" s="246"/>
      <c r="T3310" s="247"/>
      <c r="AT3310" s="248" t="s">
        <v>176</v>
      </c>
      <c r="AU3310" s="248" t="s">
        <v>83</v>
      </c>
      <c r="AV3310" s="13" t="s">
        <v>83</v>
      </c>
      <c r="AW3310" s="13" t="s">
        <v>34</v>
      </c>
      <c r="AX3310" s="13" t="s">
        <v>73</v>
      </c>
      <c r="AY3310" s="248" t="s">
        <v>161</v>
      </c>
    </row>
    <row r="3311" s="14" customFormat="1">
      <c r="B3311" s="249"/>
      <c r="C3311" s="250"/>
      <c r="D3311" s="225" t="s">
        <v>176</v>
      </c>
      <c r="E3311" s="251" t="s">
        <v>19</v>
      </c>
      <c r="F3311" s="252" t="s">
        <v>201</v>
      </c>
      <c r="G3311" s="250"/>
      <c r="H3311" s="253">
        <v>24.966999999999999</v>
      </c>
      <c r="I3311" s="254"/>
      <c r="J3311" s="250"/>
      <c r="K3311" s="250"/>
      <c r="L3311" s="255"/>
      <c r="M3311" s="256"/>
      <c r="N3311" s="257"/>
      <c r="O3311" s="257"/>
      <c r="P3311" s="257"/>
      <c r="Q3311" s="257"/>
      <c r="R3311" s="257"/>
      <c r="S3311" s="257"/>
      <c r="T3311" s="258"/>
      <c r="AT3311" s="259" t="s">
        <v>176</v>
      </c>
      <c r="AU3311" s="259" t="s">
        <v>83</v>
      </c>
      <c r="AV3311" s="14" t="s">
        <v>167</v>
      </c>
      <c r="AW3311" s="14" t="s">
        <v>34</v>
      </c>
      <c r="AX3311" s="14" t="s">
        <v>81</v>
      </c>
      <c r="AY3311" s="259" t="s">
        <v>161</v>
      </c>
    </row>
    <row r="3312" s="1" customFormat="1" ht="24" customHeight="1">
      <c r="B3312" s="39"/>
      <c r="C3312" s="260" t="s">
        <v>3432</v>
      </c>
      <c r="D3312" s="260" t="s">
        <v>252</v>
      </c>
      <c r="E3312" s="261" t="s">
        <v>3433</v>
      </c>
      <c r="F3312" s="262" t="s">
        <v>3434</v>
      </c>
      <c r="G3312" s="263" t="s">
        <v>210</v>
      </c>
      <c r="H3312" s="264">
        <v>27.463999999999999</v>
      </c>
      <c r="I3312" s="265"/>
      <c r="J3312" s="266">
        <f>ROUND(I3312*H3312,2)</f>
        <v>0</v>
      </c>
      <c r="K3312" s="262" t="s">
        <v>19</v>
      </c>
      <c r="L3312" s="267"/>
      <c r="M3312" s="268" t="s">
        <v>19</v>
      </c>
      <c r="N3312" s="269" t="s">
        <v>44</v>
      </c>
      <c r="O3312" s="84"/>
      <c r="P3312" s="221">
        <f>O3312*H3312</f>
        <v>0</v>
      </c>
      <c r="Q3312" s="221">
        <v>0.0097999999999999997</v>
      </c>
      <c r="R3312" s="221">
        <f>Q3312*H3312</f>
        <v>0.26914719999999998</v>
      </c>
      <c r="S3312" s="221">
        <v>0</v>
      </c>
      <c r="T3312" s="222">
        <f>S3312*H3312</f>
        <v>0</v>
      </c>
      <c r="AR3312" s="223" t="s">
        <v>364</v>
      </c>
      <c r="AT3312" s="223" t="s">
        <v>252</v>
      </c>
      <c r="AU3312" s="223" t="s">
        <v>83</v>
      </c>
      <c r="AY3312" s="18" t="s">
        <v>161</v>
      </c>
      <c r="BE3312" s="224">
        <f>IF(N3312="základní",J3312,0)</f>
        <v>0</v>
      </c>
      <c r="BF3312" s="224">
        <f>IF(N3312="snížená",J3312,0)</f>
        <v>0</v>
      </c>
      <c r="BG3312" s="224">
        <f>IF(N3312="zákl. přenesená",J3312,0)</f>
        <v>0</v>
      </c>
      <c r="BH3312" s="224">
        <f>IF(N3312="sníž. přenesená",J3312,0)</f>
        <v>0</v>
      </c>
      <c r="BI3312" s="224">
        <f>IF(N3312="nulová",J3312,0)</f>
        <v>0</v>
      </c>
      <c r="BJ3312" s="18" t="s">
        <v>81</v>
      </c>
      <c r="BK3312" s="224">
        <f>ROUND(I3312*H3312,2)</f>
        <v>0</v>
      </c>
      <c r="BL3312" s="18" t="s">
        <v>257</v>
      </c>
      <c r="BM3312" s="223" t="s">
        <v>3435</v>
      </c>
    </row>
    <row r="3313" s="1" customFormat="1">
      <c r="B3313" s="39"/>
      <c r="C3313" s="40"/>
      <c r="D3313" s="225" t="s">
        <v>169</v>
      </c>
      <c r="E3313" s="40"/>
      <c r="F3313" s="226" t="s">
        <v>3434</v>
      </c>
      <c r="G3313" s="40"/>
      <c r="H3313" s="40"/>
      <c r="I3313" s="136"/>
      <c r="J3313" s="40"/>
      <c r="K3313" s="40"/>
      <c r="L3313" s="44"/>
      <c r="M3313" s="227"/>
      <c r="N3313" s="84"/>
      <c r="O3313" s="84"/>
      <c r="P3313" s="84"/>
      <c r="Q3313" s="84"/>
      <c r="R3313" s="84"/>
      <c r="S3313" s="84"/>
      <c r="T3313" s="85"/>
      <c r="AT3313" s="18" t="s">
        <v>169</v>
      </c>
      <c r="AU3313" s="18" t="s">
        <v>83</v>
      </c>
    </row>
    <row r="3314" s="13" customFormat="1">
      <c r="B3314" s="238"/>
      <c r="C3314" s="239"/>
      <c r="D3314" s="225" t="s">
        <v>176</v>
      </c>
      <c r="E3314" s="240" t="s">
        <v>19</v>
      </c>
      <c r="F3314" s="241" t="s">
        <v>3436</v>
      </c>
      <c r="G3314" s="239"/>
      <c r="H3314" s="242">
        <v>27.463999999999999</v>
      </c>
      <c r="I3314" s="243"/>
      <c r="J3314" s="239"/>
      <c r="K3314" s="239"/>
      <c r="L3314" s="244"/>
      <c r="M3314" s="245"/>
      <c r="N3314" s="246"/>
      <c r="O3314" s="246"/>
      <c r="P3314" s="246"/>
      <c r="Q3314" s="246"/>
      <c r="R3314" s="246"/>
      <c r="S3314" s="246"/>
      <c r="T3314" s="247"/>
      <c r="AT3314" s="248" t="s">
        <v>176</v>
      </c>
      <c r="AU3314" s="248" t="s">
        <v>83</v>
      </c>
      <c r="AV3314" s="13" t="s">
        <v>83</v>
      </c>
      <c r="AW3314" s="13" t="s">
        <v>34</v>
      </c>
      <c r="AX3314" s="13" t="s">
        <v>81</v>
      </c>
      <c r="AY3314" s="248" t="s">
        <v>161</v>
      </c>
    </row>
    <row r="3315" s="1" customFormat="1" ht="16.5" customHeight="1">
      <c r="B3315" s="39"/>
      <c r="C3315" s="212" t="s">
        <v>3437</v>
      </c>
      <c r="D3315" s="212" t="s">
        <v>163</v>
      </c>
      <c r="E3315" s="213" t="s">
        <v>3438</v>
      </c>
      <c r="F3315" s="214" t="s">
        <v>3439</v>
      </c>
      <c r="G3315" s="215" t="s">
        <v>238</v>
      </c>
      <c r="H3315" s="216">
        <v>8.0579999999999998</v>
      </c>
      <c r="I3315" s="217"/>
      <c r="J3315" s="218">
        <f>ROUND(I3315*H3315,2)</f>
        <v>0</v>
      </c>
      <c r="K3315" s="214" t="s">
        <v>173</v>
      </c>
      <c r="L3315" s="44"/>
      <c r="M3315" s="219" t="s">
        <v>19</v>
      </c>
      <c r="N3315" s="220" t="s">
        <v>44</v>
      </c>
      <c r="O3315" s="84"/>
      <c r="P3315" s="221">
        <f>O3315*H3315</f>
        <v>0</v>
      </c>
      <c r="Q3315" s="221">
        <v>0</v>
      </c>
      <c r="R3315" s="221">
        <f>Q3315*H3315</f>
        <v>0</v>
      </c>
      <c r="S3315" s="221">
        <v>0</v>
      </c>
      <c r="T3315" s="222">
        <f>S3315*H3315</f>
        <v>0</v>
      </c>
      <c r="AR3315" s="223" t="s">
        <v>257</v>
      </c>
      <c r="AT3315" s="223" t="s">
        <v>163</v>
      </c>
      <c r="AU3315" s="223" t="s">
        <v>83</v>
      </c>
      <c r="AY3315" s="18" t="s">
        <v>161</v>
      </c>
      <c r="BE3315" s="224">
        <f>IF(N3315="základní",J3315,0)</f>
        <v>0</v>
      </c>
      <c r="BF3315" s="224">
        <f>IF(N3315="snížená",J3315,0)</f>
        <v>0</v>
      </c>
      <c r="BG3315" s="224">
        <f>IF(N3315="zákl. přenesená",J3315,0)</f>
        <v>0</v>
      </c>
      <c r="BH3315" s="224">
        <f>IF(N3315="sníž. přenesená",J3315,0)</f>
        <v>0</v>
      </c>
      <c r="BI3315" s="224">
        <f>IF(N3315="nulová",J3315,0)</f>
        <v>0</v>
      </c>
      <c r="BJ3315" s="18" t="s">
        <v>81</v>
      </c>
      <c r="BK3315" s="224">
        <f>ROUND(I3315*H3315,2)</f>
        <v>0</v>
      </c>
      <c r="BL3315" s="18" t="s">
        <v>257</v>
      </c>
      <c r="BM3315" s="223" t="s">
        <v>3440</v>
      </c>
    </row>
    <row r="3316" s="1" customFormat="1">
      <c r="B3316" s="39"/>
      <c r="C3316" s="40"/>
      <c r="D3316" s="225" t="s">
        <v>169</v>
      </c>
      <c r="E3316" s="40"/>
      <c r="F3316" s="226" t="s">
        <v>3441</v>
      </c>
      <c r="G3316" s="40"/>
      <c r="H3316" s="40"/>
      <c r="I3316" s="136"/>
      <c r="J3316" s="40"/>
      <c r="K3316" s="40"/>
      <c r="L3316" s="44"/>
      <c r="M3316" s="227"/>
      <c r="N3316" s="84"/>
      <c r="O3316" s="84"/>
      <c r="P3316" s="84"/>
      <c r="Q3316" s="84"/>
      <c r="R3316" s="84"/>
      <c r="S3316" s="84"/>
      <c r="T3316" s="85"/>
      <c r="AT3316" s="18" t="s">
        <v>169</v>
      </c>
      <c r="AU3316" s="18" t="s">
        <v>83</v>
      </c>
    </row>
    <row r="3317" s="1" customFormat="1" ht="16.5" customHeight="1">
      <c r="B3317" s="39"/>
      <c r="C3317" s="212" t="s">
        <v>3442</v>
      </c>
      <c r="D3317" s="212" t="s">
        <v>163</v>
      </c>
      <c r="E3317" s="213" t="s">
        <v>3443</v>
      </c>
      <c r="F3317" s="214" t="s">
        <v>3444</v>
      </c>
      <c r="G3317" s="215" t="s">
        <v>238</v>
      </c>
      <c r="H3317" s="216">
        <v>8.0579999999999998</v>
      </c>
      <c r="I3317" s="217"/>
      <c r="J3317" s="218">
        <f>ROUND(I3317*H3317,2)</f>
        <v>0</v>
      </c>
      <c r="K3317" s="214" t="s">
        <v>173</v>
      </c>
      <c r="L3317" s="44"/>
      <c r="M3317" s="219" t="s">
        <v>19</v>
      </c>
      <c r="N3317" s="220" t="s">
        <v>44</v>
      </c>
      <c r="O3317" s="84"/>
      <c r="P3317" s="221">
        <f>O3317*H3317</f>
        <v>0</v>
      </c>
      <c r="Q3317" s="221">
        <v>0</v>
      </c>
      <c r="R3317" s="221">
        <f>Q3317*H3317</f>
        <v>0</v>
      </c>
      <c r="S3317" s="221">
        <v>0</v>
      </c>
      <c r="T3317" s="222">
        <f>S3317*H3317</f>
        <v>0</v>
      </c>
      <c r="AR3317" s="223" t="s">
        <v>257</v>
      </c>
      <c r="AT3317" s="223" t="s">
        <v>163</v>
      </c>
      <c r="AU3317" s="223" t="s">
        <v>83</v>
      </c>
      <c r="AY3317" s="18" t="s">
        <v>161</v>
      </c>
      <c r="BE3317" s="224">
        <f>IF(N3317="základní",J3317,0)</f>
        <v>0</v>
      </c>
      <c r="BF3317" s="224">
        <f>IF(N3317="snížená",J3317,0)</f>
        <v>0</v>
      </c>
      <c r="BG3317" s="224">
        <f>IF(N3317="zákl. přenesená",J3317,0)</f>
        <v>0</v>
      </c>
      <c r="BH3317" s="224">
        <f>IF(N3317="sníž. přenesená",J3317,0)</f>
        <v>0</v>
      </c>
      <c r="BI3317" s="224">
        <f>IF(N3317="nulová",J3317,0)</f>
        <v>0</v>
      </c>
      <c r="BJ3317" s="18" t="s">
        <v>81</v>
      </c>
      <c r="BK3317" s="224">
        <f>ROUND(I3317*H3317,2)</f>
        <v>0</v>
      </c>
      <c r="BL3317" s="18" t="s">
        <v>257</v>
      </c>
      <c r="BM3317" s="223" t="s">
        <v>3445</v>
      </c>
    </row>
    <row r="3318" s="1" customFormat="1">
      <c r="B3318" s="39"/>
      <c r="C3318" s="40"/>
      <c r="D3318" s="225" t="s">
        <v>169</v>
      </c>
      <c r="E3318" s="40"/>
      <c r="F3318" s="226" t="s">
        <v>3446</v>
      </c>
      <c r="G3318" s="40"/>
      <c r="H3318" s="40"/>
      <c r="I3318" s="136"/>
      <c r="J3318" s="40"/>
      <c r="K3318" s="40"/>
      <c r="L3318" s="44"/>
      <c r="M3318" s="227"/>
      <c r="N3318" s="84"/>
      <c r="O3318" s="84"/>
      <c r="P3318" s="84"/>
      <c r="Q3318" s="84"/>
      <c r="R3318" s="84"/>
      <c r="S3318" s="84"/>
      <c r="T3318" s="85"/>
      <c r="AT3318" s="18" t="s">
        <v>169</v>
      </c>
      <c r="AU3318" s="18" t="s">
        <v>83</v>
      </c>
    </row>
    <row r="3319" s="11" customFormat="1" ht="22.8" customHeight="1">
      <c r="B3319" s="196"/>
      <c r="C3319" s="197"/>
      <c r="D3319" s="198" t="s">
        <v>72</v>
      </c>
      <c r="E3319" s="210" t="s">
        <v>3447</v>
      </c>
      <c r="F3319" s="210" t="s">
        <v>3448</v>
      </c>
      <c r="G3319" s="197"/>
      <c r="H3319" s="197"/>
      <c r="I3319" s="200"/>
      <c r="J3319" s="211">
        <f>BK3319</f>
        <v>0</v>
      </c>
      <c r="K3319" s="197"/>
      <c r="L3319" s="202"/>
      <c r="M3319" s="203"/>
      <c r="N3319" s="204"/>
      <c r="O3319" s="204"/>
      <c r="P3319" s="205">
        <f>SUM(P3320:P3332)</f>
        <v>0</v>
      </c>
      <c r="Q3319" s="204"/>
      <c r="R3319" s="205">
        <f>SUM(R3320:R3332)</f>
        <v>0.026000000000000002</v>
      </c>
      <c r="S3319" s="204"/>
      <c r="T3319" s="206">
        <f>SUM(T3320:T3332)</f>
        <v>0</v>
      </c>
      <c r="AR3319" s="207" t="s">
        <v>83</v>
      </c>
      <c r="AT3319" s="208" t="s">
        <v>72</v>
      </c>
      <c r="AU3319" s="208" t="s">
        <v>81</v>
      </c>
      <c r="AY3319" s="207" t="s">
        <v>161</v>
      </c>
      <c r="BK3319" s="209">
        <f>SUM(BK3320:BK3332)</f>
        <v>0</v>
      </c>
    </row>
    <row r="3320" s="1" customFormat="1" ht="16.5" customHeight="1">
      <c r="B3320" s="39"/>
      <c r="C3320" s="212" t="s">
        <v>3449</v>
      </c>
      <c r="D3320" s="212" t="s">
        <v>163</v>
      </c>
      <c r="E3320" s="213" t="s">
        <v>3450</v>
      </c>
      <c r="F3320" s="214" t="s">
        <v>3451</v>
      </c>
      <c r="G3320" s="215" t="s">
        <v>210</v>
      </c>
      <c r="H3320" s="216">
        <v>13</v>
      </c>
      <c r="I3320" s="217"/>
      <c r="J3320" s="218">
        <f>ROUND(I3320*H3320,2)</f>
        <v>0</v>
      </c>
      <c r="K3320" s="214" t="s">
        <v>19</v>
      </c>
      <c r="L3320" s="44"/>
      <c r="M3320" s="219" t="s">
        <v>19</v>
      </c>
      <c r="N3320" s="220" t="s">
        <v>44</v>
      </c>
      <c r="O3320" s="84"/>
      <c r="P3320" s="221">
        <f>O3320*H3320</f>
        <v>0</v>
      </c>
      <c r="Q3320" s="221">
        <v>0.002</v>
      </c>
      <c r="R3320" s="221">
        <f>Q3320*H3320</f>
        <v>0.026000000000000002</v>
      </c>
      <c r="S3320" s="221">
        <v>0</v>
      </c>
      <c r="T3320" s="222">
        <f>S3320*H3320</f>
        <v>0</v>
      </c>
      <c r="AR3320" s="223" t="s">
        <v>257</v>
      </c>
      <c r="AT3320" s="223" t="s">
        <v>163</v>
      </c>
      <c r="AU3320" s="223" t="s">
        <v>83</v>
      </c>
      <c r="AY3320" s="18" t="s">
        <v>161</v>
      </c>
      <c r="BE3320" s="224">
        <f>IF(N3320="základní",J3320,0)</f>
        <v>0</v>
      </c>
      <c r="BF3320" s="224">
        <f>IF(N3320="snížená",J3320,0)</f>
        <v>0</v>
      </c>
      <c r="BG3320" s="224">
        <f>IF(N3320="zákl. přenesená",J3320,0)</f>
        <v>0</v>
      </c>
      <c r="BH3320" s="224">
        <f>IF(N3320="sníž. přenesená",J3320,0)</f>
        <v>0</v>
      </c>
      <c r="BI3320" s="224">
        <f>IF(N3320="nulová",J3320,0)</f>
        <v>0</v>
      </c>
      <c r="BJ3320" s="18" t="s">
        <v>81</v>
      </c>
      <c r="BK3320" s="224">
        <f>ROUND(I3320*H3320,2)</f>
        <v>0</v>
      </c>
      <c r="BL3320" s="18" t="s">
        <v>257</v>
      </c>
      <c r="BM3320" s="223" t="s">
        <v>3452</v>
      </c>
    </row>
    <row r="3321" s="1" customFormat="1">
      <c r="B3321" s="39"/>
      <c r="C3321" s="40"/>
      <c r="D3321" s="225" t="s">
        <v>169</v>
      </c>
      <c r="E3321" s="40"/>
      <c r="F3321" s="226" t="s">
        <v>3451</v>
      </c>
      <c r="G3321" s="40"/>
      <c r="H3321" s="40"/>
      <c r="I3321" s="136"/>
      <c r="J3321" s="40"/>
      <c r="K3321" s="40"/>
      <c r="L3321" s="44"/>
      <c r="M3321" s="227"/>
      <c r="N3321" s="84"/>
      <c r="O3321" s="84"/>
      <c r="P3321" s="84"/>
      <c r="Q3321" s="84"/>
      <c r="R3321" s="84"/>
      <c r="S3321" s="84"/>
      <c r="T3321" s="85"/>
      <c r="AT3321" s="18" t="s">
        <v>169</v>
      </c>
      <c r="AU3321" s="18" t="s">
        <v>83</v>
      </c>
    </row>
    <row r="3322" s="12" customFormat="1">
      <c r="B3322" s="228"/>
      <c r="C3322" s="229"/>
      <c r="D3322" s="225" t="s">
        <v>176</v>
      </c>
      <c r="E3322" s="230" t="s">
        <v>19</v>
      </c>
      <c r="F3322" s="231" t="s">
        <v>3453</v>
      </c>
      <c r="G3322" s="229"/>
      <c r="H3322" s="230" t="s">
        <v>19</v>
      </c>
      <c r="I3322" s="232"/>
      <c r="J3322" s="229"/>
      <c r="K3322" s="229"/>
      <c r="L3322" s="233"/>
      <c r="M3322" s="234"/>
      <c r="N3322" s="235"/>
      <c r="O3322" s="235"/>
      <c r="P3322" s="235"/>
      <c r="Q3322" s="235"/>
      <c r="R3322" s="235"/>
      <c r="S3322" s="235"/>
      <c r="T3322" s="236"/>
      <c r="AT3322" s="237" t="s">
        <v>176</v>
      </c>
      <c r="AU3322" s="237" t="s">
        <v>83</v>
      </c>
      <c r="AV3322" s="12" t="s">
        <v>81</v>
      </c>
      <c r="AW3322" s="12" t="s">
        <v>34</v>
      </c>
      <c r="AX3322" s="12" t="s">
        <v>73</v>
      </c>
      <c r="AY3322" s="237" t="s">
        <v>161</v>
      </c>
    </row>
    <row r="3323" s="12" customFormat="1">
      <c r="B3323" s="228"/>
      <c r="C3323" s="229"/>
      <c r="D3323" s="225" t="s">
        <v>176</v>
      </c>
      <c r="E3323" s="230" t="s">
        <v>19</v>
      </c>
      <c r="F3323" s="231" t="s">
        <v>3454</v>
      </c>
      <c r="G3323" s="229"/>
      <c r="H3323" s="230" t="s">
        <v>19</v>
      </c>
      <c r="I3323" s="232"/>
      <c r="J3323" s="229"/>
      <c r="K3323" s="229"/>
      <c r="L3323" s="233"/>
      <c r="M3323" s="234"/>
      <c r="N3323" s="235"/>
      <c r="O3323" s="235"/>
      <c r="P3323" s="235"/>
      <c r="Q3323" s="235"/>
      <c r="R3323" s="235"/>
      <c r="S3323" s="235"/>
      <c r="T3323" s="236"/>
      <c r="AT3323" s="237" t="s">
        <v>176</v>
      </c>
      <c r="AU3323" s="237" t="s">
        <v>83</v>
      </c>
      <c r="AV3323" s="12" t="s">
        <v>81</v>
      </c>
      <c r="AW3323" s="12" t="s">
        <v>34</v>
      </c>
      <c r="AX3323" s="12" t="s">
        <v>73</v>
      </c>
      <c r="AY3323" s="237" t="s">
        <v>161</v>
      </c>
    </row>
    <row r="3324" s="12" customFormat="1">
      <c r="B3324" s="228"/>
      <c r="C3324" s="229"/>
      <c r="D3324" s="225" t="s">
        <v>176</v>
      </c>
      <c r="E3324" s="230" t="s">
        <v>19</v>
      </c>
      <c r="F3324" s="231" t="s">
        <v>3455</v>
      </c>
      <c r="G3324" s="229"/>
      <c r="H3324" s="230" t="s">
        <v>19</v>
      </c>
      <c r="I3324" s="232"/>
      <c r="J3324" s="229"/>
      <c r="K3324" s="229"/>
      <c r="L3324" s="233"/>
      <c r="M3324" s="234"/>
      <c r="N3324" s="235"/>
      <c r="O3324" s="235"/>
      <c r="P3324" s="235"/>
      <c r="Q3324" s="235"/>
      <c r="R3324" s="235"/>
      <c r="S3324" s="235"/>
      <c r="T3324" s="236"/>
      <c r="AT3324" s="237" t="s">
        <v>176</v>
      </c>
      <c r="AU3324" s="237" t="s">
        <v>83</v>
      </c>
      <c r="AV3324" s="12" t="s">
        <v>81</v>
      </c>
      <c r="AW3324" s="12" t="s">
        <v>34</v>
      </c>
      <c r="AX3324" s="12" t="s">
        <v>73</v>
      </c>
      <c r="AY3324" s="237" t="s">
        <v>161</v>
      </c>
    </row>
    <row r="3325" s="12" customFormat="1">
      <c r="B3325" s="228"/>
      <c r="C3325" s="229"/>
      <c r="D3325" s="225" t="s">
        <v>176</v>
      </c>
      <c r="E3325" s="230" t="s">
        <v>19</v>
      </c>
      <c r="F3325" s="231" t="s">
        <v>3456</v>
      </c>
      <c r="G3325" s="229"/>
      <c r="H3325" s="230" t="s">
        <v>19</v>
      </c>
      <c r="I3325" s="232"/>
      <c r="J3325" s="229"/>
      <c r="K3325" s="229"/>
      <c r="L3325" s="233"/>
      <c r="M3325" s="234"/>
      <c r="N3325" s="235"/>
      <c r="O3325" s="235"/>
      <c r="P3325" s="235"/>
      <c r="Q3325" s="235"/>
      <c r="R3325" s="235"/>
      <c r="S3325" s="235"/>
      <c r="T3325" s="236"/>
      <c r="AT3325" s="237" t="s">
        <v>176</v>
      </c>
      <c r="AU3325" s="237" t="s">
        <v>83</v>
      </c>
      <c r="AV3325" s="12" t="s">
        <v>81</v>
      </c>
      <c r="AW3325" s="12" t="s">
        <v>34</v>
      </c>
      <c r="AX3325" s="12" t="s">
        <v>73</v>
      </c>
      <c r="AY3325" s="237" t="s">
        <v>161</v>
      </c>
    </row>
    <row r="3326" s="12" customFormat="1">
      <c r="B3326" s="228"/>
      <c r="C3326" s="229"/>
      <c r="D3326" s="225" t="s">
        <v>176</v>
      </c>
      <c r="E3326" s="230" t="s">
        <v>19</v>
      </c>
      <c r="F3326" s="231" t="s">
        <v>3457</v>
      </c>
      <c r="G3326" s="229"/>
      <c r="H3326" s="230" t="s">
        <v>19</v>
      </c>
      <c r="I3326" s="232"/>
      <c r="J3326" s="229"/>
      <c r="K3326" s="229"/>
      <c r="L3326" s="233"/>
      <c r="M3326" s="234"/>
      <c r="N3326" s="235"/>
      <c r="O3326" s="235"/>
      <c r="P3326" s="235"/>
      <c r="Q3326" s="235"/>
      <c r="R3326" s="235"/>
      <c r="S3326" s="235"/>
      <c r="T3326" s="236"/>
      <c r="AT3326" s="237" t="s">
        <v>176</v>
      </c>
      <c r="AU3326" s="237" t="s">
        <v>83</v>
      </c>
      <c r="AV3326" s="12" t="s">
        <v>81</v>
      </c>
      <c r="AW3326" s="12" t="s">
        <v>34</v>
      </c>
      <c r="AX3326" s="12" t="s">
        <v>73</v>
      </c>
      <c r="AY3326" s="237" t="s">
        <v>161</v>
      </c>
    </row>
    <row r="3327" s="12" customFormat="1">
      <c r="B3327" s="228"/>
      <c r="C3327" s="229"/>
      <c r="D3327" s="225" t="s">
        <v>176</v>
      </c>
      <c r="E3327" s="230" t="s">
        <v>19</v>
      </c>
      <c r="F3327" s="231" t="s">
        <v>328</v>
      </c>
      <c r="G3327" s="229"/>
      <c r="H3327" s="230" t="s">
        <v>19</v>
      </c>
      <c r="I3327" s="232"/>
      <c r="J3327" s="229"/>
      <c r="K3327" s="229"/>
      <c r="L3327" s="233"/>
      <c r="M3327" s="234"/>
      <c r="N3327" s="235"/>
      <c r="O3327" s="235"/>
      <c r="P3327" s="235"/>
      <c r="Q3327" s="235"/>
      <c r="R3327" s="235"/>
      <c r="S3327" s="235"/>
      <c r="T3327" s="236"/>
      <c r="AT3327" s="237" t="s">
        <v>176</v>
      </c>
      <c r="AU3327" s="237" t="s">
        <v>83</v>
      </c>
      <c r="AV3327" s="12" t="s">
        <v>81</v>
      </c>
      <c r="AW3327" s="12" t="s">
        <v>34</v>
      </c>
      <c r="AX3327" s="12" t="s">
        <v>73</v>
      </c>
      <c r="AY3327" s="237" t="s">
        <v>161</v>
      </c>
    </row>
    <row r="3328" s="13" customFormat="1">
      <c r="B3328" s="238"/>
      <c r="C3328" s="239"/>
      <c r="D3328" s="225" t="s">
        <v>176</v>
      </c>
      <c r="E3328" s="240" t="s">
        <v>19</v>
      </c>
      <c r="F3328" s="241" t="s">
        <v>2120</v>
      </c>
      <c r="G3328" s="239"/>
      <c r="H3328" s="242">
        <v>13</v>
      </c>
      <c r="I3328" s="243"/>
      <c r="J3328" s="239"/>
      <c r="K3328" s="239"/>
      <c r="L3328" s="244"/>
      <c r="M3328" s="245"/>
      <c r="N3328" s="246"/>
      <c r="O3328" s="246"/>
      <c r="P3328" s="246"/>
      <c r="Q3328" s="246"/>
      <c r="R3328" s="246"/>
      <c r="S3328" s="246"/>
      <c r="T3328" s="247"/>
      <c r="AT3328" s="248" t="s">
        <v>176</v>
      </c>
      <c r="AU3328" s="248" t="s">
        <v>83</v>
      </c>
      <c r="AV3328" s="13" t="s">
        <v>83</v>
      </c>
      <c r="AW3328" s="13" t="s">
        <v>34</v>
      </c>
      <c r="AX3328" s="13" t="s">
        <v>81</v>
      </c>
      <c r="AY3328" s="248" t="s">
        <v>161</v>
      </c>
    </row>
    <row r="3329" s="1" customFormat="1" ht="16.5" customHeight="1">
      <c r="B3329" s="39"/>
      <c r="C3329" s="212" t="s">
        <v>3458</v>
      </c>
      <c r="D3329" s="212" t="s">
        <v>163</v>
      </c>
      <c r="E3329" s="213" t="s">
        <v>3459</v>
      </c>
      <c r="F3329" s="214" t="s">
        <v>3460</v>
      </c>
      <c r="G3329" s="215" t="s">
        <v>238</v>
      </c>
      <c r="H3329" s="216">
        <v>0.025999999999999999</v>
      </c>
      <c r="I3329" s="217"/>
      <c r="J3329" s="218">
        <f>ROUND(I3329*H3329,2)</f>
        <v>0</v>
      </c>
      <c r="K3329" s="214" t="s">
        <v>173</v>
      </c>
      <c r="L3329" s="44"/>
      <c r="M3329" s="219" t="s">
        <v>19</v>
      </c>
      <c r="N3329" s="220" t="s">
        <v>44</v>
      </c>
      <c r="O3329" s="84"/>
      <c r="P3329" s="221">
        <f>O3329*H3329</f>
        <v>0</v>
      </c>
      <c r="Q3329" s="221">
        <v>0</v>
      </c>
      <c r="R3329" s="221">
        <f>Q3329*H3329</f>
        <v>0</v>
      </c>
      <c r="S3329" s="221">
        <v>0</v>
      </c>
      <c r="T3329" s="222">
        <f>S3329*H3329</f>
        <v>0</v>
      </c>
      <c r="AR3329" s="223" t="s">
        <v>257</v>
      </c>
      <c r="AT3329" s="223" t="s">
        <v>163</v>
      </c>
      <c r="AU3329" s="223" t="s">
        <v>83</v>
      </c>
      <c r="AY3329" s="18" t="s">
        <v>161</v>
      </c>
      <c r="BE3329" s="224">
        <f>IF(N3329="základní",J3329,0)</f>
        <v>0</v>
      </c>
      <c r="BF3329" s="224">
        <f>IF(N3329="snížená",J3329,0)</f>
        <v>0</v>
      </c>
      <c r="BG3329" s="224">
        <f>IF(N3329="zákl. přenesená",J3329,0)</f>
        <v>0</v>
      </c>
      <c r="BH3329" s="224">
        <f>IF(N3329="sníž. přenesená",J3329,0)</f>
        <v>0</v>
      </c>
      <c r="BI3329" s="224">
        <f>IF(N3329="nulová",J3329,0)</f>
        <v>0</v>
      </c>
      <c r="BJ3329" s="18" t="s">
        <v>81</v>
      </c>
      <c r="BK3329" s="224">
        <f>ROUND(I3329*H3329,2)</f>
        <v>0</v>
      </c>
      <c r="BL3329" s="18" t="s">
        <v>257</v>
      </c>
      <c r="BM3329" s="223" t="s">
        <v>3461</v>
      </c>
    </row>
    <row r="3330" s="1" customFormat="1">
      <c r="B3330" s="39"/>
      <c r="C3330" s="40"/>
      <c r="D3330" s="225" t="s">
        <v>169</v>
      </c>
      <c r="E3330" s="40"/>
      <c r="F3330" s="226" t="s">
        <v>3462</v>
      </c>
      <c r="G3330" s="40"/>
      <c r="H3330" s="40"/>
      <c r="I3330" s="136"/>
      <c r="J3330" s="40"/>
      <c r="K3330" s="40"/>
      <c r="L3330" s="44"/>
      <c r="M3330" s="227"/>
      <c r="N3330" s="84"/>
      <c r="O3330" s="84"/>
      <c r="P3330" s="84"/>
      <c r="Q3330" s="84"/>
      <c r="R3330" s="84"/>
      <c r="S3330" s="84"/>
      <c r="T3330" s="85"/>
      <c r="AT3330" s="18" t="s">
        <v>169</v>
      </c>
      <c r="AU3330" s="18" t="s">
        <v>83</v>
      </c>
    </row>
    <row r="3331" s="1" customFormat="1" ht="16.5" customHeight="1">
      <c r="B3331" s="39"/>
      <c r="C3331" s="212" t="s">
        <v>3463</v>
      </c>
      <c r="D3331" s="212" t="s">
        <v>163</v>
      </c>
      <c r="E3331" s="213" t="s">
        <v>3464</v>
      </c>
      <c r="F3331" s="214" t="s">
        <v>3465</v>
      </c>
      <c r="G3331" s="215" t="s">
        <v>238</v>
      </c>
      <c r="H3331" s="216">
        <v>0.025999999999999999</v>
      </c>
      <c r="I3331" s="217"/>
      <c r="J3331" s="218">
        <f>ROUND(I3331*H3331,2)</f>
        <v>0</v>
      </c>
      <c r="K3331" s="214" t="s">
        <v>173</v>
      </c>
      <c r="L3331" s="44"/>
      <c r="M3331" s="219" t="s">
        <v>19</v>
      </c>
      <c r="N3331" s="220" t="s">
        <v>44</v>
      </c>
      <c r="O3331" s="84"/>
      <c r="P3331" s="221">
        <f>O3331*H3331</f>
        <v>0</v>
      </c>
      <c r="Q3331" s="221">
        <v>0</v>
      </c>
      <c r="R3331" s="221">
        <f>Q3331*H3331</f>
        <v>0</v>
      </c>
      <c r="S3331" s="221">
        <v>0</v>
      </c>
      <c r="T3331" s="222">
        <f>S3331*H3331</f>
        <v>0</v>
      </c>
      <c r="AR3331" s="223" t="s">
        <v>257</v>
      </c>
      <c r="AT3331" s="223" t="s">
        <v>163</v>
      </c>
      <c r="AU3331" s="223" t="s">
        <v>83</v>
      </c>
      <c r="AY3331" s="18" t="s">
        <v>161</v>
      </c>
      <c r="BE3331" s="224">
        <f>IF(N3331="základní",J3331,0)</f>
        <v>0</v>
      </c>
      <c r="BF3331" s="224">
        <f>IF(N3331="snížená",J3331,0)</f>
        <v>0</v>
      </c>
      <c r="BG3331" s="224">
        <f>IF(N3331="zákl. přenesená",J3331,0)</f>
        <v>0</v>
      </c>
      <c r="BH3331" s="224">
        <f>IF(N3331="sníž. přenesená",J3331,0)</f>
        <v>0</v>
      </c>
      <c r="BI3331" s="224">
        <f>IF(N3331="nulová",J3331,0)</f>
        <v>0</v>
      </c>
      <c r="BJ3331" s="18" t="s">
        <v>81</v>
      </c>
      <c r="BK3331" s="224">
        <f>ROUND(I3331*H3331,2)</f>
        <v>0</v>
      </c>
      <c r="BL3331" s="18" t="s">
        <v>257</v>
      </c>
      <c r="BM3331" s="223" t="s">
        <v>3466</v>
      </c>
    </row>
    <row r="3332" s="1" customFormat="1">
      <c r="B3332" s="39"/>
      <c r="C3332" s="40"/>
      <c r="D3332" s="225" t="s">
        <v>169</v>
      </c>
      <c r="E3332" s="40"/>
      <c r="F3332" s="226" t="s">
        <v>3467</v>
      </c>
      <c r="G3332" s="40"/>
      <c r="H3332" s="40"/>
      <c r="I3332" s="136"/>
      <c r="J3332" s="40"/>
      <c r="K3332" s="40"/>
      <c r="L3332" s="44"/>
      <c r="M3332" s="227"/>
      <c r="N3332" s="84"/>
      <c r="O3332" s="84"/>
      <c r="P3332" s="84"/>
      <c r="Q3332" s="84"/>
      <c r="R3332" s="84"/>
      <c r="S3332" s="84"/>
      <c r="T3332" s="85"/>
      <c r="AT3332" s="18" t="s">
        <v>169</v>
      </c>
      <c r="AU3332" s="18" t="s">
        <v>83</v>
      </c>
    </row>
    <row r="3333" s="11" customFormat="1" ht="22.8" customHeight="1">
      <c r="B3333" s="196"/>
      <c r="C3333" s="197"/>
      <c r="D3333" s="198" t="s">
        <v>72</v>
      </c>
      <c r="E3333" s="210" t="s">
        <v>3468</v>
      </c>
      <c r="F3333" s="210" t="s">
        <v>3469</v>
      </c>
      <c r="G3333" s="197"/>
      <c r="H3333" s="197"/>
      <c r="I3333" s="200"/>
      <c r="J3333" s="211">
        <f>BK3333</f>
        <v>0</v>
      </c>
      <c r="K3333" s="197"/>
      <c r="L3333" s="202"/>
      <c r="M3333" s="203"/>
      <c r="N3333" s="204"/>
      <c r="O3333" s="204"/>
      <c r="P3333" s="205">
        <f>SUM(P3334:P3405)</f>
        <v>0</v>
      </c>
      <c r="Q3333" s="204"/>
      <c r="R3333" s="205">
        <f>SUM(R3334:R3405)</f>
        <v>0.64688922000000004</v>
      </c>
      <c r="S3333" s="204"/>
      <c r="T3333" s="206">
        <f>SUM(T3334:T3405)</f>
        <v>0</v>
      </c>
      <c r="AR3333" s="207" t="s">
        <v>83</v>
      </c>
      <c r="AT3333" s="208" t="s">
        <v>72</v>
      </c>
      <c r="AU3333" s="208" t="s">
        <v>81</v>
      </c>
      <c r="AY3333" s="207" t="s">
        <v>161</v>
      </c>
      <c r="BK3333" s="209">
        <f>SUM(BK3334:BK3405)</f>
        <v>0</v>
      </c>
    </row>
    <row r="3334" s="1" customFormat="1" ht="16.5" customHeight="1">
      <c r="B3334" s="39"/>
      <c r="C3334" s="212" t="s">
        <v>3470</v>
      </c>
      <c r="D3334" s="212" t="s">
        <v>163</v>
      </c>
      <c r="E3334" s="213" t="s">
        <v>3471</v>
      </c>
      <c r="F3334" s="214" t="s">
        <v>3472</v>
      </c>
      <c r="G3334" s="215" t="s">
        <v>210</v>
      </c>
      <c r="H3334" s="216">
        <v>805</v>
      </c>
      <c r="I3334" s="217"/>
      <c r="J3334" s="218">
        <f>ROUND(I3334*H3334,2)</f>
        <v>0</v>
      </c>
      <c r="K3334" s="214" t="s">
        <v>173</v>
      </c>
      <c r="L3334" s="44"/>
      <c r="M3334" s="219" t="s">
        <v>19</v>
      </c>
      <c r="N3334" s="220" t="s">
        <v>44</v>
      </c>
      <c r="O3334" s="84"/>
      <c r="P3334" s="221">
        <f>O3334*H3334</f>
        <v>0</v>
      </c>
      <c r="Q3334" s="221">
        <v>2.0000000000000002E-05</v>
      </c>
      <c r="R3334" s="221">
        <f>Q3334*H3334</f>
        <v>0.0161</v>
      </c>
      <c r="S3334" s="221">
        <v>0</v>
      </c>
      <c r="T3334" s="222">
        <f>S3334*H3334</f>
        <v>0</v>
      </c>
      <c r="AR3334" s="223" t="s">
        <v>257</v>
      </c>
      <c r="AT3334" s="223" t="s">
        <v>163</v>
      </c>
      <c r="AU3334" s="223" t="s">
        <v>83</v>
      </c>
      <c r="AY3334" s="18" t="s">
        <v>161</v>
      </c>
      <c r="BE3334" s="224">
        <f>IF(N3334="základní",J3334,0)</f>
        <v>0</v>
      </c>
      <c r="BF3334" s="224">
        <f>IF(N3334="snížená",J3334,0)</f>
        <v>0</v>
      </c>
      <c r="BG3334" s="224">
        <f>IF(N3334="zákl. přenesená",J3334,0)</f>
        <v>0</v>
      </c>
      <c r="BH3334" s="224">
        <f>IF(N3334="sníž. přenesená",J3334,0)</f>
        <v>0</v>
      </c>
      <c r="BI3334" s="224">
        <f>IF(N3334="nulová",J3334,0)</f>
        <v>0</v>
      </c>
      <c r="BJ3334" s="18" t="s">
        <v>81</v>
      </c>
      <c r="BK3334" s="224">
        <f>ROUND(I3334*H3334,2)</f>
        <v>0</v>
      </c>
      <c r="BL3334" s="18" t="s">
        <v>257</v>
      </c>
      <c r="BM3334" s="223" t="s">
        <v>3473</v>
      </c>
    </row>
    <row r="3335" s="1" customFormat="1">
      <c r="B3335" s="39"/>
      <c r="C3335" s="40"/>
      <c r="D3335" s="225" t="s">
        <v>169</v>
      </c>
      <c r="E3335" s="40"/>
      <c r="F3335" s="226" t="s">
        <v>3474</v>
      </c>
      <c r="G3335" s="40"/>
      <c r="H3335" s="40"/>
      <c r="I3335" s="136"/>
      <c r="J3335" s="40"/>
      <c r="K3335" s="40"/>
      <c r="L3335" s="44"/>
      <c r="M3335" s="227"/>
      <c r="N3335" s="84"/>
      <c r="O3335" s="84"/>
      <c r="P3335" s="84"/>
      <c r="Q3335" s="84"/>
      <c r="R3335" s="84"/>
      <c r="S3335" s="84"/>
      <c r="T3335" s="85"/>
      <c r="AT3335" s="18" t="s">
        <v>169</v>
      </c>
      <c r="AU3335" s="18" t="s">
        <v>83</v>
      </c>
    </row>
    <row r="3336" s="12" customFormat="1">
      <c r="B3336" s="228"/>
      <c r="C3336" s="229"/>
      <c r="D3336" s="225" t="s">
        <v>176</v>
      </c>
      <c r="E3336" s="230" t="s">
        <v>19</v>
      </c>
      <c r="F3336" s="231" t="s">
        <v>328</v>
      </c>
      <c r="G3336" s="229"/>
      <c r="H3336" s="230" t="s">
        <v>19</v>
      </c>
      <c r="I3336" s="232"/>
      <c r="J3336" s="229"/>
      <c r="K3336" s="229"/>
      <c r="L3336" s="233"/>
      <c r="M3336" s="234"/>
      <c r="N3336" s="235"/>
      <c r="O3336" s="235"/>
      <c r="P3336" s="235"/>
      <c r="Q3336" s="235"/>
      <c r="R3336" s="235"/>
      <c r="S3336" s="235"/>
      <c r="T3336" s="236"/>
      <c r="AT3336" s="237" t="s">
        <v>176</v>
      </c>
      <c r="AU3336" s="237" t="s">
        <v>83</v>
      </c>
      <c r="AV3336" s="12" t="s">
        <v>81</v>
      </c>
      <c r="AW3336" s="12" t="s">
        <v>34</v>
      </c>
      <c r="AX3336" s="12" t="s">
        <v>73</v>
      </c>
      <c r="AY3336" s="237" t="s">
        <v>161</v>
      </c>
    </row>
    <row r="3337" s="13" customFormat="1">
      <c r="B3337" s="238"/>
      <c r="C3337" s="239"/>
      <c r="D3337" s="225" t="s">
        <v>176</v>
      </c>
      <c r="E3337" s="240" t="s">
        <v>19</v>
      </c>
      <c r="F3337" s="241" t="s">
        <v>3475</v>
      </c>
      <c r="G3337" s="239"/>
      <c r="H3337" s="242">
        <v>210</v>
      </c>
      <c r="I3337" s="243"/>
      <c r="J3337" s="239"/>
      <c r="K3337" s="239"/>
      <c r="L3337" s="244"/>
      <c r="M3337" s="245"/>
      <c r="N3337" s="246"/>
      <c r="O3337" s="246"/>
      <c r="P3337" s="246"/>
      <c r="Q3337" s="246"/>
      <c r="R3337" s="246"/>
      <c r="S3337" s="246"/>
      <c r="T3337" s="247"/>
      <c r="AT3337" s="248" t="s">
        <v>176</v>
      </c>
      <c r="AU3337" s="248" t="s">
        <v>83</v>
      </c>
      <c r="AV3337" s="13" t="s">
        <v>83</v>
      </c>
      <c r="AW3337" s="13" t="s">
        <v>34</v>
      </c>
      <c r="AX3337" s="13" t="s">
        <v>73</v>
      </c>
      <c r="AY3337" s="248" t="s">
        <v>161</v>
      </c>
    </row>
    <row r="3338" s="13" customFormat="1">
      <c r="B3338" s="238"/>
      <c r="C3338" s="239"/>
      <c r="D3338" s="225" t="s">
        <v>176</v>
      </c>
      <c r="E3338" s="240" t="s">
        <v>19</v>
      </c>
      <c r="F3338" s="241" t="s">
        <v>3476</v>
      </c>
      <c r="G3338" s="239"/>
      <c r="H3338" s="242">
        <v>125</v>
      </c>
      <c r="I3338" s="243"/>
      <c r="J3338" s="239"/>
      <c r="K3338" s="239"/>
      <c r="L3338" s="244"/>
      <c r="M3338" s="245"/>
      <c r="N3338" s="246"/>
      <c r="O3338" s="246"/>
      <c r="P3338" s="246"/>
      <c r="Q3338" s="246"/>
      <c r="R3338" s="246"/>
      <c r="S3338" s="246"/>
      <c r="T3338" s="247"/>
      <c r="AT3338" s="248" t="s">
        <v>176</v>
      </c>
      <c r="AU3338" s="248" t="s">
        <v>83</v>
      </c>
      <c r="AV3338" s="13" t="s">
        <v>83</v>
      </c>
      <c r="AW3338" s="13" t="s">
        <v>34</v>
      </c>
      <c r="AX3338" s="13" t="s">
        <v>73</v>
      </c>
      <c r="AY3338" s="248" t="s">
        <v>161</v>
      </c>
    </row>
    <row r="3339" s="13" customFormat="1">
      <c r="B3339" s="238"/>
      <c r="C3339" s="239"/>
      <c r="D3339" s="225" t="s">
        <v>176</v>
      </c>
      <c r="E3339" s="240" t="s">
        <v>19</v>
      </c>
      <c r="F3339" s="241" t="s">
        <v>3477</v>
      </c>
      <c r="G3339" s="239"/>
      <c r="H3339" s="242">
        <v>250</v>
      </c>
      <c r="I3339" s="243"/>
      <c r="J3339" s="239"/>
      <c r="K3339" s="239"/>
      <c r="L3339" s="244"/>
      <c r="M3339" s="245"/>
      <c r="N3339" s="246"/>
      <c r="O3339" s="246"/>
      <c r="P3339" s="246"/>
      <c r="Q3339" s="246"/>
      <c r="R3339" s="246"/>
      <c r="S3339" s="246"/>
      <c r="T3339" s="247"/>
      <c r="AT3339" s="248" t="s">
        <v>176</v>
      </c>
      <c r="AU3339" s="248" t="s">
        <v>83</v>
      </c>
      <c r="AV3339" s="13" t="s">
        <v>83</v>
      </c>
      <c r="AW3339" s="13" t="s">
        <v>34</v>
      </c>
      <c r="AX3339" s="13" t="s">
        <v>73</v>
      </c>
      <c r="AY3339" s="248" t="s">
        <v>161</v>
      </c>
    </row>
    <row r="3340" s="13" customFormat="1">
      <c r="B3340" s="238"/>
      <c r="C3340" s="239"/>
      <c r="D3340" s="225" t="s">
        <v>176</v>
      </c>
      <c r="E3340" s="240" t="s">
        <v>19</v>
      </c>
      <c r="F3340" s="241" t="s">
        <v>3478</v>
      </c>
      <c r="G3340" s="239"/>
      <c r="H3340" s="242">
        <v>220</v>
      </c>
      <c r="I3340" s="243"/>
      <c r="J3340" s="239"/>
      <c r="K3340" s="239"/>
      <c r="L3340" s="244"/>
      <c r="M3340" s="245"/>
      <c r="N3340" s="246"/>
      <c r="O3340" s="246"/>
      <c r="P3340" s="246"/>
      <c r="Q3340" s="246"/>
      <c r="R3340" s="246"/>
      <c r="S3340" s="246"/>
      <c r="T3340" s="247"/>
      <c r="AT3340" s="248" t="s">
        <v>176</v>
      </c>
      <c r="AU3340" s="248" t="s">
        <v>83</v>
      </c>
      <c r="AV3340" s="13" t="s">
        <v>83</v>
      </c>
      <c r="AW3340" s="13" t="s">
        <v>34</v>
      </c>
      <c r="AX3340" s="13" t="s">
        <v>73</v>
      </c>
      <c r="AY3340" s="248" t="s">
        <v>161</v>
      </c>
    </row>
    <row r="3341" s="14" customFormat="1">
      <c r="B3341" s="249"/>
      <c r="C3341" s="250"/>
      <c r="D3341" s="225" t="s">
        <v>176</v>
      </c>
      <c r="E3341" s="251" t="s">
        <v>19</v>
      </c>
      <c r="F3341" s="252" t="s">
        <v>201</v>
      </c>
      <c r="G3341" s="250"/>
      <c r="H3341" s="253">
        <v>805</v>
      </c>
      <c r="I3341" s="254"/>
      <c r="J3341" s="250"/>
      <c r="K3341" s="250"/>
      <c r="L3341" s="255"/>
      <c r="M3341" s="256"/>
      <c r="N3341" s="257"/>
      <c r="O3341" s="257"/>
      <c r="P3341" s="257"/>
      <c r="Q3341" s="257"/>
      <c r="R3341" s="257"/>
      <c r="S3341" s="257"/>
      <c r="T3341" s="258"/>
      <c r="AT3341" s="259" t="s">
        <v>176</v>
      </c>
      <c r="AU3341" s="259" t="s">
        <v>83</v>
      </c>
      <c r="AV3341" s="14" t="s">
        <v>167</v>
      </c>
      <c r="AW3341" s="14" t="s">
        <v>34</v>
      </c>
      <c r="AX3341" s="14" t="s">
        <v>81</v>
      </c>
      <c r="AY3341" s="259" t="s">
        <v>161</v>
      </c>
    </row>
    <row r="3342" s="1" customFormat="1" ht="16.5" customHeight="1">
      <c r="B3342" s="39"/>
      <c r="C3342" s="212" t="s">
        <v>3479</v>
      </c>
      <c r="D3342" s="212" t="s">
        <v>163</v>
      </c>
      <c r="E3342" s="213" t="s">
        <v>3480</v>
      </c>
      <c r="F3342" s="214" t="s">
        <v>3481</v>
      </c>
      <c r="G3342" s="215" t="s">
        <v>210</v>
      </c>
      <c r="H3342" s="216">
        <v>1809.451</v>
      </c>
      <c r="I3342" s="217"/>
      <c r="J3342" s="218">
        <f>ROUND(I3342*H3342,2)</f>
        <v>0</v>
      </c>
      <c r="K3342" s="214" t="s">
        <v>173</v>
      </c>
      <c r="L3342" s="44"/>
      <c r="M3342" s="219" t="s">
        <v>19</v>
      </c>
      <c r="N3342" s="220" t="s">
        <v>44</v>
      </c>
      <c r="O3342" s="84"/>
      <c r="P3342" s="221">
        <f>O3342*H3342</f>
        <v>0</v>
      </c>
      <c r="Q3342" s="221">
        <v>0.00022000000000000001</v>
      </c>
      <c r="R3342" s="221">
        <f>Q3342*H3342</f>
        <v>0.39807922000000001</v>
      </c>
      <c r="S3342" s="221">
        <v>0</v>
      </c>
      <c r="T3342" s="222">
        <f>S3342*H3342</f>
        <v>0</v>
      </c>
      <c r="AR3342" s="223" t="s">
        <v>257</v>
      </c>
      <c r="AT3342" s="223" t="s">
        <v>163</v>
      </c>
      <c r="AU3342" s="223" t="s">
        <v>83</v>
      </c>
      <c r="AY3342" s="18" t="s">
        <v>161</v>
      </c>
      <c r="BE3342" s="224">
        <f>IF(N3342="základní",J3342,0)</f>
        <v>0</v>
      </c>
      <c r="BF3342" s="224">
        <f>IF(N3342="snížená",J3342,0)</f>
        <v>0</v>
      </c>
      <c r="BG3342" s="224">
        <f>IF(N3342="zákl. přenesená",J3342,0)</f>
        <v>0</v>
      </c>
      <c r="BH3342" s="224">
        <f>IF(N3342="sníž. přenesená",J3342,0)</f>
        <v>0</v>
      </c>
      <c r="BI3342" s="224">
        <f>IF(N3342="nulová",J3342,0)</f>
        <v>0</v>
      </c>
      <c r="BJ3342" s="18" t="s">
        <v>81</v>
      </c>
      <c r="BK3342" s="224">
        <f>ROUND(I3342*H3342,2)</f>
        <v>0</v>
      </c>
      <c r="BL3342" s="18" t="s">
        <v>257</v>
      </c>
      <c r="BM3342" s="223" t="s">
        <v>3482</v>
      </c>
    </row>
    <row r="3343" s="1" customFormat="1">
      <c r="B3343" s="39"/>
      <c r="C3343" s="40"/>
      <c r="D3343" s="225" t="s">
        <v>169</v>
      </c>
      <c r="E3343" s="40"/>
      <c r="F3343" s="226" t="s">
        <v>3483</v>
      </c>
      <c r="G3343" s="40"/>
      <c r="H3343" s="40"/>
      <c r="I3343" s="136"/>
      <c r="J3343" s="40"/>
      <c r="K3343" s="40"/>
      <c r="L3343" s="44"/>
      <c r="M3343" s="227"/>
      <c r="N3343" s="84"/>
      <c r="O3343" s="84"/>
      <c r="P3343" s="84"/>
      <c r="Q3343" s="84"/>
      <c r="R3343" s="84"/>
      <c r="S3343" s="84"/>
      <c r="T3343" s="85"/>
      <c r="AT3343" s="18" t="s">
        <v>169</v>
      </c>
      <c r="AU3343" s="18" t="s">
        <v>83</v>
      </c>
    </row>
    <row r="3344" s="12" customFormat="1">
      <c r="B3344" s="228"/>
      <c r="C3344" s="229"/>
      <c r="D3344" s="225" t="s">
        <v>176</v>
      </c>
      <c r="E3344" s="230" t="s">
        <v>19</v>
      </c>
      <c r="F3344" s="231" t="s">
        <v>3484</v>
      </c>
      <c r="G3344" s="229"/>
      <c r="H3344" s="230" t="s">
        <v>19</v>
      </c>
      <c r="I3344" s="232"/>
      <c r="J3344" s="229"/>
      <c r="K3344" s="229"/>
      <c r="L3344" s="233"/>
      <c r="M3344" s="234"/>
      <c r="N3344" s="235"/>
      <c r="O3344" s="235"/>
      <c r="P3344" s="235"/>
      <c r="Q3344" s="235"/>
      <c r="R3344" s="235"/>
      <c r="S3344" s="235"/>
      <c r="T3344" s="236"/>
      <c r="AT3344" s="237" t="s">
        <v>176</v>
      </c>
      <c r="AU3344" s="237" t="s">
        <v>83</v>
      </c>
      <c r="AV3344" s="12" t="s">
        <v>81</v>
      </c>
      <c r="AW3344" s="12" t="s">
        <v>34</v>
      </c>
      <c r="AX3344" s="12" t="s">
        <v>73</v>
      </c>
      <c r="AY3344" s="237" t="s">
        <v>161</v>
      </c>
    </row>
    <row r="3345" s="13" customFormat="1">
      <c r="B3345" s="238"/>
      <c r="C3345" s="239"/>
      <c r="D3345" s="225" t="s">
        <v>176</v>
      </c>
      <c r="E3345" s="240" t="s">
        <v>19</v>
      </c>
      <c r="F3345" s="241" t="s">
        <v>3475</v>
      </c>
      <c r="G3345" s="239"/>
      <c r="H3345" s="242">
        <v>210</v>
      </c>
      <c r="I3345" s="243"/>
      <c r="J3345" s="239"/>
      <c r="K3345" s="239"/>
      <c r="L3345" s="244"/>
      <c r="M3345" s="245"/>
      <c r="N3345" s="246"/>
      <c r="O3345" s="246"/>
      <c r="P3345" s="246"/>
      <c r="Q3345" s="246"/>
      <c r="R3345" s="246"/>
      <c r="S3345" s="246"/>
      <c r="T3345" s="247"/>
      <c r="AT3345" s="248" t="s">
        <v>176</v>
      </c>
      <c r="AU3345" s="248" t="s">
        <v>83</v>
      </c>
      <c r="AV3345" s="13" t="s">
        <v>83</v>
      </c>
      <c r="AW3345" s="13" t="s">
        <v>34</v>
      </c>
      <c r="AX3345" s="13" t="s">
        <v>73</v>
      </c>
      <c r="AY3345" s="248" t="s">
        <v>161</v>
      </c>
    </row>
    <row r="3346" s="13" customFormat="1">
      <c r="B3346" s="238"/>
      <c r="C3346" s="239"/>
      <c r="D3346" s="225" t="s">
        <v>176</v>
      </c>
      <c r="E3346" s="240" t="s">
        <v>19</v>
      </c>
      <c r="F3346" s="241" t="s">
        <v>3476</v>
      </c>
      <c r="G3346" s="239"/>
      <c r="H3346" s="242">
        <v>125</v>
      </c>
      <c r="I3346" s="243"/>
      <c r="J3346" s="239"/>
      <c r="K3346" s="239"/>
      <c r="L3346" s="244"/>
      <c r="M3346" s="245"/>
      <c r="N3346" s="246"/>
      <c r="O3346" s="246"/>
      <c r="P3346" s="246"/>
      <c r="Q3346" s="246"/>
      <c r="R3346" s="246"/>
      <c r="S3346" s="246"/>
      <c r="T3346" s="247"/>
      <c r="AT3346" s="248" t="s">
        <v>176</v>
      </c>
      <c r="AU3346" s="248" t="s">
        <v>83</v>
      </c>
      <c r="AV3346" s="13" t="s">
        <v>83</v>
      </c>
      <c r="AW3346" s="13" t="s">
        <v>34</v>
      </c>
      <c r="AX3346" s="13" t="s">
        <v>73</v>
      </c>
      <c r="AY3346" s="248" t="s">
        <v>161</v>
      </c>
    </row>
    <row r="3347" s="13" customFormat="1">
      <c r="B3347" s="238"/>
      <c r="C3347" s="239"/>
      <c r="D3347" s="225" t="s">
        <v>176</v>
      </c>
      <c r="E3347" s="240" t="s">
        <v>19</v>
      </c>
      <c r="F3347" s="241" t="s">
        <v>3477</v>
      </c>
      <c r="G3347" s="239"/>
      <c r="H3347" s="242">
        <v>250</v>
      </c>
      <c r="I3347" s="243"/>
      <c r="J3347" s="239"/>
      <c r="K3347" s="239"/>
      <c r="L3347" s="244"/>
      <c r="M3347" s="245"/>
      <c r="N3347" s="246"/>
      <c r="O3347" s="246"/>
      <c r="P3347" s="246"/>
      <c r="Q3347" s="246"/>
      <c r="R3347" s="246"/>
      <c r="S3347" s="246"/>
      <c r="T3347" s="247"/>
      <c r="AT3347" s="248" t="s">
        <v>176</v>
      </c>
      <c r="AU3347" s="248" t="s">
        <v>83</v>
      </c>
      <c r="AV3347" s="13" t="s">
        <v>83</v>
      </c>
      <c r="AW3347" s="13" t="s">
        <v>34</v>
      </c>
      <c r="AX3347" s="13" t="s">
        <v>73</v>
      </c>
      <c r="AY3347" s="248" t="s">
        <v>161</v>
      </c>
    </row>
    <row r="3348" s="13" customFormat="1">
      <c r="B3348" s="238"/>
      <c r="C3348" s="239"/>
      <c r="D3348" s="225" t="s">
        <v>176</v>
      </c>
      <c r="E3348" s="240" t="s">
        <v>19</v>
      </c>
      <c r="F3348" s="241" t="s">
        <v>3478</v>
      </c>
      <c r="G3348" s="239"/>
      <c r="H3348" s="242">
        <v>220</v>
      </c>
      <c r="I3348" s="243"/>
      <c r="J3348" s="239"/>
      <c r="K3348" s="239"/>
      <c r="L3348" s="244"/>
      <c r="M3348" s="245"/>
      <c r="N3348" s="246"/>
      <c r="O3348" s="246"/>
      <c r="P3348" s="246"/>
      <c r="Q3348" s="246"/>
      <c r="R3348" s="246"/>
      <c r="S3348" s="246"/>
      <c r="T3348" s="247"/>
      <c r="AT3348" s="248" t="s">
        <v>176</v>
      </c>
      <c r="AU3348" s="248" t="s">
        <v>83</v>
      </c>
      <c r="AV3348" s="13" t="s">
        <v>83</v>
      </c>
      <c r="AW3348" s="13" t="s">
        <v>34</v>
      </c>
      <c r="AX3348" s="13" t="s">
        <v>73</v>
      </c>
      <c r="AY3348" s="248" t="s">
        <v>161</v>
      </c>
    </row>
    <row r="3349" s="12" customFormat="1">
      <c r="B3349" s="228"/>
      <c r="C3349" s="229"/>
      <c r="D3349" s="225" t="s">
        <v>176</v>
      </c>
      <c r="E3349" s="230" t="s">
        <v>19</v>
      </c>
      <c r="F3349" s="231" t="s">
        <v>3485</v>
      </c>
      <c r="G3349" s="229"/>
      <c r="H3349" s="230" t="s">
        <v>19</v>
      </c>
      <c r="I3349" s="232"/>
      <c r="J3349" s="229"/>
      <c r="K3349" s="229"/>
      <c r="L3349" s="233"/>
      <c r="M3349" s="234"/>
      <c r="N3349" s="235"/>
      <c r="O3349" s="235"/>
      <c r="P3349" s="235"/>
      <c r="Q3349" s="235"/>
      <c r="R3349" s="235"/>
      <c r="S3349" s="235"/>
      <c r="T3349" s="236"/>
      <c r="AT3349" s="237" t="s">
        <v>176</v>
      </c>
      <c r="AU3349" s="237" t="s">
        <v>83</v>
      </c>
      <c r="AV3349" s="12" t="s">
        <v>81</v>
      </c>
      <c r="AW3349" s="12" t="s">
        <v>34</v>
      </c>
      <c r="AX3349" s="12" t="s">
        <v>73</v>
      </c>
      <c r="AY3349" s="237" t="s">
        <v>161</v>
      </c>
    </row>
    <row r="3350" s="12" customFormat="1">
      <c r="B3350" s="228"/>
      <c r="C3350" s="229"/>
      <c r="D3350" s="225" t="s">
        <v>176</v>
      </c>
      <c r="E3350" s="230" t="s">
        <v>19</v>
      </c>
      <c r="F3350" s="231" t="s">
        <v>3486</v>
      </c>
      <c r="G3350" s="229"/>
      <c r="H3350" s="230" t="s">
        <v>19</v>
      </c>
      <c r="I3350" s="232"/>
      <c r="J3350" s="229"/>
      <c r="K3350" s="229"/>
      <c r="L3350" s="233"/>
      <c r="M3350" s="234"/>
      <c r="N3350" s="235"/>
      <c r="O3350" s="235"/>
      <c r="P3350" s="235"/>
      <c r="Q3350" s="235"/>
      <c r="R3350" s="235"/>
      <c r="S3350" s="235"/>
      <c r="T3350" s="236"/>
      <c r="AT3350" s="237" t="s">
        <v>176</v>
      </c>
      <c r="AU3350" s="237" t="s">
        <v>83</v>
      </c>
      <c r="AV3350" s="12" t="s">
        <v>81</v>
      </c>
      <c r="AW3350" s="12" t="s">
        <v>34</v>
      </c>
      <c r="AX3350" s="12" t="s">
        <v>73</v>
      </c>
      <c r="AY3350" s="237" t="s">
        <v>161</v>
      </c>
    </row>
    <row r="3351" s="13" customFormat="1">
      <c r="B3351" s="238"/>
      <c r="C3351" s="239"/>
      <c r="D3351" s="225" t="s">
        <v>176</v>
      </c>
      <c r="E3351" s="240" t="s">
        <v>19</v>
      </c>
      <c r="F3351" s="241" t="s">
        <v>3487</v>
      </c>
      <c r="G3351" s="239"/>
      <c r="H3351" s="242">
        <v>108</v>
      </c>
      <c r="I3351" s="243"/>
      <c r="J3351" s="239"/>
      <c r="K3351" s="239"/>
      <c r="L3351" s="244"/>
      <c r="M3351" s="245"/>
      <c r="N3351" s="246"/>
      <c r="O3351" s="246"/>
      <c r="P3351" s="246"/>
      <c r="Q3351" s="246"/>
      <c r="R3351" s="246"/>
      <c r="S3351" s="246"/>
      <c r="T3351" s="247"/>
      <c r="AT3351" s="248" t="s">
        <v>176</v>
      </c>
      <c r="AU3351" s="248" t="s">
        <v>83</v>
      </c>
      <c r="AV3351" s="13" t="s">
        <v>83</v>
      </c>
      <c r="AW3351" s="13" t="s">
        <v>34</v>
      </c>
      <c r="AX3351" s="13" t="s">
        <v>73</v>
      </c>
      <c r="AY3351" s="248" t="s">
        <v>161</v>
      </c>
    </row>
    <row r="3352" s="12" customFormat="1">
      <c r="B3352" s="228"/>
      <c r="C3352" s="229"/>
      <c r="D3352" s="225" t="s">
        <v>176</v>
      </c>
      <c r="E3352" s="230" t="s">
        <v>19</v>
      </c>
      <c r="F3352" s="231" t="s">
        <v>3488</v>
      </c>
      <c r="G3352" s="229"/>
      <c r="H3352" s="230" t="s">
        <v>19</v>
      </c>
      <c r="I3352" s="232"/>
      <c r="J3352" s="229"/>
      <c r="K3352" s="229"/>
      <c r="L3352" s="233"/>
      <c r="M3352" s="234"/>
      <c r="N3352" s="235"/>
      <c r="O3352" s="235"/>
      <c r="P3352" s="235"/>
      <c r="Q3352" s="235"/>
      <c r="R3352" s="235"/>
      <c r="S3352" s="235"/>
      <c r="T3352" s="236"/>
      <c r="AT3352" s="237" t="s">
        <v>176</v>
      </c>
      <c r="AU3352" s="237" t="s">
        <v>83</v>
      </c>
      <c r="AV3352" s="12" t="s">
        <v>81</v>
      </c>
      <c r="AW3352" s="12" t="s">
        <v>34</v>
      </c>
      <c r="AX3352" s="12" t="s">
        <v>73</v>
      </c>
      <c r="AY3352" s="237" t="s">
        <v>161</v>
      </c>
    </row>
    <row r="3353" s="13" customFormat="1">
      <c r="B3353" s="238"/>
      <c r="C3353" s="239"/>
      <c r="D3353" s="225" t="s">
        <v>176</v>
      </c>
      <c r="E3353" s="240" t="s">
        <v>19</v>
      </c>
      <c r="F3353" s="241" t="s">
        <v>3489</v>
      </c>
      <c r="G3353" s="239"/>
      <c r="H3353" s="242">
        <v>47.655999999999999</v>
      </c>
      <c r="I3353" s="243"/>
      <c r="J3353" s="239"/>
      <c r="K3353" s="239"/>
      <c r="L3353" s="244"/>
      <c r="M3353" s="245"/>
      <c r="N3353" s="246"/>
      <c r="O3353" s="246"/>
      <c r="P3353" s="246"/>
      <c r="Q3353" s="246"/>
      <c r="R3353" s="246"/>
      <c r="S3353" s="246"/>
      <c r="T3353" s="247"/>
      <c r="AT3353" s="248" t="s">
        <v>176</v>
      </c>
      <c r="AU3353" s="248" t="s">
        <v>83</v>
      </c>
      <c r="AV3353" s="13" t="s">
        <v>83</v>
      </c>
      <c r="AW3353" s="13" t="s">
        <v>34</v>
      </c>
      <c r="AX3353" s="13" t="s">
        <v>73</v>
      </c>
      <c r="AY3353" s="248" t="s">
        <v>161</v>
      </c>
    </row>
    <row r="3354" s="13" customFormat="1">
      <c r="B3354" s="238"/>
      <c r="C3354" s="239"/>
      <c r="D3354" s="225" t="s">
        <v>176</v>
      </c>
      <c r="E3354" s="240" t="s">
        <v>19</v>
      </c>
      <c r="F3354" s="241" t="s">
        <v>3490</v>
      </c>
      <c r="G3354" s="239"/>
      <c r="H3354" s="242">
        <v>22.568000000000001</v>
      </c>
      <c r="I3354" s="243"/>
      <c r="J3354" s="239"/>
      <c r="K3354" s="239"/>
      <c r="L3354" s="244"/>
      <c r="M3354" s="245"/>
      <c r="N3354" s="246"/>
      <c r="O3354" s="246"/>
      <c r="P3354" s="246"/>
      <c r="Q3354" s="246"/>
      <c r="R3354" s="246"/>
      <c r="S3354" s="246"/>
      <c r="T3354" s="247"/>
      <c r="AT3354" s="248" t="s">
        <v>176</v>
      </c>
      <c r="AU3354" s="248" t="s">
        <v>83</v>
      </c>
      <c r="AV3354" s="13" t="s">
        <v>83</v>
      </c>
      <c r="AW3354" s="13" t="s">
        <v>34</v>
      </c>
      <c r="AX3354" s="13" t="s">
        <v>73</v>
      </c>
      <c r="AY3354" s="248" t="s">
        <v>161</v>
      </c>
    </row>
    <row r="3355" s="12" customFormat="1">
      <c r="B3355" s="228"/>
      <c r="C3355" s="229"/>
      <c r="D3355" s="225" t="s">
        <v>176</v>
      </c>
      <c r="E3355" s="230" t="s">
        <v>19</v>
      </c>
      <c r="F3355" s="231" t="s">
        <v>3491</v>
      </c>
      <c r="G3355" s="229"/>
      <c r="H3355" s="230" t="s">
        <v>19</v>
      </c>
      <c r="I3355" s="232"/>
      <c r="J3355" s="229"/>
      <c r="K3355" s="229"/>
      <c r="L3355" s="233"/>
      <c r="M3355" s="234"/>
      <c r="N3355" s="235"/>
      <c r="O3355" s="235"/>
      <c r="P3355" s="235"/>
      <c r="Q3355" s="235"/>
      <c r="R3355" s="235"/>
      <c r="S3355" s="235"/>
      <c r="T3355" s="236"/>
      <c r="AT3355" s="237" t="s">
        <v>176</v>
      </c>
      <c r="AU3355" s="237" t="s">
        <v>83</v>
      </c>
      <c r="AV3355" s="12" t="s">
        <v>81</v>
      </c>
      <c r="AW3355" s="12" t="s">
        <v>34</v>
      </c>
      <c r="AX3355" s="12" t="s">
        <v>73</v>
      </c>
      <c r="AY3355" s="237" t="s">
        <v>161</v>
      </c>
    </row>
    <row r="3356" s="13" customFormat="1">
      <c r="B3356" s="238"/>
      <c r="C3356" s="239"/>
      <c r="D3356" s="225" t="s">
        <v>176</v>
      </c>
      <c r="E3356" s="240" t="s">
        <v>19</v>
      </c>
      <c r="F3356" s="241" t="s">
        <v>3492</v>
      </c>
      <c r="G3356" s="239"/>
      <c r="H3356" s="242">
        <v>17.920000000000002</v>
      </c>
      <c r="I3356" s="243"/>
      <c r="J3356" s="239"/>
      <c r="K3356" s="239"/>
      <c r="L3356" s="244"/>
      <c r="M3356" s="245"/>
      <c r="N3356" s="246"/>
      <c r="O3356" s="246"/>
      <c r="P3356" s="246"/>
      <c r="Q3356" s="246"/>
      <c r="R3356" s="246"/>
      <c r="S3356" s="246"/>
      <c r="T3356" s="247"/>
      <c r="AT3356" s="248" t="s">
        <v>176</v>
      </c>
      <c r="AU3356" s="248" t="s">
        <v>83</v>
      </c>
      <c r="AV3356" s="13" t="s">
        <v>83</v>
      </c>
      <c r="AW3356" s="13" t="s">
        <v>34</v>
      </c>
      <c r="AX3356" s="13" t="s">
        <v>73</v>
      </c>
      <c r="AY3356" s="248" t="s">
        <v>161</v>
      </c>
    </row>
    <row r="3357" s="13" customFormat="1">
      <c r="B3357" s="238"/>
      <c r="C3357" s="239"/>
      <c r="D3357" s="225" t="s">
        <v>176</v>
      </c>
      <c r="E3357" s="240" t="s">
        <v>19</v>
      </c>
      <c r="F3357" s="241" t="s">
        <v>3493</v>
      </c>
      <c r="G3357" s="239"/>
      <c r="H3357" s="242">
        <v>4.2000000000000002</v>
      </c>
      <c r="I3357" s="243"/>
      <c r="J3357" s="239"/>
      <c r="K3357" s="239"/>
      <c r="L3357" s="244"/>
      <c r="M3357" s="245"/>
      <c r="N3357" s="246"/>
      <c r="O3357" s="246"/>
      <c r="P3357" s="246"/>
      <c r="Q3357" s="246"/>
      <c r="R3357" s="246"/>
      <c r="S3357" s="246"/>
      <c r="T3357" s="247"/>
      <c r="AT3357" s="248" t="s">
        <v>176</v>
      </c>
      <c r="AU3357" s="248" t="s">
        <v>83</v>
      </c>
      <c r="AV3357" s="13" t="s">
        <v>83</v>
      </c>
      <c r="AW3357" s="13" t="s">
        <v>34</v>
      </c>
      <c r="AX3357" s="13" t="s">
        <v>73</v>
      </c>
      <c r="AY3357" s="248" t="s">
        <v>161</v>
      </c>
    </row>
    <row r="3358" s="13" customFormat="1">
      <c r="B3358" s="238"/>
      <c r="C3358" s="239"/>
      <c r="D3358" s="225" t="s">
        <v>176</v>
      </c>
      <c r="E3358" s="240" t="s">
        <v>19</v>
      </c>
      <c r="F3358" s="241" t="s">
        <v>3494</v>
      </c>
      <c r="G3358" s="239"/>
      <c r="H3358" s="242">
        <v>10.08</v>
      </c>
      <c r="I3358" s="243"/>
      <c r="J3358" s="239"/>
      <c r="K3358" s="239"/>
      <c r="L3358" s="244"/>
      <c r="M3358" s="245"/>
      <c r="N3358" s="246"/>
      <c r="O3358" s="246"/>
      <c r="P3358" s="246"/>
      <c r="Q3358" s="246"/>
      <c r="R3358" s="246"/>
      <c r="S3358" s="246"/>
      <c r="T3358" s="247"/>
      <c r="AT3358" s="248" t="s">
        <v>176</v>
      </c>
      <c r="AU3358" s="248" t="s">
        <v>83</v>
      </c>
      <c r="AV3358" s="13" t="s">
        <v>83</v>
      </c>
      <c r="AW3358" s="13" t="s">
        <v>34</v>
      </c>
      <c r="AX3358" s="13" t="s">
        <v>73</v>
      </c>
      <c r="AY3358" s="248" t="s">
        <v>161</v>
      </c>
    </row>
    <row r="3359" s="13" customFormat="1">
      <c r="B3359" s="238"/>
      <c r="C3359" s="239"/>
      <c r="D3359" s="225" t="s">
        <v>176</v>
      </c>
      <c r="E3359" s="240" t="s">
        <v>19</v>
      </c>
      <c r="F3359" s="241" t="s">
        <v>3495</v>
      </c>
      <c r="G3359" s="239"/>
      <c r="H3359" s="242">
        <v>95.200000000000003</v>
      </c>
      <c r="I3359" s="243"/>
      <c r="J3359" s="239"/>
      <c r="K3359" s="239"/>
      <c r="L3359" s="244"/>
      <c r="M3359" s="245"/>
      <c r="N3359" s="246"/>
      <c r="O3359" s="246"/>
      <c r="P3359" s="246"/>
      <c r="Q3359" s="246"/>
      <c r="R3359" s="246"/>
      <c r="S3359" s="246"/>
      <c r="T3359" s="247"/>
      <c r="AT3359" s="248" t="s">
        <v>176</v>
      </c>
      <c r="AU3359" s="248" t="s">
        <v>83</v>
      </c>
      <c r="AV3359" s="13" t="s">
        <v>83</v>
      </c>
      <c r="AW3359" s="13" t="s">
        <v>34</v>
      </c>
      <c r="AX3359" s="13" t="s">
        <v>73</v>
      </c>
      <c r="AY3359" s="248" t="s">
        <v>161</v>
      </c>
    </row>
    <row r="3360" s="13" customFormat="1">
      <c r="B3360" s="238"/>
      <c r="C3360" s="239"/>
      <c r="D3360" s="225" t="s">
        <v>176</v>
      </c>
      <c r="E3360" s="240" t="s">
        <v>19</v>
      </c>
      <c r="F3360" s="241" t="s">
        <v>3496</v>
      </c>
      <c r="G3360" s="239"/>
      <c r="H3360" s="242">
        <v>10.08</v>
      </c>
      <c r="I3360" s="243"/>
      <c r="J3360" s="239"/>
      <c r="K3360" s="239"/>
      <c r="L3360" s="244"/>
      <c r="M3360" s="245"/>
      <c r="N3360" s="246"/>
      <c r="O3360" s="246"/>
      <c r="P3360" s="246"/>
      <c r="Q3360" s="246"/>
      <c r="R3360" s="246"/>
      <c r="S3360" s="246"/>
      <c r="T3360" s="247"/>
      <c r="AT3360" s="248" t="s">
        <v>176</v>
      </c>
      <c r="AU3360" s="248" t="s">
        <v>83</v>
      </c>
      <c r="AV3360" s="13" t="s">
        <v>83</v>
      </c>
      <c r="AW3360" s="13" t="s">
        <v>34</v>
      </c>
      <c r="AX3360" s="13" t="s">
        <v>73</v>
      </c>
      <c r="AY3360" s="248" t="s">
        <v>161</v>
      </c>
    </row>
    <row r="3361" s="13" customFormat="1">
      <c r="B3361" s="238"/>
      <c r="C3361" s="239"/>
      <c r="D3361" s="225" t="s">
        <v>176</v>
      </c>
      <c r="E3361" s="240" t="s">
        <v>19</v>
      </c>
      <c r="F3361" s="241" t="s">
        <v>3497</v>
      </c>
      <c r="G3361" s="239"/>
      <c r="H3361" s="242">
        <v>2.3999999999999999</v>
      </c>
      <c r="I3361" s="243"/>
      <c r="J3361" s="239"/>
      <c r="K3361" s="239"/>
      <c r="L3361" s="244"/>
      <c r="M3361" s="245"/>
      <c r="N3361" s="246"/>
      <c r="O3361" s="246"/>
      <c r="P3361" s="246"/>
      <c r="Q3361" s="246"/>
      <c r="R3361" s="246"/>
      <c r="S3361" s="246"/>
      <c r="T3361" s="247"/>
      <c r="AT3361" s="248" t="s">
        <v>176</v>
      </c>
      <c r="AU3361" s="248" t="s">
        <v>83</v>
      </c>
      <c r="AV3361" s="13" t="s">
        <v>83</v>
      </c>
      <c r="AW3361" s="13" t="s">
        <v>34</v>
      </c>
      <c r="AX3361" s="13" t="s">
        <v>73</v>
      </c>
      <c r="AY3361" s="248" t="s">
        <v>161</v>
      </c>
    </row>
    <row r="3362" s="13" customFormat="1">
      <c r="B3362" s="238"/>
      <c r="C3362" s="239"/>
      <c r="D3362" s="225" t="s">
        <v>176</v>
      </c>
      <c r="E3362" s="240" t="s">
        <v>19</v>
      </c>
      <c r="F3362" s="241" t="s">
        <v>3498</v>
      </c>
      <c r="G3362" s="239"/>
      <c r="H3362" s="242">
        <v>1.4099999999999999</v>
      </c>
      <c r="I3362" s="243"/>
      <c r="J3362" s="239"/>
      <c r="K3362" s="239"/>
      <c r="L3362" s="244"/>
      <c r="M3362" s="245"/>
      <c r="N3362" s="246"/>
      <c r="O3362" s="246"/>
      <c r="P3362" s="246"/>
      <c r="Q3362" s="246"/>
      <c r="R3362" s="246"/>
      <c r="S3362" s="246"/>
      <c r="T3362" s="247"/>
      <c r="AT3362" s="248" t="s">
        <v>176</v>
      </c>
      <c r="AU3362" s="248" t="s">
        <v>83</v>
      </c>
      <c r="AV3362" s="13" t="s">
        <v>83</v>
      </c>
      <c r="AW3362" s="13" t="s">
        <v>34</v>
      </c>
      <c r="AX3362" s="13" t="s">
        <v>73</v>
      </c>
      <c r="AY3362" s="248" t="s">
        <v>161</v>
      </c>
    </row>
    <row r="3363" s="13" customFormat="1">
      <c r="B3363" s="238"/>
      <c r="C3363" s="239"/>
      <c r="D3363" s="225" t="s">
        <v>176</v>
      </c>
      <c r="E3363" s="240" t="s">
        <v>19</v>
      </c>
      <c r="F3363" s="241" t="s">
        <v>3499</v>
      </c>
      <c r="G3363" s="239"/>
      <c r="H3363" s="242">
        <v>3.3599999999999999</v>
      </c>
      <c r="I3363" s="243"/>
      <c r="J3363" s="239"/>
      <c r="K3363" s="239"/>
      <c r="L3363" s="244"/>
      <c r="M3363" s="245"/>
      <c r="N3363" s="246"/>
      <c r="O3363" s="246"/>
      <c r="P3363" s="246"/>
      <c r="Q3363" s="246"/>
      <c r="R3363" s="246"/>
      <c r="S3363" s="246"/>
      <c r="T3363" s="247"/>
      <c r="AT3363" s="248" t="s">
        <v>176</v>
      </c>
      <c r="AU3363" s="248" t="s">
        <v>83</v>
      </c>
      <c r="AV3363" s="13" t="s">
        <v>83</v>
      </c>
      <c r="AW3363" s="13" t="s">
        <v>34</v>
      </c>
      <c r="AX3363" s="13" t="s">
        <v>73</v>
      </c>
      <c r="AY3363" s="248" t="s">
        <v>161</v>
      </c>
    </row>
    <row r="3364" s="13" customFormat="1">
      <c r="B3364" s="238"/>
      <c r="C3364" s="239"/>
      <c r="D3364" s="225" t="s">
        <v>176</v>
      </c>
      <c r="E3364" s="240" t="s">
        <v>19</v>
      </c>
      <c r="F3364" s="241" t="s">
        <v>3500</v>
      </c>
      <c r="G3364" s="239"/>
      <c r="H3364" s="242">
        <v>3.3599999999999999</v>
      </c>
      <c r="I3364" s="243"/>
      <c r="J3364" s="239"/>
      <c r="K3364" s="239"/>
      <c r="L3364" s="244"/>
      <c r="M3364" s="245"/>
      <c r="N3364" s="246"/>
      <c r="O3364" s="246"/>
      <c r="P3364" s="246"/>
      <c r="Q3364" s="246"/>
      <c r="R3364" s="246"/>
      <c r="S3364" s="246"/>
      <c r="T3364" s="247"/>
      <c r="AT3364" s="248" t="s">
        <v>176</v>
      </c>
      <c r="AU3364" s="248" t="s">
        <v>83</v>
      </c>
      <c r="AV3364" s="13" t="s">
        <v>83</v>
      </c>
      <c r="AW3364" s="13" t="s">
        <v>34</v>
      </c>
      <c r="AX3364" s="13" t="s">
        <v>73</v>
      </c>
      <c r="AY3364" s="248" t="s">
        <v>161</v>
      </c>
    </row>
    <row r="3365" s="13" customFormat="1">
      <c r="B3365" s="238"/>
      <c r="C3365" s="239"/>
      <c r="D3365" s="225" t="s">
        <v>176</v>
      </c>
      <c r="E3365" s="240" t="s">
        <v>19</v>
      </c>
      <c r="F3365" s="241" t="s">
        <v>3501</v>
      </c>
      <c r="G3365" s="239"/>
      <c r="H3365" s="242">
        <v>22.800000000000001</v>
      </c>
      <c r="I3365" s="243"/>
      <c r="J3365" s="239"/>
      <c r="K3365" s="239"/>
      <c r="L3365" s="244"/>
      <c r="M3365" s="245"/>
      <c r="N3365" s="246"/>
      <c r="O3365" s="246"/>
      <c r="P3365" s="246"/>
      <c r="Q3365" s="246"/>
      <c r="R3365" s="246"/>
      <c r="S3365" s="246"/>
      <c r="T3365" s="247"/>
      <c r="AT3365" s="248" t="s">
        <v>176</v>
      </c>
      <c r="AU3365" s="248" t="s">
        <v>83</v>
      </c>
      <c r="AV3365" s="13" t="s">
        <v>83</v>
      </c>
      <c r="AW3365" s="13" t="s">
        <v>34</v>
      </c>
      <c r="AX3365" s="13" t="s">
        <v>73</v>
      </c>
      <c r="AY3365" s="248" t="s">
        <v>161</v>
      </c>
    </row>
    <row r="3366" s="13" customFormat="1">
      <c r="B3366" s="238"/>
      <c r="C3366" s="239"/>
      <c r="D3366" s="225" t="s">
        <v>176</v>
      </c>
      <c r="E3366" s="240" t="s">
        <v>19</v>
      </c>
      <c r="F3366" s="241" t="s">
        <v>3502</v>
      </c>
      <c r="G3366" s="239"/>
      <c r="H3366" s="242">
        <v>6.4000000000000004</v>
      </c>
      <c r="I3366" s="243"/>
      <c r="J3366" s="239"/>
      <c r="K3366" s="239"/>
      <c r="L3366" s="244"/>
      <c r="M3366" s="245"/>
      <c r="N3366" s="246"/>
      <c r="O3366" s="246"/>
      <c r="P3366" s="246"/>
      <c r="Q3366" s="246"/>
      <c r="R3366" s="246"/>
      <c r="S3366" s="246"/>
      <c r="T3366" s="247"/>
      <c r="AT3366" s="248" t="s">
        <v>176</v>
      </c>
      <c r="AU3366" s="248" t="s">
        <v>83</v>
      </c>
      <c r="AV3366" s="13" t="s">
        <v>83</v>
      </c>
      <c r="AW3366" s="13" t="s">
        <v>34</v>
      </c>
      <c r="AX3366" s="13" t="s">
        <v>73</v>
      </c>
      <c r="AY3366" s="248" t="s">
        <v>161</v>
      </c>
    </row>
    <row r="3367" s="13" customFormat="1">
      <c r="B3367" s="238"/>
      <c r="C3367" s="239"/>
      <c r="D3367" s="225" t="s">
        <v>176</v>
      </c>
      <c r="E3367" s="240" t="s">
        <v>19</v>
      </c>
      <c r="F3367" s="241" t="s">
        <v>3503</v>
      </c>
      <c r="G3367" s="239"/>
      <c r="H3367" s="242">
        <v>25.600000000000001</v>
      </c>
      <c r="I3367" s="243"/>
      <c r="J3367" s="239"/>
      <c r="K3367" s="239"/>
      <c r="L3367" s="244"/>
      <c r="M3367" s="245"/>
      <c r="N3367" s="246"/>
      <c r="O3367" s="246"/>
      <c r="P3367" s="246"/>
      <c r="Q3367" s="246"/>
      <c r="R3367" s="246"/>
      <c r="S3367" s="246"/>
      <c r="T3367" s="247"/>
      <c r="AT3367" s="248" t="s">
        <v>176</v>
      </c>
      <c r="AU3367" s="248" t="s">
        <v>83</v>
      </c>
      <c r="AV3367" s="13" t="s">
        <v>83</v>
      </c>
      <c r="AW3367" s="13" t="s">
        <v>34</v>
      </c>
      <c r="AX3367" s="13" t="s">
        <v>73</v>
      </c>
      <c r="AY3367" s="248" t="s">
        <v>161</v>
      </c>
    </row>
    <row r="3368" s="12" customFormat="1">
      <c r="B3368" s="228"/>
      <c r="C3368" s="229"/>
      <c r="D3368" s="225" t="s">
        <v>176</v>
      </c>
      <c r="E3368" s="230" t="s">
        <v>19</v>
      </c>
      <c r="F3368" s="231" t="s">
        <v>3504</v>
      </c>
      <c r="G3368" s="229"/>
      <c r="H3368" s="230" t="s">
        <v>19</v>
      </c>
      <c r="I3368" s="232"/>
      <c r="J3368" s="229"/>
      <c r="K3368" s="229"/>
      <c r="L3368" s="233"/>
      <c r="M3368" s="234"/>
      <c r="N3368" s="235"/>
      <c r="O3368" s="235"/>
      <c r="P3368" s="235"/>
      <c r="Q3368" s="235"/>
      <c r="R3368" s="235"/>
      <c r="S3368" s="235"/>
      <c r="T3368" s="236"/>
      <c r="AT3368" s="237" t="s">
        <v>176</v>
      </c>
      <c r="AU3368" s="237" t="s">
        <v>83</v>
      </c>
      <c r="AV3368" s="12" t="s">
        <v>81</v>
      </c>
      <c r="AW3368" s="12" t="s">
        <v>34</v>
      </c>
      <c r="AX3368" s="12" t="s">
        <v>73</v>
      </c>
      <c r="AY3368" s="237" t="s">
        <v>161</v>
      </c>
    </row>
    <row r="3369" s="13" customFormat="1">
      <c r="B3369" s="238"/>
      <c r="C3369" s="239"/>
      <c r="D3369" s="225" t="s">
        <v>176</v>
      </c>
      <c r="E3369" s="240" t="s">
        <v>19</v>
      </c>
      <c r="F3369" s="241" t="s">
        <v>3505</v>
      </c>
      <c r="G3369" s="239"/>
      <c r="H3369" s="242">
        <v>20.800000000000001</v>
      </c>
      <c r="I3369" s="243"/>
      <c r="J3369" s="239"/>
      <c r="K3369" s="239"/>
      <c r="L3369" s="244"/>
      <c r="M3369" s="245"/>
      <c r="N3369" s="246"/>
      <c r="O3369" s="246"/>
      <c r="P3369" s="246"/>
      <c r="Q3369" s="246"/>
      <c r="R3369" s="246"/>
      <c r="S3369" s="246"/>
      <c r="T3369" s="247"/>
      <c r="AT3369" s="248" t="s">
        <v>176</v>
      </c>
      <c r="AU3369" s="248" t="s">
        <v>83</v>
      </c>
      <c r="AV3369" s="13" t="s">
        <v>83</v>
      </c>
      <c r="AW3369" s="13" t="s">
        <v>34</v>
      </c>
      <c r="AX3369" s="13" t="s">
        <v>73</v>
      </c>
      <c r="AY3369" s="248" t="s">
        <v>161</v>
      </c>
    </row>
    <row r="3370" s="13" customFormat="1">
      <c r="B3370" s="238"/>
      <c r="C3370" s="239"/>
      <c r="D3370" s="225" t="s">
        <v>176</v>
      </c>
      <c r="E3370" s="240" t="s">
        <v>19</v>
      </c>
      <c r="F3370" s="241" t="s">
        <v>3506</v>
      </c>
      <c r="G3370" s="239"/>
      <c r="H3370" s="242">
        <v>13</v>
      </c>
      <c r="I3370" s="243"/>
      <c r="J3370" s="239"/>
      <c r="K3370" s="239"/>
      <c r="L3370" s="244"/>
      <c r="M3370" s="245"/>
      <c r="N3370" s="246"/>
      <c r="O3370" s="246"/>
      <c r="P3370" s="246"/>
      <c r="Q3370" s="246"/>
      <c r="R3370" s="246"/>
      <c r="S3370" s="246"/>
      <c r="T3370" s="247"/>
      <c r="AT3370" s="248" t="s">
        <v>176</v>
      </c>
      <c r="AU3370" s="248" t="s">
        <v>83</v>
      </c>
      <c r="AV3370" s="13" t="s">
        <v>83</v>
      </c>
      <c r="AW3370" s="13" t="s">
        <v>34</v>
      </c>
      <c r="AX3370" s="13" t="s">
        <v>73</v>
      </c>
      <c r="AY3370" s="248" t="s">
        <v>161</v>
      </c>
    </row>
    <row r="3371" s="13" customFormat="1">
      <c r="B3371" s="238"/>
      <c r="C3371" s="239"/>
      <c r="D3371" s="225" t="s">
        <v>176</v>
      </c>
      <c r="E3371" s="240" t="s">
        <v>19</v>
      </c>
      <c r="F3371" s="241" t="s">
        <v>3507</v>
      </c>
      <c r="G3371" s="239"/>
      <c r="H3371" s="242">
        <v>21.760000000000002</v>
      </c>
      <c r="I3371" s="243"/>
      <c r="J3371" s="239"/>
      <c r="K3371" s="239"/>
      <c r="L3371" s="244"/>
      <c r="M3371" s="245"/>
      <c r="N3371" s="246"/>
      <c r="O3371" s="246"/>
      <c r="P3371" s="246"/>
      <c r="Q3371" s="246"/>
      <c r="R3371" s="246"/>
      <c r="S3371" s="246"/>
      <c r="T3371" s="247"/>
      <c r="AT3371" s="248" t="s">
        <v>176</v>
      </c>
      <c r="AU3371" s="248" t="s">
        <v>83</v>
      </c>
      <c r="AV3371" s="13" t="s">
        <v>83</v>
      </c>
      <c r="AW3371" s="13" t="s">
        <v>34</v>
      </c>
      <c r="AX3371" s="13" t="s">
        <v>73</v>
      </c>
      <c r="AY3371" s="248" t="s">
        <v>161</v>
      </c>
    </row>
    <row r="3372" s="13" customFormat="1">
      <c r="B3372" s="238"/>
      <c r="C3372" s="239"/>
      <c r="D3372" s="225" t="s">
        <v>176</v>
      </c>
      <c r="E3372" s="240" t="s">
        <v>19</v>
      </c>
      <c r="F3372" s="241" t="s">
        <v>3508</v>
      </c>
      <c r="G3372" s="239"/>
      <c r="H3372" s="242">
        <v>12.800000000000001</v>
      </c>
      <c r="I3372" s="243"/>
      <c r="J3372" s="239"/>
      <c r="K3372" s="239"/>
      <c r="L3372" s="244"/>
      <c r="M3372" s="245"/>
      <c r="N3372" s="246"/>
      <c r="O3372" s="246"/>
      <c r="P3372" s="246"/>
      <c r="Q3372" s="246"/>
      <c r="R3372" s="246"/>
      <c r="S3372" s="246"/>
      <c r="T3372" s="247"/>
      <c r="AT3372" s="248" t="s">
        <v>176</v>
      </c>
      <c r="AU3372" s="248" t="s">
        <v>83</v>
      </c>
      <c r="AV3372" s="13" t="s">
        <v>83</v>
      </c>
      <c r="AW3372" s="13" t="s">
        <v>34</v>
      </c>
      <c r="AX3372" s="13" t="s">
        <v>73</v>
      </c>
      <c r="AY3372" s="248" t="s">
        <v>161</v>
      </c>
    </row>
    <row r="3373" s="13" customFormat="1">
      <c r="B3373" s="238"/>
      <c r="C3373" s="239"/>
      <c r="D3373" s="225" t="s">
        <v>176</v>
      </c>
      <c r="E3373" s="240" t="s">
        <v>19</v>
      </c>
      <c r="F3373" s="241" t="s">
        <v>3509</v>
      </c>
      <c r="G3373" s="239"/>
      <c r="H3373" s="242">
        <v>8.9600000000000009</v>
      </c>
      <c r="I3373" s="243"/>
      <c r="J3373" s="239"/>
      <c r="K3373" s="239"/>
      <c r="L3373" s="244"/>
      <c r="M3373" s="245"/>
      <c r="N3373" s="246"/>
      <c r="O3373" s="246"/>
      <c r="P3373" s="246"/>
      <c r="Q3373" s="246"/>
      <c r="R3373" s="246"/>
      <c r="S3373" s="246"/>
      <c r="T3373" s="247"/>
      <c r="AT3373" s="248" t="s">
        <v>176</v>
      </c>
      <c r="AU3373" s="248" t="s">
        <v>83</v>
      </c>
      <c r="AV3373" s="13" t="s">
        <v>83</v>
      </c>
      <c r="AW3373" s="13" t="s">
        <v>34</v>
      </c>
      <c r="AX3373" s="13" t="s">
        <v>73</v>
      </c>
      <c r="AY3373" s="248" t="s">
        <v>161</v>
      </c>
    </row>
    <row r="3374" s="13" customFormat="1">
      <c r="B3374" s="238"/>
      <c r="C3374" s="239"/>
      <c r="D3374" s="225" t="s">
        <v>176</v>
      </c>
      <c r="E3374" s="240" t="s">
        <v>19</v>
      </c>
      <c r="F3374" s="241" t="s">
        <v>3510</v>
      </c>
      <c r="G3374" s="239"/>
      <c r="H3374" s="242">
        <v>4.4800000000000004</v>
      </c>
      <c r="I3374" s="243"/>
      <c r="J3374" s="239"/>
      <c r="K3374" s="239"/>
      <c r="L3374" s="244"/>
      <c r="M3374" s="245"/>
      <c r="N3374" s="246"/>
      <c r="O3374" s="246"/>
      <c r="P3374" s="246"/>
      <c r="Q3374" s="246"/>
      <c r="R3374" s="246"/>
      <c r="S3374" s="246"/>
      <c r="T3374" s="247"/>
      <c r="AT3374" s="248" t="s">
        <v>176</v>
      </c>
      <c r="AU3374" s="248" t="s">
        <v>83</v>
      </c>
      <c r="AV3374" s="13" t="s">
        <v>83</v>
      </c>
      <c r="AW3374" s="13" t="s">
        <v>34</v>
      </c>
      <c r="AX3374" s="13" t="s">
        <v>73</v>
      </c>
      <c r="AY3374" s="248" t="s">
        <v>161</v>
      </c>
    </row>
    <row r="3375" s="13" customFormat="1">
      <c r="B3375" s="238"/>
      <c r="C3375" s="239"/>
      <c r="D3375" s="225" t="s">
        <v>176</v>
      </c>
      <c r="E3375" s="240" t="s">
        <v>19</v>
      </c>
      <c r="F3375" s="241" t="s">
        <v>3511</v>
      </c>
      <c r="G3375" s="239"/>
      <c r="H3375" s="242">
        <v>1.9199999999999999</v>
      </c>
      <c r="I3375" s="243"/>
      <c r="J3375" s="239"/>
      <c r="K3375" s="239"/>
      <c r="L3375" s="244"/>
      <c r="M3375" s="245"/>
      <c r="N3375" s="246"/>
      <c r="O3375" s="246"/>
      <c r="P3375" s="246"/>
      <c r="Q3375" s="246"/>
      <c r="R3375" s="246"/>
      <c r="S3375" s="246"/>
      <c r="T3375" s="247"/>
      <c r="AT3375" s="248" t="s">
        <v>176</v>
      </c>
      <c r="AU3375" s="248" t="s">
        <v>83</v>
      </c>
      <c r="AV3375" s="13" t="s">
        <v>83</v>
      </c>
      <c r="AW3375" s="13" t="s">
        <v>34</v>
      </c>
      <c r="AX3375" s="13" t="s">
        <v>73</v>
      </c>
      <c r="AY3375" s="248" t="s">
        <v>161</v>
      </c>
    </row>
    <row r="3376" s="13" customFormat="1">
      <c r="B3376" s="238"/>
      <c r="C3376" s="239"/>
      <c r="D3376" s="225" t="s">
        <v>176</v>
      </c>
      <c r="E3376" s="240" t="s">
        <v>19</v>
      </c>
      <c r="F3376" s="241" t="s">
        <v>3512</v>
      </c>
      <c r="G3376" s="239"/>
      <c r="H3376" s="242">
        <v>72</v>
      </c>
      <c r="I3376" s="243"/>
      <c r="J3376" s="239"/>
      <c r="K3376" s="239"/>
      <c r="L3376" s="244"/>
      <c r="M3376" s="245"/>
      <c r="N3376" s="246"/>
      <c r="O3376" s="246"/>
      <c r="P3376" s="246"/>
      <c r="Q3376" s="246"/>
      <c r="R3376" s="246"/>
      <c r="S3376" s="246"/>
      <c r="T3376" s="247"/>
      <c r="AT3376" s="248" t="s">
        <v>176</v>
      </c>
      <c r="AU3376" s="248" t="s">
        <v>83</v>
      </c>
      <c r="AV3376" s="13" t="s">
        <v>83</v>
      </c>
      <c r="AW3376" s="13" t="s">
        <v>34</v>
      </c>
      <c r="AX3376" s="13" t="s">
        <v>73</v>
      </c>
      <c r="AY3376" s="248" t="s">
        <v>161</v>
      </c>
    </row>
    <row r="3377" s="12" customFormat="1">
      <c r="B3377" s="228"/>
      <c r="C3377" s="229"/>
      <c r="D3377" s="225" t="s">
        <v>176</v>
      </c>
      <c r="E3377" s="230" t="s">
        <v>19</v>
      </c>
      <c r="F3377" s="231" t="s">
        <v>3513</v>
      </c>
      <c r="G3377" s="229"/>
      <c r="H3377" s="230" t="s">
        <v>19</v>
      </c>
      <c r="I3377" s="232"/>
      <c r="J3377" s="229"/>
      <c r="K3377" s="229"/>
      <c r="L3377" s="233"/>
      <c r="M3377" s="234"/>
      <c r="N3377" s="235"/>
      <c r="O3377" s="235"/>
      <c r="P3377" s="235"/>
      <c r="Q3377" s="235"/>
      <c r="R3377" s="235"/>
      <c r="S3377" s="235"/>
      <c r="T3377" s="236"/>
      <c r="AT3377" s="237" t="s">
        <v>176</v>
      </c>
      <c r="AU3377" s="237" t="s">
        <v>83</v>
      </c>
      <c r="AV3377" s="12" t="s">
        <v>81</v>
      </c>
      <c r="AW3377" s="12" t="s">
        <v>34</v>
      </c>
      <c r="AX3377" s="12" t="s">
        <v>73</v>
      </c>
      <c r="AY3377" s="237" t="s">
        <v>161</v>
      </c>
    </row>
    <row r="3378" s="13" customFormat="1">
      <c r="B3378" s="238"/>
      <c r="C3378" s="239"/>
      <c r="D3378" s="225" t="s">
        <v>176</v>
      </c>
      <c r="E3378" s="240" t="s">
        <v>19</v>
      </c>
      <c r="F3378" s="241" t="s">
        <v>3514</v>
      </c>
      <c r="G3378" s="239"/>
      <c r="H3378" s="242">
        <v>373.33300000000003</v>
      </c>
      <c r="I3378" s="243"/>
      <c r="J3378" s="239"/>
      <c r="K3378" s="239"/>
      <c r="L3378" s="244"/>
      <c r="M3378" s="245"/>
      <c r="N3378" s="246"/>
      <c r="O3378" s="246"/>
      <c r="P3378" s="246"/>
      <c r="Q3378" s="246"/>
      <c r="R3378" s="246"/>
      <c r="S3378" s="246"/>
      <c r="T3378" s="247"/>
      <c r="AT3378" s="248" t="s">
        <v>176</v>
      </c>
      <c r="AU3378" s="248" t="s">
        <v>83</v>
      </c>
      <c r="AV3378" s="13" t="s">
        <v>83</v>
      </c>
      <c r="AW3378" s="13" t="s">
        <v>34</v>
      </c>
      <c r="AX3378" s="13" t="s">
        <v>73</v>
      </c>
      <c r="AY3378" s="248" t="s">
        <v>161</v>
      </c>
    </row>
    <row r="3379" s="12" customFormat="1">
      <c r="B3379" s="228"/>
      <c r="C3379" s="229"/>
      <c r="D3379" s="225" t="s">
        <v>176</v>
      </c>
      <c r="E3379" s="230" t="s">
        <v>19</v>
      </c>
      <c r="F3379" s="231" t="s">
        <v>3515</v>
      </c>
      <c r="G3379" s="229"/>
      <c r="H3379" s="230" t="s">
        <v>19</v>
      </c>
      <c r="I3379" s="232"/>
      <c r="J3379" s="229"/>
      <c r="K3379" s="229"/>
      <c r="L3379" s="233"/>
      <c r="M3379" s="234"/>
      <c r="N3379" s="235"/>
      <c r="O3379" s="235"/>
      <c r="P3379" s="235"/>
      <c r="Q3379" s="235"/>
      <c r="R3379" s="235"/>
      <c r="S3379" s="235"/>
      <c r="T3379" s="236"/>
      <c r="AT3379" s="237" t="s">
        <v>176</v>
      </c>
      <c r="AU3379" s="237" t="s">
        <v>83</v>
      </c>
      <c r="AV3379" s="12" t="s">
        <v>81</v>
      </c>
      <c r="AW3379" s="12" t="s">
        <v>34</v>
      </c>
      <c r="AX3379" s="12" t="s">
        <v>73</v>
      </c>
      <c r="AY3379" s="237" t="s">
        <v>161</v>
      </c>
    </row>
    <row r="3380" s="13" customFormat="1">
      <c r="B3380" s="238"/>
      <c r="C3380" s="239"/>
      <c r="D3380" s="225" t="s">
        <v>176</v>
      </c>
      <c r="E3380" s="240" t="s">
        <v>19</v>
      </c>
      <c r="F3380" s="241" t="s">
        <v>3516</v>
      </c>
      <c r="G3380" s="239"/>
      <c r="H3380" s="242">
        <v>24</v>
      </c>
      <c r="I3380" s="243"/>
      <c r="J3380" s="239"/>
      <c r="K3380" s="239"/>
      <c r="L3380" s="244"/>
      <c r="M3380" s="245"/>
      <c r="N3380" s="246"/>
      <c r="O3380" s="246"/>
      <c r="P3380" s="246"/>
      <c r="Q3380" s="246"/>
      <c r="R3380" s="246"/>
      <c r="S3380" s="246"/>
      <c r="T3380" s="247"/>
      <c r="AT3380" s="248" t="s">
        <v>176</v>
      </c>
      <c r="AU3380" s="248" t="s">
        <v>83</v>
      </c>
      <c r="AV3380" s="13" t="s">
        <v>83</v>
      </c>
      <c r="AW3380" s="13" t="s">
        <v>34</v>
      </c>
      <c r="AX3380" s="13" t="s">
        <v>73</v>
      </c>
      <c r="AY3380" s="248" t="s">
        <v>161</v>
      </c>
    </row>
    <row r="3381" s="13" customFormat="1">
      <c r="B3381" s="238"/>
      <c r="C3381" s="239"/>
      <c r="D3381" s="225" t="s">
        <v>176</v>
      </c>
      <c r="E3381" s="240" t="s">
        <v>19</v>
      </c>
      <c r="F3381" s="241" t="s">
        <v>3517</v>
      </c>
      <c r="G3381" s="239"/>
      <c r="H3381" s="242">
        <v>10.004</v>
      </c>
      <c r="I3381" s="243"/>
      <c r="J3381" s="239"/>
      <c r="K3381" s="239"/>
      <c r="L3381" s="244"/>
      <c r="M3381" s="245"/>
      <c r="N3381" s="246"/>
      <c r="O3381" s="246"/>
      <c r="P3381" s="246"/>
      <c r="Q3381" s="246"/>
      <c r="R3381" s="246"/>
      <c r="S3381" s="246"/>
      <c r="T3381" s="247"/>
      <c r="AT3381" s="248" t="s">
        <v>176</v>
      </c>
      <c r="AU3381" s="248" t="s">
        <v>83</v>
      </c>
      <c r="AV3381" s="13" t="s">
        <v>83</v>
      </c>
      <c r="AW3381" s="13" t="s">
        <v>34</v>
      </c>
      <c r="AX3381" s="13" t="s">
        <v>73</v>
      </c>
      <c r="AY3381" s="248" t="s">
        <v>161</v>
      </c>
    </row>
    <row r="3382" s="13" customFormat="1">
      <c r="B3382" s="238"/>
      <c r="C3382" s="239"/>
      <c r="D3382" s="225" t="s">
        <v>176</v>
      </c>
      <c r="E3382" s="240" t="s">
        <v>19</v>
      </c>
      <c r="F3382" s="241" t="s">
        <v>3518</v>
      </c>
      <c r="G3382" s="239"/>
      <c r="H3382" s="242">
        <v>26.879999999999999</v>
      </c>
      <c r="I3382" s="243"/>
      <c r="J3382" s="239"/>
      <c r="K3382" s="239"/>
      <c r="L3382" s="244"/>
      <c r="M3382" s="245"/>
      <c r="N3382" s="246"/>
      <c r="O3382" s="246"/>
      <c r="P3382" s="246"/>
      <c r="Q3382" s="246"/>
      <c r="R3382" s="246"/>
      <c r="S3382" s="246"/>
      <c r="T3382" s="247"/>
      <c r="AT3382" s="248" t="s">
        <v>176</v>
      </c>
      <c r="AU3382" s="248" t="s">
        <v>83</v>
      </c>
      <c r="AV3382" s="13" t="s">
        <v>83</v>
      </c>
      <c r="AW3382" s="13" t="s">
        <v>34</v>
      </c>
      <c r="AX3382" s="13" t="s">
        <v>73</v>
      </c>
      <c r="AY3382" s="248" t="s">
        <v>161</v>
      </c>
    </row>
    <row r="3383" s="13" customFormat="1">
      <c r="B3383" s="238"/>
      <c r="C3383" s="239"/>
      <c r="D3383" s="225" t="s">
        <v>176</v>
      </c>
      <c r="E3383" s="240" t="s">
        <v>19</v>
      </c>
      <c r="F3383" s="241" t="s">
        <v>3519</v>
      </c>
      <c r="G3383" s="239"/>
      <c r="H3383" s="242">
        <v>4.6799999999999997</v>
      </c>
      <c r="I3383" s="243"/>
      <c r="J3383" s="239"/>
      <c r="K3383" s="239"/>
      <c r="L3383" s="244"/>
      <c r="M3383" s="245"/>
      <c r="N3383" s="246"/>
      <c r="O3383" s="246"/>
      <c r="P3383" s="246"/>
      <c r="Q3383" s="246"/>
      <c r="R3383" s="246"/>
      <c r="S3383" s="246"/>
      <c r="T3383" s="247"/>
      <c r="AT3383" s="248" t="s">
        <v>176</v>
      </c>
      <c r="AU3383" s="248" t="s">
        <v>83</v>
      </c>
      <c r="AV3383" s="13" t="s">
        <v>83</v>
      </c>
      <c r="AW3383" s="13" t="s">
        <v>34</v>
      </c>
      <c r="AX3383" s="13" t="s">
        <v>73</v>
      </c>
      <c r="AY3383" s="248" t="s">
        <v>161</v>
      </c>
    </row>
    <row r="3384" s="13" customFormat="1">
      <c r="B3384" s="238"/>
      <c r="C3384" s="239"/>
      <c r="D3384" s="225" t="s">
        <v>176</v>
      </c>
      <c r="E3384" s="240" t="s">
        <v>19</v>
      </c>
      <c r="F3384" s="241" t="s">
        <v>3520</v>
      </c>
      <c r="G3384" s="239"/>
      <c r="H3384" s="242">
        <v>28.800000000000001</v>
      </c>
      <c r="I3384" s="243"/>
      <c r="J3384" s="239"/>
      <c r="K3384" s="239"/>
      <c r="L3384" s="244"/>
      <c r="M3384" s="245"/>
      <c r="N3384" s="246"/>
      <c r="O3384" s="246"/>
      <c r="P3384" s="246"/>
      <c r="Q3384" s="246"/>
      <c r="R3384" s="246"/>
      <c r="S3384" s="246"/>
      <c r="T3384" s="247"/>
      <c r="AT3384" s="248" t="s">
        <v>176</v>
      </c>
      <c r="AU3384" s="248" t="s">
        <v>83</v>
      </c>
      <c r="AV3384" s="13" t="s">
        <v>83</v>
      </c>
      <c r="AW3384" s="13" t="s">
        <v>34</v>
      </c>
      <c r="AX3384" s="13" t="s">
        <v>73</v>
      </c>
      <c r="AY3384" s="248" t="s">
        <v>161</v>
      </c>
    </row>
    <row r="3385" s="14" customFormat="1">
      <c r="B3385" s="249"/>
      <c r="C3385" s="250"/>
      <c r="D3385" s="225" t="s">
        <v>176</v>
      </c>
      <c r="E3385" s="251" t="s">
        <v>19</v>
      </c>
      <c r="F3385" s="252" t="s">
        <v>201</v>
      </c>
      <c r="G3385" s="250"/>
      <c r="H3385" s="253">
        <v>1809.451</v>
      </c>
      <c r="I3385" s="254"/>
      <c r="J3385" s="250"/>
      <c r="K3385" s="250"/>
      <c r="L3385" s="255"/>
      <c r="M3385" s="256"/>
      <c r="N3385" s="257"/>
      <c r="O3385" s="257"/>
      <c r="P3385" s="257"/>
      <c r="Q3385" s="257"/>
      <c r="R3385" s="257"/>
      <c r="S3385" s="257"/>
      <c r="T3385" s="258"/>
      <c r="AT3385" s="259" t="s">
        <v>176</v>
      </c>
      <c r="AU3385" s="259" t="s">
        <v>83</v>
      </c>
      <c r="AV3385" s="14" t="s">
        <v>167</v>
      </c>
      <c r="AW3385" s="14" t="s">
        <v>34</v>
      </c>
      <c r="AX3385" s="14" t="s">
        <v>81</v>
      </c>
      <c r="AY3385" s="259" t="s">
        <v>161</v>
      </c>
    </row>
    <row r="3386" s="1" customFormat="1" ht="16.5" customHeight="1">
      <c r="B3386" s="39"/>
      <c r="C3386" s="212" t="s">
        <v>3521</v>
      </c>
      <c r="D3386" s="212" t="s">
        <v>163</v>
      </c>
      <c r="E3386" s="213" t="s">
        <v>3522</v>
      </c>
      <c r="F3386" s="214" t="s">
        <v>3523</v>
      </c>
      <c r="G3386" s="215" t="s">
        <v>210</v>
      </c>
      <c r="H3386" s="216">
        <v>205</v>
      </c>
      <c r="I3386" s="217"/>
      <c r="J3386" s="218">
        <f>ROUND(I3386*H3386,2)</f>
        <v>0</v>
      </c>
      <c r="K3386" s="214" t="s">
        <v>173</v>
      </c>
      <c r="L3386" s="44"/>
      <c r="M3386" s="219" t="s">
        <v>19</v>
      </c>
      <c r="N3386" s="220" t="s">
        <v>44</v>
      </c>
      <c r="O3386" s="84"/>
      <c r="P3386" s="221">
        <f>O3386*H3386</f>
        <v>0</v>
      </c>
      <c r="Q3386" s="221">
        <v>0.00058</v>
      </c>
      <c r="R3386" s="221">
        <f>Q3386*H3386</f>
        <v>0.11890000000000001</v>
      </c>
      <c r="S3386" s="221">
        <v>0</v>
      </c>
      <c r="T3386" s="222">
        <f>S3386*H3386</f>
        <v>0</v>
      </c>
      <c r="AR3386" s="223" t="s">
        <v>257</v>
      </c>
      <c r="AT3386" s="223" t="s">
        <v>163</v>
      </c>
      <c r="AU3386" s="223" t="s">
        <v>83</v>
      </c>
      <c r="AY3386" s="18" t="s">
        <v>161</v>
      </c>
      <c r="BE3386" s="224">
        <f>IF(N3386="základní",J3386,0)</f>
        <v>0</v>
      </c>
      <c r="BF3386" s="224">
        <f>IF(N3386="snížená",J3386,0)</f>
        <v>0</v>
      </c>
      <c r="BG3386" s="224">
        <f>IF(N3386="zákl. přenesená",J3386,0)</f>
        <v>0</v>
      </c>
      <c r="BH3386" s="224">
        <f>IF(N3386="sníž. přenesená",J3386,0)</f>
        <v>0</v>
      </c>
      <c r="BI3386" s="224">
        <f>IF(N3386="nulová",J3386,0)</f>
        <v>0</v>
      </c>
      <c r="BJ3386" s="18" t="s">
        <v>81</v>
      </c>
      <c r="BK3386" s="224">
        <f>ROUND(I3386*H3386,2)</f>
        <v>0</v>
      </c>
      <c r="BL3386" s="18" t="s">
        <v>257</v>
      </c>
      <c r="BM3386" s="223" t="s">
        <v>3524</v>
      </c>
    </row>
    <row r="3387" s="1" customFormat="1">
      <c r="B3387" s="39"/>
      <c r="C3387" s="40"/>
      <c r="D3387" s="225" t="s">
        <v>169</v>
      </c>
      <c r="E3387" s="40"/>
      <c r="F3387" s="226" t="s">
        <v>3525</v>
      </c>
      <c r="G3387" s="40"/>
      <c r="H3387" s="40"/>
      <c r="I3387" s="136"/>
      <c r="J3387" s="40"/>
      <c r="K3387" s="40"/>
      <c r="L3387" s="44"/>
      <c r="M3387" s="227"/>
      <c r="N3387" s="84"/>
      <c r="O3387" s="84"/>
      <c r="P3387" s="84"/>
      <c r="Q3387" s="84"/>
      <c r="R3387" s="84"/>
      <c r="S3387" s="84"/>
      <c r="T3387" s="85"/>
      <c r="AT3387" s="18" t="s">
        <v>169</v>
      </c>
      <c r="AU3387" s="18" t="s">
        <v>83</v>
      </c>
    </row>
    <row r="3388" s="12" customFormat="1">
      <c r="B3388" s="228"/>
      <c r="C3388" s="229"/>
      <c r="D3388" s="225" t="s">
        <v>176</v>
      </c>
      <c r="E3388" s="230" t="s">
        <v>19</v>
      </c>
      <c r="F3388" s="231" t="s">
        <v>177</v>
      </c>
      <c r="G3388" s="229"/>
      <c r="H3388" s="230" t="s">
        <v>19</v>
      </c>
      <c r="I3388" s="232"/>
      <c r="J3388" s="229"/>
      <c r="K3388" s="229"/>
      <c r="L3388" s="233"/>
      <c r="M3388" s="234"/>
      <c r="N3388" s="235"/>
      <c r="O3388" s="235"/>
      <c r="P3388" s="235"/>
      <c r="Q3388" s="235"/>
      <c r="R3388" s="235"/>
      <c r="S3388" s="235"/>
      <c r="T3388" s="236"/>
      <c r="AT3388" s="237" t="s">
        <v>176</v>
      </c>
      <c r="AU3388" s="237" t="s">
        <v>83</v>
      </c>
      <c r="AV3388" s="12" t="s">
        <v>81</v>
      </c>
      <c r="AW3388" s="12" t="s">
        <v>34</v>
      </c>
      <c r="AX3388" s="12" t="s">
        <v>73</v>
      </c>
      <c r="AY3388" s="237" t="s">
        <v>161</v>
      </c>
    </row>
    <row r="3389" s="13" customFormat="1">
      <c r="B3389" s="238"/>
      <c r="C3389" s="239"/>
      <c r="D3389" s="225" t="s">
        <v>176</v>
      </c>
      <c r="E3389" s="240" t="s">
        <v>19</v>
      </c>
      <c r="F3389" s="241" t="s">
        <v>3526</v>
      </c>
      <c r="G3389" s="239"/>
      <c r="H3389" s="242">
        <v>205</v>
      </c>
      <c r="I3389" s="243"/>
      <c r="J3389" s="239"/>
      <c r="K3389" s="239"/>
      <c r="L3389" s="244"/>
      <c r="M3389" s="245"/>
      <c r="N3389" s="246"/>
      <c r="O3389" s="246"/>
      <c r="P3389" s="246"/>
      <c r="Q3389" s="246"/>
      <c r="R3389" s="246"/>
      <c r="S3389" s="246"/>
      <c r="T3389" s="247"/>
      <c r="AT3389" s="248" t="s">
        <v>176</v>
      </c>
      <c r="AU3389" s="248" t="s">
        <v>83</v>
      </c>
      <c r="AV3389" s="13" t="s">
        <v>83</v>
      </c>
      <c r="AW3389" s="13" t="s">
        <v>34</v>
      </c>
      <c r="AX3389" s="13" t="s">
        <v>81</v>
      </c>
      <c r="AY3389" s="248" t="s">
        <v>161</v>
      </c>
    </row>
    <row r="3390" s="1" customFormat="1" ht="16.5" customHeight="1">
      <c r="B3390" s="39"/>
      <c r="C3390" s="212" t="s">
        <v>3527</v>
      </c>
      <c r="D3390" s="212" t="s">
        <v>163</v>
      </c>
      <c r="E3390" s="213" t="s">
        <v>3528</v>
      </c>
      <c r="F3390" s="214" t="s">
        <v>3529</v>
      </c>
      <c r="G3390" s="215" t="s">
        <v>210</v>
      </c>
      <c r="H3390" s="216">
        <v>198</v>
      </c>
      <c r="I3390" s="217"/>
      <c r="J3390" s="218">
        <f>ROUND(I3390*H3390,2)</f>
        <v>0</v>
      </c>
      <c r="K3390" s="214" t="s">
        <v>173</v>
      </c>
      <c r="L3390" s="44"/>
      <c r="M3390" s="219" t="s">
        <v>19</v>
      </c>
      <c r="N3390" s="220" t="s">
        <v>44</v>
      </c>
      <c r="O3390" s="84"/>
      <c r="P3390" s="221">
        <f>O3390*H3390</f>
        <v>0</v>
      </c>
      <c r="Q3390" s="221">
        <v>0.00033</v>
      </c>
      <c r="R3390" s="221">
        <f>Q3390*H3390</f>
        <v>0.065339999999999995</v>
      </c>
      <c r="S3390" s="221">
        <v>0</v>
      </c>
      <c r="T3390" s="222">
        <f>S3390*H3390</f>
        <v>0</v>
      </c>
      <c r="AR3390" s="223" t="s">
        <v>257</v>
      </c>
      <c r="AT3390" s="223" t="s">
        <v>163</v>
      </c>
      <c r="AU3390" s="223" t="s">
        <v>83</v>
      </c>
      <c r="AY3390" s="18" t="s">
        <v>161</v>
      </c>
      <c r="BE3390" s="224">
        <f>IF(N3390="základní",J3390,0)</f>
        <v>0</v>
      </c>
      <c r="BF3390" s="224">
        <f>IF(N3390="snížená",J3390,0)</f>
        <v>0</v>
      </c>
      <c r="BG3390" s="224">
        <f>IF(N3390="zákl. přenesená",J3390,0)</f>
        <v>0</v>
      </c>
      <c r="BH3390" s="224">
        <f>IF(N3390="sníž. přenesená",J3390,0)</f>
        <v>0</v>
      </c>
      <c r="BI3390" s="224">
        <f>IF(N3390="nulová",J3390,0)</f>
        <v>0</v>
      </c>
      <c r="BJ3390" s="18" t="s">
        <v>81</v>
      </c>
      <c r="BK3390" s="224">
        <f>ROUND(I3390*H3390,2)</f>
        <v>0</v>
      </c>
      <c r="BL3390" s="18" t="s">
        <v>257</v>
      </c>
      <c r="BM3390" s="223" t="s">
        <v>3530</v>
      </c>
    </row>
    <row r="3391" s="1" customFormat="1">
      <c r="B3391" s="39"/>
      <c r="C3391" s="40"/>
      <c r="D3391" s="225" t="s">
        <v>169</v>
      </c>
      <c r="E3391" s="40"/>
      <c r="F3391" s="226" t="s">
        <v>3531</v>
      </c>
      <c r="G3391" s="40"/>
      <c r="H3391" s="40"/>
      <c r="I3391" s="136"/>
      <c r="J3391" s="40"/>
      <c r="K3391" s="40"/>
      <c r="L3391" s="44"/>
      <c r="M3391" s="227"/>
      <c r="N3391" s="84"/>
      <c r="O3391" s="84"/>
      <c r="P3391" s="84"/>
      <c r="Q3391" s="84"/>
      <c r="R3391" s="84"/>
      <c r="S3391" s="84"/>
      <c r="T3391" s="85"/>
      <c r="AT3391" s="18" t="s">
        <v>169</v>
      </c>
      <c r="AU3391" s="18" t="s">
        <v>83</v>
      </c>
    </row>
    <row r="3392" s="12" customFormat="1">
      <c r="B3392" s="228"/>
      <c r="C3392" s="229"/>
      <c r="D3392" s="225" t="s">
        <v>176</v>
      </c>
      <c r="E3392" s="230" t="s">
        <v>19</v>
      </c>
      <c r="F3392" s="231" t="s">
        <v>177</v>
      </c>
      <c r="G3392" s="229"/>
      <c r="H3392" s="230" t="s">
        <v>19</v>
      </c>
      <c r="I3392" s="232"/>
      <c r="J3392" s="229"/>
      <c r="K3392" s="229"/>
      <c r="L3392" s="233"/>
      <c r="M3392" s="234"/>
      <c r="N3392" s="235"/>
      <c r="O3392" s="235"/>
      <c r="P3392" s="235"/>
      <c r="Q3392" s="235"/>
      <c r="R3392" s="235"/>
      <c r="S3392" s="235"/>
      <c r="T3392" s="236"/>
      <c r="AT3392" s="237" t="s">
        <v>176</v>
      </c>
      <c r="AU3392" s="237" t="s">
        <v>83</v>
      </c>
      <c r="AV3392" s="12" t="s">
        <v>81</v>
      </c>
      <c r="AW3392" s="12" t="s">
        <v>34</v>
      </c>
      <c r="AX3392" s="12" t="s">
        <v>73</v>
      </c>
      <c r="AY3392" s="237" t="s">
        <v>161</v>
      </c>
    </row>
    <row r="3393" s="13" customFormat="1">
      <c r="B3393" s="238"/>
      <c r="C3393" s="239"/>
      <c r="D3393" s="225" t="s">
        <v>176</v>
      </c>
      <c r="E3393" s="240" t="s">
        <v>19</v>
      </c>
      <c r="F3393" s="241" t="s">
        <v>2482</v>
      </c>
      <c r="G3393" s="239"/>
      <c r="H3393" s="242">
        <v>198</v>
      </c>
      <c r="I3393" s="243"/>
      <c r="J3393" s="239"/>
      <c r="K3393" s="239"/>
      <c r="L3393" s="244"/>
      <c r="M3393" s="245"/>
      <c r="N3393" s="246"/>
      <c r="O3393" s="246"/>
      <c r="P3393" s="246"/>
      <c r="Q3393" s="246"/>
      <c r="R3393" s="246"/>
      <c r="S3393" s="246"/>
      <c r="T3393" s="247"/>
      <c r="AT3393" s="248" t="s">
        <v>176</v>
      </c>
      <c r="AU3393" s="248" t="s">
        <v>83</v>
      </c>
      <c r="AV3393" s="13" t="s">
        <v>83</v>
      </c>
      <c r="AW3393" s="13" t="s">
        <v>34</v>
      </c>
      <c r="AX3393" s="13" t="s">
        <v>81</v>
      </c>
      <c r="AY3393" s="248" t="s">
        <v>161</v>
      </c>
    </row>
    <row r="3394" s="1" customFormat="1" ht="16.5" customHeight="1">
      <c r="B3394" s="39"/>
      <c r="C3394" s="212" t="s">
        <v>3532</v>
      </c>
      <c r="D3394" s="212" t="s">
        <v>163</v>
      </c>
      <c r="E3394" s="213" t="s">
        <v>3533</v>
      </c>
      <c r="F3394" s="214" t="s">
        <v>3534</v>
      </c>
      <c r="G3394" s="215" t="s">
        <v>210</v>
      </c>
      <c r="H3394" s="216">
        <v>131</v>
      </c>
      <c r="I3394" s="217"/>
      <c r="J3394" s="218">
        <f>ROUND(I3394*H3394,2)</f>
        <v>0</v>
      </c>
      <c r="K3394" s="214" t="s">
        <v>173</v>
      </c>
      <c r="L3394" s="44"/>
      <c r="M3394" s="219" t="s">
        <v>19</v>
      </c>
      <c r="N3394" s="220" t="s">
        <v>44</v>
      </c>
      <c r="O3394" s="84"/>
      <c r="P3394" s="221">
        <f>O3394*H3394</f>
        <v>0</v>
      </c>
      <c r="Q3394" s="221">
        <v>0.00013999999999999999</v>
      </c>
      <c r="R3394" s="221">
        <f>Q3394*H3394</f>
        <v>0.018339999999999999</v>
      </c>
      <c r="S3394" s="221">
        <v>0</v>
      </c>
      <c r="T3394" s="222">
        <f>S3394*H3394</f>
        <v>0</v>
      </c>
      <c r="AR3394" s="223" t="s">
        <v>257</v>
      </c>
      <c r="AT3394" s="223" t="s">
        <v>163</v>
      </c>
      <c r="AU3394" s="223" t="s">
        <v>83</v>
      </c>
      <c r="AY3394" s="18" t="s">
        <v>161</v>
      </c>
      <c r="BE3394" s="224">
        <f>IF(N3394="základní",J3394,0)</f>
        <v>0</v>
      </c>
      <c r="BF3394" s="224">
        <f>IF(N3394="snížená",J3394,0)</f>
        <v>0</v>
      </c>
      <c r="BG3394" s="224">
        <f>IF(N3394="zákl. přenesená",J3394,0)</f>
        <v>0</v>
      </c>
      <c r="BH3394" s="224">
        <f>IF(N3394="sníž. přenesená",J3394,0)</f>
        <v>0</v>
      </c>
      <c r="BI3394" s="224">
        <f>IF(N3394="nulová",J3394,0)</f>
        <v>0</v>
      </c>
      <c r="BJ3394" s="18" t="s">
        <v>81</v>
      </c>
      <c r="BK3394" s="224">
        <f>ROUND(I3394*H3394,2)</f>
        <v>0</v>
      </c>
      <c r="BL3394" s="18" t="s">
        <v>257</v>
      </c>
      <c r="BM3394" s="223" t="s">
        <v>3535</v>
      </c>
    </row>
    <row r="3395" s="1" customFormat="1">
      <c r="B3395" s="39"/>
      <c r="C3395" s="40"/>
      <c r="D3395" s="225" t="s">
        <v>169</v>
      </c>
      <c r="E3395" s="40"/>
      <c r="F3395" s="226" t="s">
        <v>3536</v>
      </c>
      <c r="G3395" s="40"/>
      <c r="H3395" s="40"/>
      <c r="I3395" s="136"/>
      <c r="J3395" s="40"/>
      <c r="K3395" s="40"/>
      <c r="L3395" s="44"/>
      <c r="M3395" s="227"/>
      <c r="N3395" s="84"/>
      <c r="O3395" s="84"/>
      <c r="P3395" s="84"/>
      <c r="Q3395" s="84"/>
      <c r="R3395" s="84"/>
      <c r="S3395" s="84"/>
      <c r="T3395" s="85"/>
      <c r="AT3395" s="18" t="s">
        <v>169</v>
      </c>
      <c r="AU3395" s="18" t="s">
        <v>83</v>
      </c>
    </row>
    <row r="3396" s="13" customFormat="1">
      <c r="B3396" s="238"/>
      <c r="C3396" s="239"/>
      <c r="D3396" s="225" t="s">
        <v>176</v>
      </c>
      <c r="E3396" s="240" t="s">
        <v>19</v>
      </c>
      <c r="F3396" s="241" t="s">
        <v>3537</v>
      </c>
      <c r="G3396" s="239"/>
      <c r="H3396" s="242">
        <v>3</v>
      </c>
      <c r="I3396" s="243"/>
      <c r="J3396" s="239"/>
      <c r="K3396" s="239"/>
      <c r="L3396" s="244"/>
      <c r="M3396" s="245"/>
      <c r="N3396" s="246"/>
      <c r="O3396" s="246"/>
      <c r="P3396" s="246"/>
      <c r="Q3396" s="246"/>
      <c r="R3396" s="246"/>
      <c r="S3396" s="246"/>
      <c r="T3396" s="247"/>
      <c r="AT3396" s="248" t="s">
        <v>176</v>
      </c>
      <c r="AU3396" s="248" t="s">
        <v>83</v>
      </c>
      <c r="AV3396" s="13" t="s">
        <v>83</v>
      </c>
      <c r="AW3396" s="13" t="s">
        <v>34</v>
      </c>
      <c r="AX3396" s="13" t="s">
        <v>73</v>
      </c>
      <c r="AY3396" s="248" t="s">
        <v>161</v>
      </c>
    </row>
    <row r="3397" s="13" customFormat="1">
      <c r="B3397" s="238"/>
      <c r="C3397" s="239"/>
      <c r="D3397" s="225" t="s">
        <v>176</v>
      </c>
      <c r="E3397" s="240" t="s">
        <v>19</v>
      </c>
      <c r="F3397" s="241" t="s">
        <v>3538</v>
      </c>
      <c r="G3397" s="239"/>
      <c r="H3397" s="242">
        <v>15</v>
      </c>
      <c r="I3397" s="243"/>
      <c r="J3397" s="239"/>
      <c r="K3397" s="239"/>
      <c r="L3397" s="244"/>
      <c r="M3397" s="245"/>
      <c r="N3397" s="246"/>
      <c r="O3397" s="246"/>
      <c r="P3397" s="246"/>
      <c r="Q3397" s="246"/>
      <c r="R3397" s="246"/>
      <c r="S3397" s="246"/>
      <c r="T3397" s="247"/>
      <c r="AT3397" s="248" t="s">
        <v>176</v>
      </c>
      <c r="AU3397" s="248" t="s">
        <v>83</v>
      </c>
      <c r="AV3397" s="13" t="s">
        <v>83</v>
      </c>
      <c r="AW3397" s="13" t="s">
        <v>34</v>
      </c>
      <c r="AX3397" s="13" t="s">
        <v>73</v>
      </c>
      <c r="AY3397" s="248" t="s">
        <v>161</v>
      </c>
    </row>
    <row r="3398" s="13" customFormat="1">
      <c r="B3398" s="238"/>
      <c r="C3398" s="239"/>
      <c r="D3398" s="225" t="s">
        <v>176</v>
      </c>
      <c r="E3398" s="240" t="s">
        <v>19</v>
      </c>
      <c r="F3398" s="241" t="s">
        <v>3539</v>
      </c>
      <c r="G3398" s="239"/>
      <c r="H3398" s="242">
        <v>60</v>
      </c>
      <c r="I3398" s="243"/>
      <c r="J3398" s="239"/>
      <c r="K3398" s="239"/>
      <c r="L3398" s="244"/>
      <c r="M3398" s="245"/>
      <c r="N3398" s="246"/>
      <c r="O3398" s="246"/>
      <c r="P3398" s="246"/>
      <c r="Q3398" s="246"/>
      <c r="R3398" s="246"/>
      <c r="S3398" s="246"/>
      <c r="T3398" s="247"/>
      <c r="AT3398" s="248" t="s">
        <v>176</v>
      </c>
      <c r="AU3398" s="248" t="s">
        <v>83</v>
      </c>
      <c r="AV3398" s="13" t="s">
        <v>83</v>
      </c>
      <c r="AW3398" s="13" t="s">
        <v>34</v>
      </c>
      <c r="AX3398" s="13" t="s">
        <v>73</v>
      </c>
      <c r="AY3398" s="248" t="s">
        <v>161</v>
      </c>
    </row>
    <row r="3399" s="13" customFormat="1">
      <c r="B3399" s="238"/>
      <c r="C3399" s="239"/>
      <c r="D3399" s="225" t="s">
        <v>176</v>
      </c>
      <c r="E3399" s="240" t="s">
        <v>19</v>
      </c>
      <c r="F3399" s="241" t="s">
        <v>3540</v>
      </c>
      <c r="G3399" s="239"/>
      <c r="H3399" s="242">
        <v>30</v>
      </c>
      <c r="I3399" s="243"/>
      <c r="J3399" s="239"/>
      <c r="K3399" s="239"/>
      <c r="L3399" s="244"/>
      <c r="M3399" s="245"/>
      <c r="N3399" s="246"/>
      <c r="O3399" s="246"/>
      <c r="P3399" s="246"/>
      <c r="Q3399" s="246"/>
      <c r="R3399" s="246"/>
      <c r="S3399" s="246"/>
      <c r="T3399" s="247"/>
      <c r="AT3399" s="248" t="s">
        <v>176</v>
      </c>
      <c r="AU3399" s="248" t="s">
        <v>83</v>
      </c>
      <c r="AV3399" s="13" t="s">
        <v>83</v>
      </c>
      <c r="AW3399" s="13" t="s">
        <v>34</v>
      </c>
      <c r="AX3399" s="13" t="s">
        <v>73</v>
      </c>
      <c r="AY3399" s="248" t="s">
        <v>161</v>
      </c>
    </row>
    <row r="3400" s="13" customFormat="1">
      <c r="B3400" s="238"/>
      <c r="C3400" s="239"/>
      <c r="D3400" s="225" t="s">
        <v>176</v>
      </c>
      <c r="E3400" s="240" t="s">
        <v>19</v>
      </c>
      <c r="F3400" s="241" t="s">
        <v>3541</v>
      </c>
      <c r="G3400" s="239"/>
      <c r="H3400" s="242">
        <v>15</v>
      </c>
      <c r="I3400" s="243"/>
      <c r="J3400" s="239"/>
      <c r="K3400" s="239"/>
      <c r="L3400" s="244"/>
      <c r="M3400" s="245"/>
      <c r="N3400" s="246"/>
      <c r="O3400" s="246"/>
      <c r="P3400" s="246"/>
      <c r="Q3400" s="246"/>
      <c r="R3400" s="246"/>
      <c r="S3400" s="246"/>
      <c r="T3400" s="247"/>
      <c r="AT3400" s="248" t="s">
        <v>176</v>
      </c>
      <c r="AU3400" s="248" t="s">
        <v>83</v>
      </c>
      <c r="AV3400" s="13" t="s">
        <v>83</v>
      </c>
      <c r="AW3400" s="13" t="s">
        <v>34</v>
      </c>
      <c r="AX3400" s="13" t="s">
        <v>73</v>
      </c>
      <c r="AY3400" s="248" t="s">
        <v>161</v>
      </c>
    </row>
    <row r="3401" s="13" customFormat="1">
      <c r="B3401" s="238"/>
      <c r="C3401" s="239"/>
      <c r="D3401" s="225" t="s">
        <v>176</v>
      </c>
      <c r="E3401" s="240" t="s">
        <v>19</v>
      </c>
      <c r="F3401" s="241" t="s">
        <v>3542</v>
      </c>
      <c r="G3401" s="239"/>
      <c r="H3401" s="242">
        <v>6</v>
      </c>
      <c r="I3401" s="243"/>
      <c r="J3401" s="239"/>
      <c r="K3401" s="239"/>
      <c r="L3401" s="244"/>
      <c r="M3401" s="245"/>
      <c r="N3401" s="246"/>
      <c r="O3401" s="246"/>
      <c r="P3401" s="246"/>
      <c r="Q3401" s="246"/>
      <c r="R3401" s="246"/>
      <c r="S3401" s="246"/>
      <c r="T3401" s="247"/>
      <c r="AT3401" s="248" t="s">
        <v>176</v>
      </c>
      <c r="AU3401" s="248" t="s">
        <v>83</v>
      </c>
      <c r="AV3401" s="13" t="s">
        <v>83</v>
      </c>
      <c r="AW3401" s="13" t="s">
        <v>34</v>
      </c>
      <c r="AX3401" s="13" t="s">
        <v>73</v>
      </c>
      <c r="AY3401" s="248" t="s">
        <v>161</v>
      </c>
    </row>
    <row r="3402" s="13" customFormat="1">
      <c r="B3402" s="238"/>
      <c r="C3402" s="239"/>
      <c r="D3402" s="225" t="s">
        <v>176</v>
      </c>
      <c r="E3402" s="240" t="s">
        <v>19</v>
      </c>
      <c r="F3402" s="241" t="s">
        <v>3543</v>
      </c>
      <c r="G3402" s="239"/>
      <c r="H3402" s="242">
        <v>2</v>
      </c>
      <c r="I3402" s="243"/>
      <c r="J3402" s="239"/>
      <c r="K3402" s="239"/>
      <c r="L3402" s="244"/>
      <c r="M3402" s="245"/>
      <c r="N3402" s="246"/>
      <c r="O3402" s="246"/>
      <c r="P3402" s="246"/>
      <c r="Q3402" s="246"/>
      <c r="R3402" s="246"/>
      <c r="S3402" s="246"/>
      <c r="T3402" s="247"/>
      <c r="AT3402" s="248" t="s">
        <v>176</v>
      </c>
      <c r="AU3402" s="248" t="s">
        <v>83</v>
      </c>
      <c r="AV3402" s="13" t="s">
        <v>83</v>
      </c>
      <c r="AW3402" s="13" t="s">
        <v>34</v>
      </c>
      <c r="AX3402" s="13" t="s">
        <v>73</v>
      </c>
      <c r="AY3402" s="248" t="s">
        <v>161</v>
      </c>
    </row>
    <row r="3403" s="14" customFormat="1">
      <c r="B3403" s="249"/>
      <c r="C3403" s="250"/>
      <c r="D3403" s="225" t="s">
        <v>176</v>
      </c>
      <c r="E3403" s="251" t="s">
        <v>19</v>
      </c>
      <c r="F3403" s="252" t="s">
        <v>201</v>
      </c>
      <c r="G3403" s="250"/>
      <c r="H3403" s="253">
        <v>131</v>
      </c>
      <c r="I3403" s="254"/>
      <c r="J3403" s="250"/>
      <c r="K3403" s="250"/>
      <c r="L3403" s="255"/>
      <c r="M3403" s="256"/>
      <c r="N3403" s="257"/>
      <c r="O3403" s="257"/>
      <c r="P3403" s="257"/>
      <c r="Q3403" s="257"/>
      <c r="R3403" s="257"/>
      <c r="S3403" s="257"/>
      <c r="T3403" s="258"/>
      <c r="AT3403" s="259" t="s">
        <v>176</v>
      </c>
      <c r="AU3403" s="259" t="s">
        <v>83</v>
      </c>
      <c r="AV3403" s="14" t="s">
        <v>167</v>
      </c>
      <c r="AW3403" s="14" t="s">
        <v>34</v>
      </c>
      <c r="AX3403" s="14" t="s">
        <v>81</v>
      </c>
      <c r="AY3403" s="259" t="s">
        <v>161</v>
      </c>
    </row>
    <row r="3404" s="1" customFormat="1" ht="16.5" customHeight="1">
      <c r="B3404" s="39"/>
      <c r="C3404" s="212" t="s">
        <v>3544</v>
      </c>
      <c r="D3404" s="212" t="s">
        <v>163</v>
      </c>
      <c r="E3404" s="213" t="s">
        <v>3545</v>
      </c>
      <c r="F3404" s="214" t="s">
        <v>3546</v>
      </c>
      <c r="G3404" s="215" t="s">
        <v>210</v>
      </c>
      <c r="H3404" s="216">
        <v>131</v>
      </c>
      <c r="I3404" s="217"/>
      <c r="J3404" s="218">
        <f>ROUND(I3404*H3404,2)</f>
        <v>0</v>
      </c>
      <c r="K3404" s="214" t="s">
        <v>173</v>
      </c>
      <c r="L3404" s="44"/>
      <c r="M3404" s="219" t="s">
        <v>19</v>
      </c>
      <c r="N3404" s="220" t="s">
        <v>44</v>
      </c>
      <c r="O3404" s="84"/>
      <c r="P3404" s="221">
        <f>O3404*H3404</f>
        <v>0</v>
      </c>
      <c r="Q3404" s="221">
        <v>0.00023000000000000001</v>
      </c>
      <c r="R3404" s="221">
        <f>Q3404*H3404</f>
        <v>0.030130000000000001</v>
      </c>
      <c r="S3404" s="221">
        <v>0</v>
      </c>
      <c r="T3404" s="222">
        <f>S3404*H3404</f>
        <v>0</v>
      </c>
      <c r="AR3404" s="223" t="s">
        <v>257</v>
      </c>
      <c r="AT3404" s="223" t="s">
        <v>163</v>
      </c>
      <c r="AU3404" s="223" t="s">
        <v>83</v>
      </c>
      <c r="AY3404" s="18" t="s">
        <v>161</v>
      </c>
      <c r="BE3404" s="224">
        <f>IF(N3404="základní",J3404,0)</f>
        <v>0</v>
      </c>
      <c r="BF3404" s="224">
        <f>IF(N3404="snížená",J3404,0)</f>
        <v>0</v>
      </c>
      <c r="BG3404" s="224">
        <f>IF(N3404="zákl. přenesená",J3404,0)</f>
        <v>0</v>
      </c>
      <c r="BH3404" s="224">
        <f>IF(N3404="sníž. přenesená",J3404,0)</f>
        <v>0</v>
      </c>
      <c r="BI3404" s="224">
        <f>IF(N3404="nulová",J3404,0)</f>
        <v>0</v>
      </c>
      <c r="BJ3404" s="18" t="s">
        <v>81</v>
      </c>
      <c r="BK3404" s="224">
        <f>ROUND(I3404*H3404,2)</f>
        <v>0</v>
      </c>
      <c r="BL3404" s="18" t="s">
        <v>257</v>
      </c>
      <c r="BM3404" s="223" t="s">
        <v>3547</v>
      </c>
    </row>
    <row r="3405" s="1" customFormat="1">
      <c r="B3405" s="39"/>
      <c r="C3405" s="40"/>
      <c r="D3405" s="225" t="s">
        <v>169</v>
      </c>
      <c r="E3405" s="40"/>
      <c r="F3405" s="226" t="s">
        <v>3548</v>
      </c>
      <c r="G3405" s="40"/>
      <c r="H3405" s="40"/>
      <c r="I3405" s="136"/>
      <c r="J3405" s="40"/>
      <c r="K3405" s="40"/>
      <c r="L3405" s="44"/>
      <c r="M3405" s="227"/>
      <c r="N3405" s="84"/>
      <c r="O3405" s="84"/>
      <c r="P3405" s="84"/>
      <c r="Q3405" s="84"/>
      <c r="R3405" s="84"/>
      <c r="S3405" s="84"/>
      <c r="T3405" s="85"/>
      <c r="AT3405" s="18" t="s">
        <v>169</v>
      </c>
      <c r="AU3405" s="18" t="s">
        <v>83</v>
      </c>
    </row>
    <row r="3406" s="11" customFormat="1" ht="22.8" customHeight="1">
      <c r="B3406" s="196"/>
      <c r="C3406" s="197"/>
      <c r="D3406" s="198" t="s">
        <v>72</v>
      </c>
      <c r="E3406" s="210" t="s">
        <v>3549</v>
      </c>
      <c r="F3406" s="210" t="s">
        <v>3550</v>
      </c>
      <c r="G3406" s="197"/>
      <c r="H3406" s="197"/>
      <c r="I3406" s="200"/>
      <c r="J3406" s="211">
        <f>BK3406</f>
        <v>0</v>
      </c>
      <c r="K3406" s="197"/>
      <c r="L3406" s="202"/>
      <c r="M3406" s="203"/>
      <c r="N3406" s="204"/>
      <c r="O3406" s="204"/>
      <c r="P3406" s="205">
        <f>SUM(P3407:P3485)</f>
        <v>0</v>
      </c>
      <c r="Q3406" s="204"/>
      <c r="R3406" s="205">
        <f>SUM(R3407:R3485)</f>
        <v>0.99008588000000008</v>
      </c>
      <c r="S3406" s="204"/>
      <c r="T3406" s="206">
        <f>SUM(T3407:T3485)</f>
        <v>0.097758500000000012</v>
      </c>
      <c r="AR3406" s="207" t="s">
        <v>83</v>
      </c>
      <c r="AT3406" s="208" t="s">
        <v>72</v>
      </c>
      <c r="AU3406" s="208" t="s">
        <v>81</v>
      </c>
      <c r="AY3406" s="207" t="s">
        <v>161</v>
      </c>
      <c r="BK3406" s="209">
        <f>SUM(BK3407:BK3485)</f>
        <v>0</v>
      </c>
    </row>
    <row r="3407" s="1" customFormat="1" ht="16.5" customHeight="1">
      <c r="B3407" s="39"/>
      <c r="C3407" s="212" t="s">
        <v>3551</v>
      </c>
      <c r="D3407" s="212" t="s">
        <v>163</v>
      </c>
      <c r="E3407" s="213" t="s">
        <v>3552</v>
      </c>
      <c r="F3407" s="214" t="s">
        <v>3553</v>
      </c>
      <c r="G3407" s="215" t="s">
        <v>210</v>
      </c>
      <c r="H3407" s="216">
        <v>1297.569</v>
      </c>
      <c r="I3407" s="217"/>
      <c r="J3407" s="218">
        <f>ROUND(I3407*H3407,2)</f>
        <v>0</v>
      </c>
      <c r="K3407" s="214" t="s">
        <v>173</v>
      </c>
      <c r="L3407" s="44"/>
      <c r="M3407" s="219" t="s">
        <v>19</v>
      </c>
      <c r="N3407" s="220" t="s">
        <v>44</v>
      </c>
      <c r="O3407" s="84"/>
      <c r="P3407" s="221">
        <f>O3407*H3407</f>
        <v>0</v>
      </c>
      <c r="Q3407" s="221">
        <v>0.00032000000000000003</v>
      </c>
      <c r="R3407" s="221">
        <f>Q3407*H3407</f>
        <v>0.41522208000000005</v>
      </c>
      <c r="S3407" s="221">
        <v>0</v>
      </c>
      <c r="T3407" s="222">
        <f>S3407*H3407</f>
        <v>0</v>
      </c>
      <c r="AR3407" s="223" t="s">
        <v>257</v>
      </c>
      <c r="AT3407" s="223" t="s">
        <v>163</v>
      </c>
      <c r="AU3407" s="223" t="s">
        <v>83</v>
      </c>
      <c r="AY3407" s="18" t="s">
        <v>161</v>
      </c>
      <c r="BE3407" s="224">
        <f>IF(N3407="základní",J3407,0)</f>
        <v>0</v>
      </c>
      <c r="BF3407" s="224">
        <f>IF(N3407="snížená",J3407,0)</f>
        <v>0</v>
      </c>
      <c r="BG3407" s="224">
        <f>IF(N3407="zákl. přenesená",J3407,0)</f>
        <v>0</v>
      </c>
      <c r="BH3407" s="224">
        <f>IF(N3407="sníž. přenesená",J3407,0)</f>
        <v>0</v>
      </c>
      <c r="BI3407" s="224">
        <f>IF(N3407="nulová",J3407,0)</f>
        <v>0</v>
      </c>
      <c r="BJ3407" s="18" t="s">
        <v>81</v>
      </c>
      <c r="BK3407" s="224">
        <f>ROUND(I3407*H3407,2)</f>
        <v>0</v>
      </c>
      <c r="BL3407" s="18" t="s">
        <v>257</v>
      </c>
      <c r="BM3407" s="223" t="s">
        <v>3554</v>
      </c>
    </row>
    <row r="3408" s="1" customFormat="1">
      <c r="B3408" s="39"/>
      <c r="C3408" s="40"/>
      <c r="D3408" s="225" t="s">
        <v>169</v>
      </c>
      <c r="E3408" s="40"/>
      <c r="F3408" s="226" t="s">
        <v>3555</v>
      </c>
      <c r="G3408" s="40"/>
      <c r="H3408" s="40"/>
      <c r="I3408" s="136"/>
      <c r="J3408" s="40"/>
      <c r="K3408" s="40"/>
      <c r="L3408" s="44"/>
      <c r="M3408" s="227"/>
      <c r="N3408" s="84"/>
      <c r="O3408" s="84"/>
      <c r="P3408" s="84"/>
      <c r="Q3408" s="84"/>
      <c r="R3408" s="84"/>
      <c r="S3408" s="84"/>
      <c r="T3408" s="85"/>
      <c r="AT3408" s="18" t="s">
        <v>169</v>
      </c>
      <c r="AU3408" s="18" t="s">
        <v>83</v>
      </c>
    </row>
    <row r="3409" s="12" customFormat="1">
      <c r="B3409" s="228"/>
      <c r="C3409" s="229"/>
      <c r="D3409" s="225" t="s">
        <v>176</v>
      </c>
      <c r="E3409" s="230" t="s">
        <v>19</v>
      </c>
      <c r="F3409" s="231" t="s">
        <v>3556</v>
      </c>
      <c r="G3409" s="229"/>
      <c r="H3409" s="230" t="s">
        <v>19</v>
      </c>
      <c r="I3409" s="232"/>
      <c r="J3409" s="229"/>
      <c r="K3409" s="229"/>
      <c r="L3409" s="233"/>
      <c r="M3409" s="234"/>
      <c r="N3409" s="235"/>
      <c r="O3409" s="235"/>
      <c r="P3409" s="235"/>
      <c r="Q3409" s="235"/>
      <c r="R3409" s="235"/>
      <c r="S3409" s="235"/>
      <c r="T3409" s="236"/>
      <c r="AT3409" s="237" t="s">
        <v>176</v>
      </c>
      <c r="AU3409" s="237" t="s">
        <v>83</v>
      </c>
      <c r="AV3409" s="12" t="s">
        <v>81</v>
      </c>
      <c r="AW3409" s="12" t="s">
        <v>34</v>
      </c>
      <c r="AX3409" s="12" t="s">
        <v>73</v>
      </c>
      <c r="AY3409" s="237" t="s">
        <v>161</v>
      </c>
    </row>
    <row r="3410" s="12" customFormat="1">
      <c r="B3410" s="228"/>
      <c r="C3410" s="229"/>
      <c r="D3410" s="225" t="s">
        <v>176</v>
      </c>
      <c r="E3410" s="230" t="s">
        <v>19</v>
      </c>
      <c r="F3410" s="231" t="s">
        <v>177</v>
      </c>
      <c r="G3410" s="229"/>
      <c r="H3410" s="230" t="s">
        <v>19</v>
      </c>
      <c r="I3410" s="232"/>
      <c r="J3410" s="229"/>
      <c r="K3410" s="229"/>
      <c r="L3410" s="233"/>
      <c r="M3410" s="234"/>
      <c r="N3410" s="235"/>
      <c r="O3410" s="235"/>
      <c r="P3410" s="235"/>
      <c r="Q3410" s="235"/>
      <c r="R3410" s="235"/>
      <c r="S3410" s="235"/>
      <c r="T3410" s="236"/>
      <c r="AT3410" s="237" t="s">
        <v>176</v>
      </c>
      <c r="AU3410" s="237" t="s">
        <v>83</v>
      </c>
      <c r="AV3410" s="12" t="s">
        <v>81</v>
      </c>
      <c r="AW3410" s="12" t="s">
        <v>34</v>
      </c>
      <c r="AX3410" s="12" t="s">
        <v>73</v>
      </c>
      <c r="AY3410" s="237" t="s">
        <v>161</v>
      </c>
    </row>
    <row r="3411" s="12" customFormat="1">
      <c r="B3411" s="228"/>
      <c r="C3411" s="229"/>
      <c r="D3411" s="225" t="s">
        <v>176</v>
      </c>
      <c r="E3411" s="230" t="s">
        <v>19</v>
      </c>
      <c r="F3411" s="231" t="s">
        <v>394</v>
      </c>
      <c r="G3411" s="229"/>
      <c r="H3411" s="230" t="s">
        <v>19</v>
      </c>
      <c r="I3411" s="232"/>
      <c r="J3411" s="229"/>
      <c r="K3411" s="229"/>
      <c r="L3411" s="233"/>
      <c r="M3411" s="234"/>
      <c r="N3411" s="235"/>
      <c r="O3411" s="235"/>
      <c r="P3411" s="235"/>
      <c r="Q3411" s="235"/>
      <c r="R3411" s="235"/>
      <c r="S3411" s="235"/>
      <c r="T3411" s="236"/>
      <c r="AT3411" s="237" t="s">
        <v>176</v>
      </c>
      <c r="AU3411" s="237" t="s">
        <v>83</v>
      </c>
      <c r="AV3411" s="12" t="s">
        <v>81</v>
      </c>
      <c r="AW3411" s="12" t="s">
        <v>34</v>
      </c>
      <c r="AX3411" s="12" t="s">
        <v>73</v>
      </c>
      <c r="AY3411" s="237" t="s">
        <v>161</v>
      </c>
    </row>
    <row r="3412" s="12" customFormat="1">
      <c r="B3412" s="228"/>
      <c r="C3412" s="229"/>
      <c r="D3412" s="225" t="s">
        <v>176</v>
      </c>
      <c r="E3412" s="230" t="s">
        <v>19</v>
      </c>
      <c r="F3412" s="231" t="s">
        <v>793</v>
      </c>
      <c r="G3412" s="229"/>
      <c r="H3412" s="230" t="s">
        <v>19</v>
      </c>
      <c r="I3412" s="232"/>
      <c r="J3412" s="229"/>
      <c r="K3412" s="229"/>
      <c r="L3412" s="233"/>
      <c r="M3412" s="234"/>
      <c r="N3412" s="235"/>
      <c r="O3412" s="235"/>
      <c r="P3412" s="235"/>
      <c r="Q3412" s="235"/>
      <c r="R3412" s="235"/>
      <c r="S3412" s="235"/>
      <c r="T3412" s="236"/>
      <c r="AT3412" s="237" t="s">
        <v>176</v>
      </c>
      <c r="AU3412" s="237" t="s">
        <v>83</v>
      </c>
      <c r="AV3412" s="12" t="s">
        <v>81</v>
      </c>
      <c r="AW3412" s="12" t="s">
        <v>34</v>
      </c>
      <c r="AX3412" s="12" t="s">
        <v>73</v>
      </c>
      <c r="AY3412" s="237" t="s">
        <v>161</v>
      </c>
    </row>
    <row r="3413" s="13" customFormat="1">
      <c r="B3413" s="238"/>
      <c r="C3413" s="239"/>
      <c r="D3413" s="225" t="s">
        <v>176</v>
      </c>
      <c r="E3413" s="240" t="s">
        <v>19</v>
      </c>
      <c r="F3413" s="241" t="s">
        <v>794</v>
      </c>
      <c r="G3413" s="239"/>
      <c r="H3413" s="242">
        <v>83.159999999999997</v>
      </c>
      <c r="I3413" s="243"/>
      <c r="J3413" s="239"/>
      <c r="K3413" s="239"/>
      <c r="L3413" s="244"/>
      <c r="M3413" s="245"/>
      <c r="N3413" s="246"/>
      <c r="O3413" s="246"/>
      <c r="P3413" s="246"/>
      <c r="Q3413" s="246"/>
      <c r="R3413" s="246"/>
      <c r="S3413" s="246"/>
      <c r="T3413" s="247"/>
      <c r="AT3413" s="248" t="s">
        <v>176</v>
      </c>
      <c r="AU3413" s="248" t="s">
        <v>83</v>
      </c>
      <c r="AV3413" s="13" t="s">
        <v>83</v>
      </c>
      <c r="AW3413" s="13" t="s">
        <v>34</v>
      </c>
      <c r="AX3413" s="13" t="s">
        <v>73</v>
      </c>
      <c r="AY3413" s="248" t="s">
        <v>161</v>
      </c>
    </row>
    <row r="3414" s="13" customFormat="1">
      <c r="B3414" s="238"/>
      <c r="C3414" s="239"/>
      <c r="D3414" s="225" t="s">
        <v>176</v>
      </c>
      <c r="E3414" s="240" t="s">
        <v>19</v>
      </c>
      <c r="F3414" s="241" t="s">
        <v>798</v>
      </c>
      <c r="G3414" s="239"/>
      <c r="H3414" s="242">
        <v>5</v>
      </c>
      <c r="I3414" s="243"/>
      <c r="J3414" s="239"/>
      <c r="K3414" s="239"/>
      <c r="L3414" s="244"/>
      <c r="M3414" s="245"/>
      <c r="N3414" s="246"/>
      <c r="O3414" s="246"/>
      <c r="P3414" s="246"/>
      <c r="Q3414" s="246"/>
      <c r="R3414" s="246"/>
      <c r="S3414" s="246"/>
      <c r="T3414" s="247"/>
      <c r="AT3414" s="248" t="s">
        <v>176</v>
      </c>
      <c r="AU3414" s="248" t="s">
        <v>83</v>
      </c>
      <c r="AV3414" s="13" t="s">
        <v>83</v>
      </c>
      <c r="AW3414" s="13" t="s">
        <v>34</v>
      </c>
      <c r="AX3414" s="13" t="s">
        <v>73</v>
      </c>
      <c r="AY3414" s="248" t="s">
        <v>161</v>
      </c>
    </row>
    <row r="3415" s="12" customFormat="1">
      <c r="B3415" s="228"/>
      <c r="C3415" s="229"/>
      <c r="D3415" s="225" t="s">
        <v>176</v>
      </c>
      <c r="E3415" s="230" t="s">
        <v>19</v>
      </c>
      <c r="F3415" s="231" t="s">
        <v>799</v>
      </c>
      <c r="G3415" s="229"/>
      <c r="H3415" s="230" t="s">
        <v>19</v>
      </c>
      <c r="I3415" s="232"/>
      <c r="J3415" s="229"/>
      <c r="K3415" s="229"/>
      <c r="L3415" s="233"/>
      <c r="M3415" s="234"/>
      <c r="N3415" s="235"/>
      <c r="O3415" s="235"/>
      <c r="P3415" s="235"/>
      <c r="Q3415" s="235"/>
      <c r="R3415" s="235"/>
      <c r="S3415" s="235"/>
      <c r="T3415" s="236"/>
      <c r="AT3415" s="237" t="s">
        <v>176</v>
      </c>
      <c r="AU3415" s="237" t="s">
        <v>83</v>
      </c>
      <c r="AV3415" s="12" t="s">
        <v>81</v>
      </c>
      <c r="AW3415" s="12" t="s">
        <v>34</v>
      </c>
      <c r="AX3415" s="12" t="s">
        <v>73</v>
      </c>
      <c r="AY3415" s="237" t="s">
        <v>161</v>
      </c>
    </row>
    <row r="3416" s="13" customFormat="1">
      <c r="B3416" s="238"/>
      <c r="C3416" s="239"/>
      <c r="D3416" s="225" t="s">
        <v>176</v>
      </c>
      <c r="E3416" s="240" t="s">
        <v>19</v>
      </c>
      <c r="F3416" s="241" t="s">
        <v>800</v>
      </c>
      <c r="G3416" s="239"/>
      <c r="H3416" s="242">
        <v>25</v>
      </c>
      <c r="I3416" s="243"/>
      <c r="J3416" s="239"/>
      <c r="K3416" s="239"/>
      <c r="L3416" s="244"/>
      <c r="M3416" s="245"/>
      <c r="N3416" s="246"/>
      <c r="O3416" s="246"/>
      <c r="P3416" s="246"/>
      <c r="Q3416" s="246"/>
      <c r="R3416" s="246"/>
      <c r="S3416" s="246"/>
      <c r="T3416" s="247"/>
      <c r="AT3416" s="248" t="s">
        <v>176</v>
      </c>
      <c r="AU3416" s="248" t="s">
        <v>83</v>
      </c>
      <c r="AV3416" s="13" t="s">
        <v>83</v>
      </c>
      <c r="AW3416" s="13" t="s">
        <v>34</v>
      </c>
      <c r="AX3416" s="13" t="s">
        <v>73</v>
      </c>
      <c r="AY3416" s="248" t="s">
        <v>161</v>
      </c>
    </row>
    <row r="3417" s="12" customFormat="1">
      <c r="B3417" s="228"/>
      <c r="C3417" s="229"/>
      <c r="D3417" s="225" t="s">
        <v>176</v>
      </c>
      <c r="E3417" s="230" t="s">
        <v>19</v>
      </c>
      <c r="F3417" s="231" t="s">
        <v>398</v>
      </c>
      <c r="G3417" s="229"/>
      <c r="H3417" s="230" t="s">
        <v>19</v>
      </c>
      <c r="I3417" s="232"/>
      <c r="J3417" s="229"/>
      <c r="K3417" s="229"/>
      <c r="L3417" s="233"/>
      <c r="M3417" s="234"/>
      <c r="N3417" s="235"/>
      <c r="O3417" s="235"/>
      <c r="P3417" s="235"/>
      <c r="Q3417" s="235"/>
      <c r="R3417" s="235"/>
      <c r="S3417" s="235"/>
      <c r="T3417" s="236"/>
      <c r="AT3417" s="237" t="s">
        <v>176</v>
      </c>
      <c r="AU3417" s="237" t="s">
        <v>83</v>
      </c>
      <c r="AV3417" s="12" t="s">
        <v>81</v>
      </c>
      <c r="AW3417" s="12" t="s">
        <v>34</v>
      </c>
      <c r="AX3417" s="12" t="s">
        <v>73</v>
      </c>
      <c r="AY3417" s="237" t="s">
        <v>161</v>
      </c>
    </row>
    <row r="3418" s="12" customFormat="1">
      <c r="B3418" s="228"/>
      <c r="C3418" s="229"/>
      <c r="D3418" s="225" t="s">
        <v>176</v>
      </c>
      <c r="E3418" s="230" t="s">
        <v>19</v>
      </c>
      <c r="F3418" s="231" t="s">
        <v>801</v>
      </c>
      <c r="G3418" s="229"/>
      <c r="H3418" s="230" t="s">
        <v>19</v>
      </c>
      <c r="I3418" s="232"/>
      <c r="J3418" s="229"/>
      <c r="K3418" s="229"/>
      <c r="L3418" s="233"/>
      <c r="M3418" s="234"/>
      <c r="N3418" s="235"/>
      <c r="O3418" s="235"/>
      <c r="P3418" s="235"/>
      <c r="Q3418" s="235"/>
      <c r="R3418" s="235"/>
      <c r="S3418" s="235"/>
      <c r="T3418" s="236"/>
      <c r="AT3418" s="237" t="s">
        <v>176</v>
      </c>
      <c r="AU3418" s="237" t="s">
        <v>83</v>
      </c>
      <c r="AV3418" s="12" t="s">
        <v>81</v>
      </c>
      <c r="AW3418" s="12" t="s">
        <v>34</v>
      </c>
      <c r="AX3418" s="12" t="s">
        <v>73</v>
      </c>
      <c r="AY3418" s="237" t="s">
        <v>161</v>
      </c>
    </row>
    <row r="3419" s="13" customFormat="1">
      <c r="B3419" s="238"/>
      <c r="C3419" s="239"/>
      <c r="D3419" s="225" t="s">
        <v>176</v>
      </c>
      <c r="E3419" s="240" t="s">
        <v>19</v>
      </c>
      <c r="F3419" s="241" t="s">
        <v>802</v>
      </c>
      <c r="G3419" s="239"/>
      <c r="H3419" s="242">
        <v>63</v>
      </c>
      <c r="I3419" s="243"/>
      <c r="J3419" s="239"/>
      <c r="K3419" s="239"/>
      <c r="L3419" s="244"/>
      <c r="M3419" s="245"/>
      <c r="N3419" s="246"/>
      <c r="O3419" s="246"/>
      <c r="P3419" s="246"/>
      <c r="Q3419" s="246"/>
      <c r="R3419" s="246"/>
      <c r="S3419" s="246"/>
      <c r="T3419" s="247"/>
      <c r="AT3419" s="248" t="s">
        <v>176</v>
      </c>
      <c r="AU3419" s="248" t="s">
        <v>83</v>
      </c>
      <c r="AV3419" s="13" t="s">
        <v>83</v>
      </c>
      <c r="AW3419" s="13" t="s">
        <v>34</v>
      </c>
      <c r="AX3419" s="13" t="s">
        <v>73</v>
      </c>
      <c r="AY3419" s="248" t="s">
        <v>161</v>
      </c>
    </row>
    <row r="3420" s="13" customFormat="1">
      <c r="B3420" s="238"/>
      <c r="C3420" s="239"/>
      <c r="D3420" s="225" t="s">
        <v>176</v>
      </c>
      <c r="E3420" s="240" t="s">
        <v>19</v>
      </c>
      <c r="F3420" s="241" t="s">
        <v>805</v>
      </c>
      <c r="G3420" s="239"/>
      <c r="H3420" s="242">
        <v>2</v>
      </c>
      <c r="I3420" s="243"/>
      <c r="J3420" s="239"/>
      <c r="K3420" s="239"/>
      <c r="L3420" s="244"/>
      <c r="M3420" s="245"/>
      <c r="N3420" s="246"/>
      <c r="O3420" s="246"/>
      <c r="P3420" s="246"/>
      <c r="Q3420" s="246"/>
      <c r="R3420" s="246"/>
      <c r="S3420" s="246"/>
      <c r="T3420" s="247"/>
      <c r="AT3420" s="248" t="s">
        <v>176</v>
      </c>
      <c r="AU3420" s="248" t="s">
        <v>83</v>
      </c>
      <c r="AV3420" s="13" t="s">
        <v>83</v>
      </c>
      <c r="AW3420" s="13" t="s">
        <v>34</v>
      </c>
      <c r="AX3420" s="13" t="s">
        <v>73</v>
      </c>
      <c r="AY3420" s="248" t="s">
        <v>161</v>
      </c>
    </row>
    <row r="3421" s="12" customFormat="1">
      <c r="B3421" s="228"/>
      <c r="C3421" s="229"/>
      <c r="D3421" s="225" t="s">
        <v>176</v>
      </c>
      <c r="E3421" s="230" t="s">
        <v>19</v>
      </c>
      <c r="F3421" s="231" t="s">
        <v>806</v>
      </c>
      <c r="G3421" s="229"/>
      <c r="H3421" s="230" t="s">
        <v>19</v>
      </c>
      <c r="I3421" s="232"/>
      <c r="J3421" s="229"/>
      <c r="K3421" s="229"/>
      <c r="L3421" s="233"/>
      <c r="M3421" s="234"/>
      <c r="N3421" s="235"/>
      <c r="O3421" s="235"/>
      <c r="P3421" s="235"/>
      <c r="Q3421" s="235"/>
      <c r="R3421" s="235"/>
      <c r="S3421" s="235"/>
      <c r="T3421" s="236"/>
      <c r="AT3421" s="237" t="s">
        <v>176</v>
      </c>
      <c r="AU3421" s="237" t="s">
        <v>83</v>
      </c>
      <c r="AV3421" s="12" t="s">
        <v>81</v>
      </c>
      <c r="AW3421" s="12" t="s">
        <v>34</v>
      </c>
      <c r="AX3421" s="12" t="s">
        <v>73</v>
      </c>
      <c r="AY3421" s="237" t="s">
        <v>161</v>
      </c>
    </row>
    <row r="3422" s="13" customFormat="1">
      <c r="B3422" s="238"/>
      <c r="C3422" s="239"/>
      <c r="D3422" s="225" t="s">
        <v>176</v>
      </c>
      <c r="E3422" s="240" t="s">
        <v>19</v>
      </c>
      <c r="F3422" s="241" t="s">
        <v>807</v>
      </c>
      <c r="G3422" s="239"/>
      <c r="H3422" s="242">
        <v>90.019999999999996</v>
      </c>
      <c r="I3422" s="243"/>
      <c r="J3422" s="239"/>
      <c r="K3422" s="239"/>
      <c r="L3422" s="244"/>
      <c r="M3422" s="245"/>
      <c r="N3422" s="246"/>
      <c r="O3422" s="246"/>
      <c r="P3422" s="246"/>
      <c r="Q3422" s="246"/>
      <c r="R3422" s="246"/>
      <c r="S3422" s="246"/>
      <c r="T3422" s="247"/>
      <c r="AT3422" s="248" t="s">
        <v>176</v>
      </c>
      <c r="AU3422" s="248" t="s">
        <v>83</v>
      </c>
      <c r="AV3422" s="13" t="s">
        <v>83</v>
      </c>
      <c r="AW3422" s="13" t="s">
        <v>34</v>
      </c>
      <c r="AX3422" s="13" t="s">
        <v>73</v>
      </c>
      <c r="AY3422" s="248" t="s">
        <v>161</v>
      </c>
    </row>
    <row r="3423" s="13" customFormat="1">
      <c r="B3423" s="238"/>
      <c r="C3423" s="239"/>
      <c r="D3423" s="225" t="s">
        <v>176</v>
      </c>
      <c r="E3423" s="240" t="s">
        <v>19</v>
      </c>
      <c r="F3423" s="241" t="s">
        <v>809</v>
      </c>
      <c r="G3423" s="239"/>
      <c r="H3423" s="242">
        <v>17</v>
      </c>
      <c r="I3423" s="243"/>
      <c r="J3423" s="239"/>
      <c r="K3423" s="239"/>
      <c r="L3423" s="244"/>
      <c r="M3423" s="245"/>
      <c r="N3423" s="246"/>
      <c r="O3423" s="246"/>
      <c r="P3423" s="246"/>
      <c r="Q3423" s="246"/>
      <c r="R3423" s="246"/>
      <c r="S3423" s="246"/>
      <c r="T3423" s="247"/>
      <c r="AT3423" s="248" t="s">
        <v>176</v>
      </c>
      <c r="AU3423" s="248" t="s">
        <v>83</v>
      </c>
      <c r="AV3423" s="13" t="s">
        <v>83</v>
      </c>
      <c r="AW3423" s="13" t="s">
        <v>34</v>
      </c>
      <c r="AX3423" s="13" t="s">
        <v>73</v>
      </c>
      <c r="AY3423" s="248" t="s">
        <v>161</v>
      </c>
    </row>
    <row r="3424" s="12" customFormat="1">
      <c r="B3424" s="228"/>
      <c r="C3424" s="229"/>
      <c r="D3424" s="225" t="s">
        <v>176</v>
      </c>
      <c r="E3424" s="230" t="s">
        <v>19</v>
      </c>
      <c r="F3424" s="231" t="s">
        <v>410</v>
      </c>
      <c r="G3424" s="229"/>
      <c r="H3424" s="230" t="s">
        <v>19</v>
      </c>
      <c r="I3424" s="232"/>
      <c r="J3424" s="229"/>
      <c r="K3424" s="229"/>
      <c r="L3424" s="233"/>
      <c r="M3424" s="234"/>
      <c r="N3424" s="235"/>
      <c r="O3424" s="235"/>
      <c r="P3424" s="235"/>
      <c r="Q3424" s="235"/>
      <c r="R3424" s="235"/>
      <c r="S3424" s="235"/>
      <c r="T3424" s="236"/>
      <c r="AT3424" s="237" t="s">
        <v>176</v>
      </c>
      <c r="AU3424" s="237" t="s">
        <v>83</v>
      </c>
      <c r="AV3424" s="12" t="s">
        <v>81</v>
      </c>
      <c r="AW3424" s="12" t="s">
        <v>34</v>
      </c>
      <c r="AX3424" s="12" t="s">
        <v>73</v>
      </c>
      <c r="AY3424" s="237" t="s">
        <v>161</v>
      </c>
    </row>
    <row r="3425" s="13" customFormat="1">
      <c r="B3425" s="238"/>
      <c r="C3425" s="239"/>
      <c r="D3425" s="225" t="s">
        <v>176</v>
      </c>
      <c r="E3425" s="240" t="s">
        <v>19</v>
      </c>
      <c r="F3425" s="241" t="s">
        <v>810</v>
      </c>
      <c r="G3425" s="239"/>
      <c r="H3425" s="242">
        <v>115</v>
      </c>
      <c r="I3425" s="243"/>
      <c r="J3425" s="239"/>
      <c r="K3425" s="239"/>
      <c r="L3425" s="244"/>
      <c r="M3425" s="245"/>
      <c r="N3425" s="246"/>
      <c r="O3425" s="246"/>
      <c r="P3425" s="246"/>
      <c r="Q3425" s="246"/>
      <c r="R3425" s="246"/>
      <c r="S3425" s="246"/>
      <c r="T3425" s="247"/>
      <c r="AT3425" s="248" t="s">
        <v>176</v>
      </c>
      <c r="AU3425" s="248" t="s">
        <v>83</v>
      </c>
      <c r="AV3425" s="13" t="s">
        <v>83</v>
      </c>
      <c r="AW3425" s="13" t="s">
        <v>34</v>
      </c>
      <c r="AX3425" s="13" t="s">
        <v>73</v>
      </c>
      <c r="AY3425" s="248" t="s">
        <v>161</v>
      </c>
    </row>
    <row r="3426" s="12" customFormat="1">
      <c r="B3426" s="228"/>
      <c r="C3426" s="229"/>
      <c r="D3426" s="225" t="s">
        <v>176</v>
      </c>
      <c r="E3426" s="230" t="s">
        <v>19</v>
      </c>
      <c r="F3426" s="231" t="s">
        <v>3557</v>
      </c>
      <c r="G3426" s="229"/>
      <c r="H3426" s="230" t="s">
        <v>19</v>
      </c>
      <c r="I3426" s="232"/>
      <c r="J3426" s="229"/>
      <c r="K3426" s="229"/>
      <c r="L3426" s="233"/>
      <c r="M3426" s="234"/>
      <c r="N3426" s="235"/>
      <c r="O3426" s="235"/>
      <c r="P3426" s="235"/>
      <c r="Q3426" s="235"/>
      <c r="R3426" s="235"/>
      <c r="S3426" s="235"/>
      <c r="T3426" s="236"/>
      <c r="AT3426" s="237" t="s">
        <v>176</v>
      </c>
      <c r="AU3426" s="237" t="s">
        <v>83</v>
      </c>
      <c r="AV3426" s="12" t="s">
        <v>81</v>
      </c>
      <c r="AW3426" s="12" t="s">
        <v>34</v>
      </c>
      <c r="AX3426" s="12" t="s">
        <v>73</v>
      </c>
      <c r="AY3426" s="237" t="s">
        <v>161</v>
      </c>
    </row>
    <row r="3427" s="12" customFormat="1">
      <c r="B3427" s="228"/>
      <c r="C3427" s="229"/>
      <c r="D3427" s="225" t="s">
        <v>176</v>
      </c>
      <c r="E3427" s="230" t="s">
        <v>19</v>
      </c>
      <c r="F3427" s="231" t="s">
        <v>177</v>
      </c>
      <c r="G3427" s="229"/>
      <c r="H3427" s="230" t="s">
        <v>19</v>
      </c>
      <c r="I3427" s="232"/>
      <c r="J3427" s="229"/>
      <c r="K3427" s="229"/>
      <c r="L3427" s="233"/>
      <c r="M3427" s="234"/>
      <c r="N3427" s="235"/>
      <c r="O3427" s="235"/>
      <c r="P3427" s="235"/>
      <c r="Q3427" s="235"/>
      <c r="R3427" s="235"/>
      <c r="S3427" s="235"/>
      <c r="T3427" s="236"/>
      <c r="AT3427" s="237" t="s">
        <v>176</v>
      </c>
      <c r="AU3427" s="237" t="s">
        <v>83</v>
      </c>
      <c r="AV3427" s="12" t="s">
        <v>81</v>
      </c>
      <c r="AW3427" s="12" t="s">
        <v>34</v>
      </c>
      <c r="AX3427" s="12" t="s">
        <v>73</v>
      </c>
      <c r="AY3427" s="237" t="s">
        <v>161</v>
      </c>
    </row>
    <row r="3428" s="12" customFormat="1">
      <c r="B3428" s="228"/>
      <c r="C3428" s="229"/>
      <c r="D3428" s="225" t="s">
        <v>176</v>
      </c>
      <c r="E3428" s="230" t="s">
        <v>19</v>
      </c>
      <c r="F3428" s="231" t="s">
        <v>394</v>
      </c>
      <c r="G3428" s="229"/>
      <c r="H3428" s="230" t="s">
        <v>19</v>
      </c>
      <c r="I3428" s="232"/>
      <c r="J3428" s="229"/>
      <c r="K3428" s="229"/>
      <c r="L3428" s="233"/>
      <c r="M3428" s="234"/>
      <c r="N3428" s="235"/>
      <c r="O3428" s="235"/>
      <c r="P3428" s="235"/>
      <c r="Q3428" s="235"/>
      <c r="R3428" s="235"/>
      <c r="S3428" s="235"/>
      <c r="T3428" s="236"/>
      <c r="AT3428" s="237" t="s">
        <v>176</v>
      </c>
      <c r="AU3428" s="237" t="s">
        <v>83</v>
      </c>
      <c r="AV3428" s="12" t="s">
        <v>81</v>
      </c>
      <c r="AW3428" s="12" t="s">
        <v>34</v>
      </c>
      <c r="AX3428" s="12" t="s">
        <v>73</v>
      </c>
      <c r="AY3428" s="237" t="s">
        <v>161</v>
      </c>
    </row>
    <row r="3429" s="13" customFormat="1">
      <c r="B3429" s="238"/>
      <c r="C3429" s="239"/>
      <c r="D3429" s="225" t="s">
        <v>176</v>
      </c>
      <c r="E3429" s="240" t="s">
        <v>19</v>
      </c>
      <c r="F3429" s="241" t="s">
        <v>821</v>
      </c>
      <c r="G3429" s="239"/>
      <c r="H3429" s="242">
        <v>11</v>
      </c>
      <c r="I3429" s="243"/>
      <c r="J3429" s="239"/>
      <c r="K3429" s="239"/>
      <c r="L3429" s="244"/>
      <c r="M3429" s="245"/>
      <c r="N3429" s="246"/>
      <c r="O3429" s="246"/>
      <c r="P3429" s="246"/>
      <c r="Q3429" s="246"/>
      <c r="R3429" s="246"/>
      <c r="S3429" s="246"/>
      <c r="T3429" s="247"/>
      <c r="AT3429" s="248" t="s">
        <v>176</v>
      </c>
      <c r="AU3429" s="248" t="s">
        <v>83</v>
      </c>
      <c r="AV3429" s="13" t="s">
        <v>83</v>
      </c>
      <c r="AW3429" s="13" t="s">
        <v>34</v>
      </c>
      <c r="AX3429" s="13" t="s">
        <v>73</v>
      </c>
      <c r="AY3429" s="248" t="s">
        <v>161</v>
      </c>
    </row>
    <row r="3430" s="12" customFormat="1">
      <c r="B3430" s="228"/>
      <c r="C3430" s="229"/>
      <c r="D3430" s="225" t="s">
        <v>176</v>
      </c>
      <c r="E3430" s="230" t="s">
        <v>19</v>
      </c>
      <c r="F3430" s="231" t="s">
        <v>398</v>
      </c>
      <c r="G3430" s="229"/>
      <c r="H3430" s="230" t="s">
        <v>19</v>
      </c>
      <c r="I3430" s="232"/>
      <c r="J3430" s="229"/>
      <c r="K3430" s="229"/>
      <c r="L3430" s="233"/>
      <c r="M3430" s="234"/>
      <c r="N3430" s="235"/>
      <c r="O3430" s="235"/>
      <c r="P3430" s="235"/>
      <c r="Q3430" s="235"/>
      <c r="R3430" s="235"/>
      <c r="S3430" s="235"/>
      <c r="T3430" s="236"/>
      <c r="AT3430" s="237" t="s">
        <v>176</v>
      </c>
      <c r="AU3430" s="237" t="s">
        <v>83</v>
      </c>
      <c r="AV3430" s="12" t="s">
        <v>81</v>
      </c>
      <c r="AW3430" s="12" t="s">
        <v>34</v>
      </c>
      <c r="AX3430" s="12" t="s">
        <v>73</v>
      </c>
      <c r="AY3430" s="237" t="s">
        <v>161</v>
      </c>
    </row>
    <row r="3431" s="13" customFormat="1">
      <c r="B3431" s="238"/>
      <c r="C3431" s="239"/>
      <c r="D3431" s="225" t="s">
        <v>176</v>
      </c>
      <c r="E3431" s="240" t="s">
        <v>19</v>
      </c>
      <c r="F3431" s="241" t="s">
        <v>822</v>
      </c>
      <c r="G3431" s="239"/>
      <c r="H3431" s="242">
        <v>17</v>
      </c>
      <c r="I3431" s="243"/>
      <c r="J3431" s="239"/>
      <c r="K3431" s="239"/>
      <c r="L3431" s="244"/>
      <c r="M3431" s="245"/>
      <c r="N3431" s="246"/>
      <c r="O3431" s="246"/>
      <c r="P3431" s="246"/>
      <c r="Q3431" s="246"/>
      <c r="R3431" s="246"/>
      <c r="S3431" s="246"/>
      <c r="T3431" s="247"/>
      <c r="AT3431" s="248" t="s">
        <v>176</v>
      </c>
      <c r="AU3431" s="248" t="s">
        <v>83</v>
      </c>
      <c r="AV3431" s="13" t="s">
        <v>83</v>
      </c>
      <c r="AW3431" s="13" t="s">
        <v>34</v>
      </c>
      <c r="AX3431" s="13" t="s">
        <v>73</v>
      </c>
      <c r="AY3431" s="248" t="s">
        <v>161</v>
      </c>
    </row>
    <row r="3432" s="12" customFormat="1">
      <c r="B3432" s="228"/>
      <c r="C3432" s="229"/>
      <c r="D3432" s="225" t="s">
        <v>176</v>
      </c>
      <c r="E3432" s="230" t="s">
        <v>19</v>
      </c>
      <c r="F3432" s="231" t="s">
        <v>3558</v>
      </c>
      <c r="G3432" s="229"/>
      <c r="H3432" s="230" t="s">
        <v>19</v>
      </c>
      <c r="I3432" s="232"/>
      <c r="J3432" s="229"/>
      <c r="K3432" s="229"/>
      <c r="L3432" s="233"/>
      <c r="M3432" s="234"/>
      <c r="N3432" s="235"/>
      <c r="O3432" s="235"/>
      <c r="P3432" s="235"/>
      <c r="Q3432" s="235"/>
      <c r="R3432" s="235"/>
      <c r="S3432" s="235"/>
      <c r="T3432" s="236"/>
      <c r="AT3432" s="237" t="s">
        <v>176</v>
      </c>
      <c r="AU3432" s="237" t="s">
        <v>83</v>
      </c>
      <c r="AV3432" s="12" t="s">
        <v>81</v>
      </c>
      <c r="AW3432" s="12" t="s">
        <v>34</v>
      </c>
      <c r="AX3432" s="12" t="s">
        <v>73</v>
      </c>
      <c r="AY3432" s="237" t="s">
        <v>161</v>
      </c>
    </row>
    <row r="3433" s="12" customFormat="1">
      <c r="B3433" s="228"/>
      <c r="C3433" s="229"/>
      <c r="D3433" s="225" t="s">
        <v>176</v>
      </c>
      <c r="E3433" s="230" t="s">
        <v>19</v>
      </c>
      <c r="F3433" s="231" t="s">
        <v>328</v>
      </c>
      <c r="G3433" s="229"/>
      <c r="H3433" s="230" t="s">
        <v>19</v>
      </c>
      <c r="I3433" s="232"/>
      <c r="J3433" s="229"/>
      <c r="K3433" s="229"/>
      <c r="L3433" s="233"/>
      <c r="M3433" s="234"/>
      <c r="N3433" s="235"/>
      <c r="O3433" s="235"/>
      <c r="P3433" s="235"/>
      <c r="Q3433" s="235"/>
      <c r="R3433" s="235"/>
      <c r="S3433" s="235"/>
      <c r="T3433" s="236"/>
      <c r="AT3433" s="237" t="s">
        <v>176</v>
      </c>
      <c r="AU3433" s="237" t="s">
        <v>83</v>
      </c>
      <c r="AV3433" s="12" t="s">
        <v>81</v>
      </c>
      <c r="AW3433" s="12" t="s">
        <v>34</v>
      </c>
      <c r="AX3433" s="12" t="s">
        <v>73</v>
      </c>
      <c r="AY3433" s="237" t="s">
        <v>161</v>
      </c>
    </row>
    <row r="3434" s="12" customFormat="1">
      <c r="B3434" s="228"/>
      <c r="C3434" s="229"/>
      <c r="D3434" s="225" t="s">
        <v>176</v>
      </c>
      <c r="E3434" s="230" t="s">
        <v>19</v>
      </c>
      <c r="F3434" s="231" t="s">
        <v>394</v>
      </c>
      <c r="G3434" s="229"/>
      <c r="H3434" s="230" t="s">
        <v>19</v>
      </c>
      <c r="I3434" s="232"/>
      <c r="J3434" s="229"/>
      <c r="K3434" s="229"/>
      <c r="L3434" s="233"/>
      <c r="M3434" s="234"/>
      <c r="N3434" s="235"/>
      <c r="O3434" s="235"/>
      <c r="P3434" s="235"/>
      <c r="Q3434" s="235"/>
      <c r="R3434" s="235"/>
      <c r="S3434" s="235"/>
      <c r="T3434" s="236"/>
      <c r="AT3434" s="237" t="s">
        <v>176</v>
      </c>
      <c r="AU3434" s="237" t="s">
        <v>83</v>
      </c>
      <c r="AV3434" s="12" t="s">
        <v>81</v>
      </c>
      <c r="AW3434" s="12" t="s">
        <v>34</v>
      </c>
      <c r="AX3434" s="12" t="s">
        <v>73</v>
      </c>
      <c r="AY3434" s="237" t="s">
        <v>161</v>
      </c>
    </row>
    <row r="3435" s="13" customFormat="1">
      <c r="B3435" s="238"/>
      <c r="C3435" s="239"/>
      <c r="D3435" s="225" t="s">
        <v>176</v>
      </c>
      <c r="E3435" s="240" t="s">
        <v>19</v>
      </c>
      <c r="F3435" s="241" t="s">
        <v>3559</v>
      </c>
      <c r="G3435" s="239"/>
      <c r="H3435" s="242">
        <v>10.5</v>
      </c>
      <c r="I3435" s="243"/>
      <c r="J3435" s="239"/>
      <c r="K3435" s="239"/>
      <c r="L3435" s="244"/>
      <c r="M3435" s="245"/>
      <c r="N3435" s="246"/>
      <c r="O3435" s="246"/>
      <c r="P3435" s="246"/>
      <c r="Q3435" s="246"/>
      <c r="R3435" s="246"/>
      <c r="S3435" s="246"/>
      <c r="T3435" s="247"/>
      <c r="AT3435" s="248" t="s">
        <v>176</v>
      </c>
      <c r="AU3435" s="248" t="s">
        <v>83</v>
      </c>
      <c r="AV3435" s="13" t="s">
        <v>83</v>
      </c>
      <c r="AW3435" s="13" t="s">
        <v>34</v>
      </c>
      <c r="AX3435" s="13" t="s">
        <v>73</v>
      </c>
      <c r="AY3435" s="248" t="s">
        <v>161</v>
      </c>
    </row>
    <row r="3436" s="12" customFormat="1">
      <c r="B3436" s="228"/>
      <c r="C3436" s="229"/>
      <c r="D3436" s="225" t="s">
        <v>176</v>
      </c>
      <c r="E3436" s="230" t="s">
        <v>19</v>
      </c>
      <c r="F3436" s="231" t="s">
        <v>3560</v>
      </c>
      <c r="G3436" s="229"/>
      <c r="H3436" s="230" t="s">
        <v>19</v>
      </c>
      <c r="I3436" s="232"/>
      <c r="J3436" s="229"/>
      <c r="K3436" s="229"/>
      <c r="L3436" s="233"/>
      <c r="M3436" s="234"/>
      <c r="N3436" s="235"/>
      <c r="O3436" s="235"/>
      <c r="P3436" s="235"/>
      <c r="Q3436" s="235"/>
      <c r="R3436" s="235"/>
      <c r="S3436" s="235"/>
      <c r="T3436" s="236"/>
      <c r="AT3436" s="237" t="s">
        <v>176</v>
      </c>
      <c r="AU3436" s="237" t="s">
        <v>83</v>
      </c>
      <c r="AV3436" s="12" t="s">
        <v>81</v>
      </c>
      <c r="AW3436" s="12" t="s">
        <v>34</v>
      </c>
      <c r="AX3436" s="12" t="s">
        <v>73</v>
      </c>
      <c r="AY3436" s="237" t="s">
        <v>161</v>
      </c>
    </row>
    <row r="3437" s="12" customFormat="1">
      <c r="B3437" s="228"/>
      <c r="C3437" s="229"/>
      <c r="D3437" s="225" t="s">
        <v>176</v>
      </c>
      <c r="E3437" s="230" t="s">
        <v>19</v>
      </c>
      <c r="F3437" s="231" t="s">
        <v>177</v>
      </c>
      <c r="G3437" s="229"/>
      <c r="H3437" s="230" t="s">
        <v>19</v>
      </c>
      <c r="I3437" s="232"/>
      <c r="J3437" s="229"/>
      <c r="K3437" s="229"/>
      <c r="L3437" s="233"/>
      <c r="M3437" s="234"/>
      <c r="N3437" s="235"/>
      <c r="O3437" s="235"/>
      <c r="P3437" s="235"/>
      <c r="Q3437" s="235"/>
      <c r="R3437" s="235"/>
      <c r="S3437" s="235"/>
      <c r="T3437" s="236"/>
      <c r="AT3437" s="237" t="s">
        <v>176</v>
      </c>
      <c r="AU3437" s="237" t="s">
        <v>83</v>
      </c>
      <c r="AV3437" s="12" t="s">
        <v>81</v>
      </c>
      <c r="AW3437" s="12" t="s">
        <v>34</v>
      </c>
      <c r="AX3437" s="12" t="s">
        <v>73</v>
      </c>
      <c r="AY3437" s="237" t="s">
        <v>161</v>
      </c>
    </row>
    <row r="3438" s="12" customFormat="1">
      <c r="B3438" s="228"/>
      <c r="C3438" s="229"/>
      <c r="D3438" s="225" t="s">
        <v>176</v>
      </c>
      <c r="E3438" s="230" t="s">
        <v>19</v>
      </c>
      <c r="F3438" s="231" t="s">
        <v>394</v>
      </c>
      <c r="G3438" s="229"/>
      <c r="H3438" s="230" t="s">
        <v>19</v>
      </c>
      <c r="I3438" s="232"/>
      <c r="J3438" s="229"/>
      <c r="K3438" s="229"/>
      <c r="L3438" s="233"/>
      <c r="M3438" s="234"/>
      <c r="N3438" s="235"/>
      <c r="O3438" s="235"/>
      <c r="P3438" s="235"/>
      <c r="Q3438" s="235"/>
      <c r="R3438" s="235"/>
      <c r="S3438" s="235"/>
      <c r="T3438" s="236"/>
      <c r="AT3438" s="237" t="s">
        <v>176</v>
      </c>
      <c r="AU3438" s="237" t="s">
        <v>83</v>
      </c>
      <c r="AV3438" s="12" t="s">
        <v>81</v>
      </c>
      <c r="AW3438" s="12" t="s">
        <v>34</v>
      </c>
      <c r="AX3438" s="12" t="s">
        <v>73</v>
      </c>
      <c r="AY3438" s="237" t="s">
        <v>161</v>
      </c>
    </row>
    <row r="3439" s="13" customFormat="1">
      <c r="B3439" s="238"/>
      <c r="C3439" s="239"/>
      <c r="D3439" s="225" t="s">
        <v>176</v>
      </c>
      <c r="E3439" s="240" t="s">
        <v>19</v>
      </c>
      <c r="F3439" s="241" t="s">
        <v>3561</v>
      </c>
      <c r="G3439" s="239"/>
      <c r="H3439" s="242">
        <v>18.300000000000001</v>
      </c>
      <c r="I3439" s="243"/>
      <c r="J3439" s="239"/>
      <c r="K3439" s="239"/>
      <c r="L3439" s="244"/>
      <c r="M3439" s="245"/>
      <c r="N3439" s="246"/>
      <c r="O3439" s="246"/>
      <c r="P3439" s="246"/>
      <c r="Q3439" s="246"/>
      <c r="R3439" s="246"/>
      <c r="S3439" s="246"/>
      <c r="T3439" s="247"/>
      <c r="AT3439" s="248" t="s">
        <v>176</v>
      </c>
      <c r="AU3439" s="248" t="s">
        <v>83</v>
      </c>
      <c r="AV3439" s="13" t="s">
        <v>83</v>
      </c>
      <c r="AW3439" s="13" t="s">
        <v>34</v>
      </c>
      <c r="AX3439" s="13" t="s">
        <v>73</v>
      </c>
      <c r="AY3439" s="248" t="s">
        <v>161</v>
      </c>
    </row>
    <row r="3440" s="12" customFormat="1">
      <c r="B3440" s="228"/>
      <c r="C3440" s="229"/>
      <c r="D3440" s="225" t="s">
        <v>176</v>
      </c>
      <c r="E3440" s="230" t="s">
        <v>19</v>
      </c>
      <c r="F3440" s="231" t="s">
        <v>398</v>
      </c>
      <c r="G3440" s="229"/>
      <c r="H3440" s="230" t="s">
        <v>19</v>
      </c>
      <c r="I3440" s="232"/>
      <c r="J3440" s="229"/>
      <c r="K3440" s="229"/>
      <c r="L3440" s="233"/>
      <c r="M3440" s="234"/>
      <c r="N3440" s="235"/>
      <c r="O3440" s="235"/>
      <c r="P3440" s="235"/>
      <c r="Q3440" s="235"/>
      <c r="R3440" s="235"/>
      <c r="S3440" s="235"/>
      <c r="T3440" s="236"/>
      <c r="AT3440" s="237" t="s">
        <v>176</v>
      </c>
      <c r="AU3440" s="237" t="s">
        <v>83</v>
      </c>
      <c r="AV3440" s="12" t="s">
        <v>81</v>
      </c>
      <c r="AW3440" s="12" t="s">
        <v>34</v>
      </c>
      <c r="AX3440" s="12" t="s">
        <v>73</v>
      </c>
      <c r="AY3440" s="237" t="s">
        <v>161</v>
      </c>
    </row>
    <row r="3441" s="13" customFormat="1">
      <c r="B3441" s="238"/>
      <c r="C3441" s="239"/>
      <c r="D3441" s="225" t="s">
        <v>176</v>
      </c>
      <c r="E3441" s="240" t="s">
        <v>19</v>
      </c>
      <c r="F3441" s="241" t="s">
        <v>3562</v>
      </c>
      <c r="G3441" s="239"/>
      <c r="H3441" s="242">
        <v>9.6720000000000006</v>
      </c>
      <c r="I3441" s="243"/>
      <c r="J3441" s="239"/>
      <c r="K3441" s="239"/>
      <c r="L3441" s="244"/>
      <c r="M3441" s="245"/>
      <c r="N3441" s="246"/>
      <c r="O3441" s="246"/>
      <c r="P3441" s="246"/>
      <c r="Q3441" s="246"/>
      <c r="R3441" s="246"/>
      <c r="S3441" s="246"/>
      <c r="T3441" s="247"/>
      <c r="AT3441" s="248" t="s">
        <v>176</v>
      </c>
      <c r="AU3441" s="248" t="s">
        <v>83</v>
      </c>
      <c r="AV3441" s="13" t="s">
        <v>83</v>
      </c>
      <c r="AW3441" s="13" t="s">
        <v>34</v>
      </c>
      <c r="AX3441" s="13" t="s">
        <v>73</v>
      </c>
      <c r="AY3441" s="248" t="s">
        <v>161</v>
      </c>
    </row>
    <row r="3442" s="12" customFormat="1">
      <c r="B3442" s="228"/>
      <c r="C3442" s="229"/>
      <c r="D3442" s="225" t="s">
        <v>176</v>
      </c>
      <c r="E3442" s="230" t="s">
        <v>19</v>
      </c>
      <c r="F3442" s="231" t="s">
        <v>410</v>
      </c>
      <c r="G3442" s="229"/>
      <c r="H3442" s="230" t="s">
        <v>19</v>
      </c>
      <c r="I3442" s="232"/>
      <c r="J3442" s="229"/>
      <c r="K3442" s="229"/>
      <c r="L3442" s="233"/>
      <c r="M3442" s="234"/>
      <c r="N3442" s="235"/>
      <c r="O3442" s="235"/>
      <c r="P3442" s="235"/>
      <c r="Q3442" s="235"/>
      <c r="R3442" s="235"/>
      <c r="S3442" s="235"/>
      <c r="T3442" s="236"/>
      <c r="AT3442" s="237" t="s">
        <v>176</v>
      </c>
      <c r="AU3442" s="237" t="s">
        <v>83</v>
      </c>
      <c r="AV3442" s="12" t="s">
        <v>81</v>
      </c>
      <c r="AW3442" s="12" t="s">
        <v>34</v>
      </c>
      <c r="AX3442" s="12" t="s">
        <v>73</v>
      </c>
      <c r="AY3442" s="237" t="s">
        <v>161</v>
      </c>
    </row>
    <row r="3443" s="13" customFormat="1">
      <c r="B3443" s="238"/>
      <c r="C3443" s="239"/>
      <c r="D3443" s="225" t="s">
        <v>176</v>
      </c>
      <c r="E3443" s="240" t="s">
        <v>19</v>
      </c>
      <c r="F3443" s="241" t="s">
        <v>3563</v>
      </c>
      <c r="G3443" s="239"/>
      <c r="H3443" s="242">
        <v>39.75</v>
      </c>
      <c r="I3443" s="243"/>
      <c r="J3443" s="239"/>
      <c r="K3443" s="239"/>
      <c r="L3443" s="244"/>
      <c r="M3443" s="245"/>
      <c r="N3443" s="246"/>
      <c r="O3443" s="246"/>
      <c r="P3443" s="246"/>
      <c r="Q3443" s="246"/>
      <c r="R3443" s="246"/>
      <c r="S3443" s="246"/>
      <c r="T3443" s="247"/>
      <c r="AT3443" s="248" t="s">
        <v>176</v>
      </c>
      <c r="AU3443" s="248" t="s">
        <v>83</v>
      </c>
      <c r="AV3443" s="13" t="s">
        <v>83</v>
      </c>
      <c r="AW3443" s="13" t="s">
        <v>34</v>
      </c>
      <c r="AX3443" s="13" t="s">
        <v>73</v>
      </c>
      <c r="AY3443" s="248" t="s">
        <v>161</v>
      </c>
    </row>
    <row r="3444" s="12" customFormat="1">
      <c r="B3444" s="228"/>
      <c r="C3444" s="229"/>
      <c r="D3444" s="225" t="s">
        <v>176</v>
      </c>
      <c r="E3444" s="230" t="s">
        <v>19</v>
      </c>
      <c r="F3444" s="231" t="s">
        <v>328</v>
      </c>
      <c r="G3444" s="229"/>
      <c r="H3444" s="230" t="s">
        <v>19</v>
      </c>
      <c r="I3444" s="232"/>
      <c r="J3444" s="229"/>
      <c r="K3444" s="229"/>
      <c r="L3444" s="233"/>
      <c r="M3444" s="234"/>
      <c r="N3444" s="235"/>
      <c r="O3444" s="235"/>
      <c r="P3444" s="235"/>
      <c r="Q3444" s="235"/>
      <c r="R3444" s="235"/>
      <c r="S3444" s="235"/>
      <c r="T3444" s="236"/>
      <c r="AT3444" s="237" t="s">
        <v>176</v>
      </c>
      <c r="AU3444" s="237" t="s">
        <v>83</v>
      </c>
      <c r="AV3444" s="12" t="s">
        <v>81</v>
      </c>
      <c r="AW3444" s="12" t="s">
        <v>34</v>
      </c>
      <c r="AX3444" s="12" t="s">
        <v>73</v>
      </c>
      <c r="AY3444" s="237" t="s">
        <v>161</v>
      </c>
    </row>
    <row r="3445" s="12" customFormat="1">
      <c r="B3445" s="228"/>
      <c r="C3445" s="229"/>
      <c r="D3445" s="225" t="s">
        <v>176</v>
      </c>
      <c r="E3445" s="230" t="s">
        <v>19</v>
      </c>
      <c r="F3445" s="231" t="s">
        <v>398</v>
      </c>
      <c r="G3445" s="229"/>
      <c r="H3445" s="230" t="s">
        <v>19</v>
      </c>
      <c r="I3445" s="232"/>
      <c r="J3445" s="229"/>
      <c r="K3445" s="229"/>
      <c r="L3445" s="233"/>
      <c r="M3445" s="234"/>
      <c r="N3445" s="235"/>
      <c r="O3445" s="235"/>
      <c r="P3445" s="235"/>
      <c r="Q3445" s="235"/>
      <c r="R3445" s="235"/>
      <c r="S3445" s="235"/>
      <c r="T3445" s="236"/>
      <c r="AT3445" s="237" t="s">
        <v>176</v>
      </c>
      <c r="AU3445" s="237" t="s">
        <v>83</v>
      </c>
      <c r="AV3445" s="12" t="s">
        <v>81</v>
      </c>
      <c r="AW3445" s="12" t="s">
        <v>34</v>
      </c>
      <c r="AX3445" s="12" t="s">
        <v>73</v>
      </c>
      <c r="AY3445" s="237" t="s">
        <v>161</v>
      </c>
    </row>
    <row r="3446" s="13" customFormat="1">
      <c r="B3446" s="238"/>
      <c r="C3446" s="239"/>
      <c r="D3446" s="225" t="s">
        <v>176</v>
      </c>
      <c r="E3446" s="240" t="s">
        <v>19</v>
      </c>
      <c r="F3446" s="241" t="s">
        <v>3564</v>
      </c>
      <c r="G3446" s="239"/>
      <c r="H3446" s="242">
        <v>174.24000000000001</v>
      </c>
      <c r="I3446" s="243"/>
      <c r="J3446" s="239"/>
      <c r="K3446" s="239"/>
      <c r="L3446" s="244"/>
      <c r="M3446" s="245"/>
      <c r="N3446" s="246"/>
      <c r="O3446" s="246"/>
      <c r="P3446" s="246"/>
      <c r="Q3446" s="246"/>
      <c r="R3446" s="246"/>
      <c r="S3446" s="246"/>
      <c r="T3446" s="247"/>
      <c r="AT3446" s="248" t="s">
        <v>176</v>
      </c>
      <c r="AU3446" s="248" t="s">
        <v>83</v>
      </c>
      <c r="AV3446" s="13" t="s">
        <v>83</v>
      </c>
      <c r="AW3446" s="13" t="s">
        <v>34</v>
      </c>
      <c r="AX3446" s="13" t="s">
        <v>73</v>
      </c>
      <c r="AY3446" s="248" t="s">
        <v>161</v>
      </c>
    </row>
    <row r="3447" s="12" customFormat="1">
      <c r="B3447" s="228"/>
      <c r="C3447" s="229"/>
      <c r="D3447" s="225" t="s">
        <v>176</v>
      </c>
      <c r="E3447" s="230" t="s">
        <v>19</v>
      </c>
      <c r="F3447" s="231" t="s">
        <v>3565</v>
      </c>
      <c r="G3447" s="229"/>
      <c r="H3447" s="230" t="s">
        <v>19</v>
      </c>
      <c r="I3447" s="232"/>
      <c r="J3447" s="229"/>
      <c r="K3447" s="229"/>
      <c r="L3447" s="233"/>
      <c r="M3447" s="234"/>
      <c r="N3447" s="235"/>
      <c r="O3447" s="235"/>
      <c r="P3447" s="235"/>
      <c r="Q3447" s="235"/>
      <c r="R3447" s="235"/>
      <c r="S3447" s="235"/>
      <c r="T3447" s="236"/>
      <c r="AT3447" s="237" t="s">
        <v>176</v>
      </c>
      <c r="AU3447" s="237" t="s">
        <v>83</v>
      </c>
      <c r="AV3447" s="12" t="s">
        <v>81</v>
      </c>
      <c r="AW3447" s="12" t="s">
        <v>34</v>
      </c>
      <c r="AX3447" s="12" t="s">
        <v>73</v>
      </c>
      <c r="AY3447" s="237" t="s">
        <v>161</v>
      </c>
    </row>
    <row r="3448" s="12" customFormat="1">
      <c r="B3448" s="228"/>
      <c r="C3448" s="229"/>
      <c r="D3448" s="225" t="s">
        <v>176</v>
      </c>
      <c r="E3448" s="230" t="s">
        <v>19</v>
      </c>
      <c r="F3448" s="231" t="s">
        <v>177</v>
      </c>
      <c r="G3448" s="229"/>
      <c r="H3448" s="230" t="s">
        <v>19</v>
      </c>
      <c r="I3448" s="232"/>
      <c r="J3448" s="229"/>
      <c r="K3448" s="229"/>
      <c r="L3448" s="233"/>
      <c r="M3448" s="234"/>
      <c r="N3448" s="235"/>
      <c r="O3448" s="235"/>
      <c r="P3448" s="235"/>
      <c r="Q3448" s="235"/>
      <c r="R3448" s="235"/>
      <c r="S3448" s="235"/>
      <c r="T3448" s="236"/>
      <c r="AT3448" s="237" t="s">
        <v>176</v>
      </c>
      <c r="AU3448" s="237" t="s">
        <v>83</v>
      </c>
      <c r="AV3448" s="12" t="s">
        <v>81</v>
      </c>
      <c r="AW3448" s="12" t="s">
        <v>34</v>
      </c>
      <c r="AX3448" s="12" t="s">
        <v>73</v>
      </c>
      <c r="AY3448" s="237" t="s">
        <v>161</v>
      </c>
    </row>
    <row r="3449" s="12" customFormat="1">
      <c r="B3449" s="228"/>
      <c r="C3449" s="229"/>
      <c r="D3449" s="225" t="s">
        <v>176</v>
      </c>
      <c r="E3449" s="230" t="s">
        <v>19</v>
      </c>
      <c r="F3449" s="231" t="s">
        <v>398</v>
      </c>
      <c r="G3449" s="229"/>
      <c r="H3449" s="230" t="s">
        <v>19</v>
      </c>
      <c r="I3449" s="232"/>
      <c r="J3449" s="229"/>
      <c r="K3449" s="229"/>
      <c r="L3449" s="233"/>
      <c r="M3449" s="234"/>
      <c r="N3449" s="235"/>
      <c r="O3449" s="235"/>
      <c r="P3449" s="235"/>
      <c r="Q3449" s="235"/>
      <c r="R3449" s="235"/>
      <c r="S3449" s="235"/>
      <c r="T3449" s="236"/>
      <c r="AT3449" s="237" t="s">
        <v>176</v>
      </c>
      <c r="AU3449" s="237" t="s">
        <v>83</v>
      </c>
      <c r="AV3449" s="12" t="s">
        <v>81</v>
      </c>
      <c r="AW3449" s="12" t="s">
        <v>34</v>
      </c>
      <c r="AX3449" s="12" t="s">
        <v>73</v>
      </c>
      <c r="AY3449" s="237" t="s">
        <v>161</v>
      </c>
    </row>
    <row r="3450" s="13" customFormat="1">
      <c r="B3450" s="238"/>
      <c r="C3450" s="239"/>
      <c r="D3450" s="225" t="s">
        <v>176</v>
      </c>
      <c r="E3450" s="240" t="s">
        <v>19</v>
      </c>
      <c r="F3450" s="241" t="s">
        <v>3566</v>
      </c>
      <c r="G3450" s="239"/>
      <c r="H3450" s="242">
        <v>46.987000000000002</v>
      </c>
      <c r="I3450" s="243"/>
      <c r="J3450" s="239"/>
      <c r="K3450" s="239"/>
      <c r="L3450" s="244"/>
      <c r="M3450" s="245"/>
      <c r="N3450" s="246"/>
      <c r="O3450" s="246"/>
      <c r="P3450" s="246"/>
      <c r="Q3450" s="246"/>
      <c r="R3450" s="246"/>
      <c r="S3450" s="246"/>
      <c r="T3450" s="247"/>
      <c r="AT3450" s="248" t="s">
        <v>176</v>
      </c>
      <c r="AU3450" s="248" t="s">
        <v>83</v>
      </c>
      <c r="AV3450" s="13" t="s">
        <v>83</v>
      </c>
      <c r="AW3450" s="13" t="s">
        <v>34</v>
      </c>
      <c r="AX3450" s="13" t="s">
        <v>73</v>
      </c>
      <c r="AY3450" s="248" t="s">
        <v>161</v>
      </c>
    </row>
    <row r="3451" s="12" customFormat="1">
      <c r="B3451" s="228"/>
      <c r="C3451" s="229"/>
      <c r="D3451" s="225" t="s">
        <v>176</v>
      </c>
      <c r="E3451" s="230" t="s">
        <v>19</v>
      </c>
      <c r="F3451" s="231" t="s">
        <v>328</v>
      </c>
      <c r="G3451" s="229"/>
      <c r="H3451" s="230" t="s">
        <v>19</v>
      </c>
      <c r="I3451" s="232"/>
      <c r="J3451" s="229"/>
      <c r="K3451" s="229"/>
      <c r="L3451" s="233"/>
      <c r="M3451" s="234"/>
      <c r="N3451" s="235"/>
      <c r="O3451" s="235"/>
      <c r="P3451" s="235"/>
      <c r="Q3451" s="235"/>
      <c r="R3451" s="235"/>
      <c r="S3451" s="235"/>
      <c r="T3451" s="236"/>
      <c r="AT3451" s="237" t="s">
        <v>176</v>
      </c>
      <c r="AU3451" s="237" t="s">
        <v>83</v>
      </c>
      <c r="AV3451" s="12" t="s">
        <v>81</v>
      </c>
      <c r="AW3451" s="12" t="s">
        <v>34</v>
      </c>
      <c r="AX3451" s="12" t="s">
        <v>73</v>
      </c>
      <c r="AY3451" s="237" t="s">
        <v>161</v>
      </c>
    </row>
    <row r="3452" s="12" customFormat="1">
      <c r="B3452" s="228"/>
      <c r="C3452" s="229"/>
      <c r="D3452" s="225" t="s">
        <v>176</v>
      </c>
      <c r="E3452" s="230" t="s">
        <v>19</v>
      </c>
      <c r="F3452" s="231" t="s">
        <v>394</v>
      </c>
      <c r="G3452" s="229"/>
      <c r="H3452" s="230" t="s">
        <v>19</v>
      </c>
      <c r="I3452" s="232"/>
      <c r="J3452" s="229"/>
      <c r="K3452" s="229"/>
      <c r="L3452" s="233"/>
      <c r="M3452" s="234"/>
      <c r="N3452" s="235"/>
      <c r="O3452" s="235"/>
      <c r="P3452" s="235"/>
      <c r="Q3452" s="235"/>
      <c r="R3452" s="235"/>
      <c r="S3452" s="235"/>
      <c r="T3452" s="236"/>
      <c r="AT3452" s="237" t="s">
        <v>176</v>
      </c>
      <c r="AU3452" s="237" t="s">
        <v>83</v>
      </c>
      <c r="AV3452" s="12" t="s">
        <v>81</v>
      </c>
      <c r="AW3452" s="12" t="s">
        <v>34</v>
      </c>
      <c r="AX3452" s="12" t="s">
        <v>73</v>
      </c>
      <c r="AY3452" s="237" t="s">
        <v>161</v>
      </c>
    </row>
    <row r="3453" s="13" customFormat="1">
      <c r="B3453" s="238"/>
      <c r="C3453" s="239"/>
      <c r="D3453" s="225" t="s">
        <v>176</v>
      </c>
      <c r="E3453" s="240" t="s">
        <v>19</v>
      </c>
      <c r="F3453" s="241" t="s">
        <v>3567</v>
      </c>
      <c r="G3453" s="239"/>
      <c r="H3453" s="242">
        <v>30.100000000000001</v>
      </c>
      <c r="I3453" s="243"/>
      <c r="J3453" s="239"/>
      <c r="K3453" s="239"/>
      <c r="L3453" s="244"/>
      <c r="M3453" s="245"/>
      <c r="N3453" s="246"/>
      <c r="O3453" s="246"/>
      <c r="P3453" s="246"/>
      <c r="Q3453" s="246"/>
      <c r="R3453" s="246"/>
      <c r="S3453" s="246"/>
      <c r="T3453" s="247"/>
      <c r="AT3453" s="248" t="s">
        <v>176</v>
      </c>
      <c r="AU3453" s="248" t="s">
        <v>83</v>
      </c>
      <c r="AV3453" s="13" t="s">
        <v>83</v>
      </c>
      <c r="AW3453" s="13" t="s">
        <v>34</v>
      </c>
      <c r="AX3453" s="13" t="s">
        <v>73</v>
      </c>
      <c r="AY3453" s="248" t="s">
        <v>161</v>
      </c>
    </row>
    <row r="3454" s="12" customFormat="1">
      <c r="B3454" s="228"/>
      <c r="C3454" s="229"/>
      <c r="D3454" s="225" t="s">
        <v>176</v>
      </c>
      <c r="E3454" s="230" t="s">
        <v>19</v>
      </c>
      <c r="F3454" s="231" t="s">
        <v>398</v>
      </c>
      <c r="G3454" s="229"/>
      <c r="H3454" s="230" t="s">
        <v>19</v>
      </c>
      <c r="I3454" s="232"/>
      <c r="J3454" s="229"/>
      <c r="K3454" s="229"/>
      <c r="L3454" s="233"/>
      <c r="M3454" s="234"/>
      <c r="N3454" s="235"/>
      <c r="O3454" s="235"/>
      <c r="P3454" s="235"/>
      <c r="Q3454" s="235"/>
      <c r="R3454" s="235"/>
      <c r="S3454" s="235"/>
      <c r="T3454" s="236"/>
      <c r="AT3454" s="237" t="s">
        <v>176</v>
      </c>
      <c r="AU3454" s="237" t="s">
        <v>83</v>
      </c>
      <c r="AV3454" s="12" t="s">
        <v>81</v>
      </c>
      <c r="AW3454" s="12" t="s">
        <v>34</v>
      </c>
      <c r="AX3454" s="12" t="s">
        <v>73</v>
      </c>
      <c r="AY3454" s="237" t="s">
        <v>161</v>
      </c>
    </row>
    <row r="3455" s="13" customFormat="1">
      <c r="B3455" s="238"/>
      <c r="C3455" s="239"/>
      <c r="D3455" s="225" t="s">
        <v>176</v>
      </c>
      <c r="E3455" s="240" t="s">
        <v>19</v>
      </c>
      <c r="F3455" s="241" t="s">
        <v>3568</v>
      </c>
      <c r="G3455" s="239"/>
      <c r="H3455" s="242">
        <v>160.91999999999999</v>
      </c>
      <c r="I3455" s="243"/>
      <c r="J3455" s="239"/>
      <c r="K3455" s="239"/>
      <c r="L3455" s="244"/>
      <c r="M3455" s="245"/>
      <c r="N3455" s="246"/>
      <c r="O3455" s="246"/>
      <c r="P3455" s="246"/>
      <c r="Q3455" s="246"/>
      <c r="R3455" s="246"/>
      <c r="S3455" s="246"/>
      <c r="T3455" s="247"/>
      <c r="AT3455" s="248" t="s">
        <v>176</v>
      </c>
      <c r="AU3455" s="248" t="s">
        <v>83</v>
      </c>
      <c r="AV3455" s="13" t="s">
        <v>83</v>
      </c>
      <c r="AW3455" s="13" t="s">
        <v>34</v>
      </c>
      <c r="AX3455" s="13" t="s">
        <v>73</v>
      </c>
      <c r="AY3455" s="248" t="s">
        <v>161</v>
      </c>
    </row>
    <row r="3456" s="12" customFormat="1">
      <c r="B3456" s="228"/>
      <c r="C3456" s="229"/>
      <c r="D3456" s="225" t="s">
        <v>176</v>
      </c>
      <c r="E3456" s="230" t="s">
        <v>19</v>
      </c>
      <c r="F3456" s="231" t="s">
        <v>3569</v>
      </c>
      <c r="G3456" s="229"/>
      <c r="H3456" s="230" t="s">
        <v>19</v>
      </c>
      <c r="I3456" s="232"/>
      <c r="J3456" s="229"/>
      <c r="K3456" s="229"/>
      <c r="L3456" s="233"/>
      <c r="M3456" s="234"/>
      <c r="N3456" s="235"/>
      <c r="O3456" s="235"/>
      <c r="P3456" s="235"/>
      <c r="Q3456" s="235"/>
      <c r="R3456" s="235"/>
      <c r="S3456" s="235"/>
      <c r="T3456" s="236"/>
      <c r="AT3456" s="237" t="s">
        <v>176</v>
      </c>
      <c r="AU3456" s="237" t="s">
        <v>83</v>
      </c>
      <c r="AV3456" s="12" t="s">
        <v>81</v>
      </c>
      <c r="AW3456" s="12" t="s">
        <v>34</v>
      </c>
      <c r="AX3456" s="12" t="s">
        <v>73</v>
      </c>
      <c r="AY3456" s="237" t="s">
        <v>161</v>
      </c>
    </row>
    <row r="3457" s="12" customFormat="1">
      <c r="B3457" s="228"/>
      <c r="C3457" s="229"/>
      <c r="D3457" s="225" t="s">
        <v>176</v>
      </c>
      <c r="E3457" s="230" t="s">
        <v>19</v>
      </c>
      <c r="F3457" s="231" t="s">
        <v>328</v>
      </c>
      <c r="G3457" s="229"/>
      <c r="H3457" s="230" t="s">
        <v>19</v>
      </c>
      <c r="I3457" s="232"/>
      <c r="J3457" s="229"/>
      <c r="K3457" s="229"/>
      <c r="L3457" s="233"/>
      <c r="M3457" s="234"/>
      <c r="N3457" s="235"/>
      <c r="O3457" s="235"/>
      <c r="P3457" s="235"/>
      <c r="Q3457" s="235"/>
      <c r="R3457" s="235"/>
      <c r="S3457" s="235"/>
      <c r="T3457" s="236"/>
      <c r="AT3457" s="237" t="s">
        <v>176</v>
      </c>
      <c r="AU3457" s="237" t="s">
        <v>83</v>
      </c>
      <c r="AV3457" s="12" t="s">
        <v>81</v>
      </c>
      <c r="AW3457" s="12" t="s">
        <v>34</v>
      </c>
      <c r="AX3457" s="12" t="s">
        <v>73</v>
      </c>
      <c r="AY3457" s="237" t="s">
        <v>161</v>
      </c>
    </row>
    <row r="3458" s="12" customFormat="1">
      <c r="B3458" s="228"/>
      <c r="C3458" s="229"/>
      <c r="D3458" s="225" t="s">
        <v>176</v>
      </c>
      <c r="E3458" s="230" t="s">
        <v>19</v>
      </c>
      <c r="F3458" s="231" t="s">
        <v>394</v>
      </c>
      <c r="G3458" s="229"/>
      <c r="H3458" s="230" t="s">
        <v>19</v>
      </c>
      <c r="I3458" s="232"/>
      <c r="J3458" s="229"/>
      <c r="K3458" s="229"/>
      <c r="L3458" s="233"/>
      <c r="M3458" s="234"/>
      <c r="N3458" s="235"/>
      <c r="O3458" s="235"/>
      <c r="P3458" s="235"/>
      <c r="Q3458" s="235"/>
      <c r="R3458" s="235"/>
      <c r="S3458" s="235"/>
      <c r="T3458" s="236"/>
      <c r="AT3458" s="237" t="s">
        <v>176</v>
      </c>
      <c r="AU3458" s="237" t="s">
        <v>83</v>
      </c>
      <c r="AV3458" s="12" t="s">
        <v>81</v>
      </c>
      <c r="AW3458" s="12" t="s">
        <v>34</v>
      </c>
      <c r="AX3458" s="12" t="s">
        <v>73</v>
      </c>
      <c r="AY3458" s="237" t="s">
        <v>161</v>
      </c>
    </row>
    <row r="3459" s="13" customFormat="1">
      <c r="B3459" s="238"/>
      <c r="C3459" s="239"/>
      <c r="D3459" s="225" t="s">
        <v>176</v>
      </c>
      <c r="E3459" s="240" t="s">
        <v>19</v>
      </c>
      <c r="F3459" s="241" t="s">
        <v>2669</v>
      </c>
      <c r="G3459" s="239"/>
      <c r="H3459" s="242">
        <v>7</v>
      </c>
      <c r="I3459" s="243"/>
      <c r="J3459" s="239"/>
      <c r="K3459" s="239"/>
      <c r="L3459" s="244"/>
      <c r="M3459" s="245"/>
      <c r="N3459" s="246"/>
      <c r="O3459" s="246"/>
      <c r="P3459" s="246"/>
      <c r="Q3459" s="246"/>
      <c r="R3459" s="246"/>
      <c r="S3459" s="246"/>
      <c r="T3459" s="247"/>
      <c r="AT3459" s="248" t="s">
        <v>176</v>
      </c>
      <c r="AU3459" s="248" t="s">
        <v>83</v>
      </c>
      <c r="AV3459" s="13" t="s">
        <v>83</v>
      </c>
      <c r="AW3459" s="13" t="s">
        <v>34</v>
      </c>
      <c r="AX3459" s="13" t="s">
        <v>73</v>
      </c>
      <c r="AY3459" s="248" t="s">
        <v>161</v>
      </c>
    </row>
    <row r="3460" s="12" customFormat="1">
      <c r="B3460" s="228"/>
      <c r="C3460" s="229"/>
      <c r="D3460" s="225" t="s">
        <v>176</v>
      </c>
      <c r="E3460" s="230" t="s">
        <v>19</v>
      </c>
      <c r="F3460" s="231" t="s">
        <v>398</v>
      </c>
      <c r="G3460" s="229"/>
      <c r="H3460" s="230" t="s">
        <v>19</v>
      </c>
      <c r="I3460" s="232"/>
      <c r="J3460" s="229"/>
      <c r="K3460" s="229"/>
      <c r="L3460" s="233"/>
      <c r="M3460" s="234"/>
      <c r="N3460" s="235"/>
      <c r="O3460" s="235"/>
      <c r="P3460" s="235"/>
      <c r="Q3460" s="235"/>
      <c r="R3460" s="235"/>
      <c r="S3460" s="235"/>
      <c r="T3460" s="236"/>
      <c r="AT3460" s="237" t="s">
        <v>176</v>
      </c>
      <c r="AU3460" s="237" t="s">
        <v>83</v>
      </c>
      <c r="AV3460" s="12" t="s">
        <v>81</v>
      </c>
      <c r="AW3460" s="12" t="s">
        <v>34</v>
      </c>
      <c r="AX3460" s="12" t="s">
        <v>73</v>
      </c>
      <c r="AY3460" s="237" t="s">
        <v>161</v>
      </c>
    </row>
    <row r="3461" s="13" customFormat="1">
      <c r="B3461" s="238"/>
      <c r="C3461" s="239"/>
      <c r="D3461" s="225" t="s">
        <v>176</v>
      </c>
      <c r="E3461" s="240" t="s">
        <v>19</v>
      </c>
      <c r="F3461" s="241" t="s">
        <v>2670</v>
      </c>
      <c r="G3461" s="239"/>
      <c r="H3461" s="242">
        <v>7.9199999999999999</v>
      </c>
      <c r="I3461" s="243"/>
      <c r="J3461" s="239"/>
      <c r="K3461" s="239"/>
      <c r="L3461" s="244"/>
      <c r="M3461" s="245"/>
      <c r="N3461" s="246"/>
      <c r="O3461" s="246"/>
      <c r="P3461" s="246"/>
      <c r="Q3461" s="246"/>
      <c r="R3461" s="246"/>
      <c r="S3461" s="246"/>
      <c r="T3461" s="247"/>
      <c r="AT3461" s="248" t="s">
        <v>176</v>
      </c>
      <c r="AU3461" s="248" t="s">
        <v>83</v>
      </c>
      <c r="AV3461" s="13" t="s">
        <v>83</v>
      </c>
      <c r="AW3461" s="13" t="s">
        <v>34</v>
      </c>
      <c r="AX3461" s="13" t="s">
        <v>73</v>
      </c>
      <c r="AY3461" s="248" t="s">
        <v>161</v>
      </c>
    </row>
    <row r="3462" s="12" customFormat="1">
      <c r="B3462" s="228"/>
      <c r="C3462" s="229"/>
      <c r="D3462" s="225" t="s">
        <v>176</v>
      </c>
      <c r="E3462" s="230" t="s">
        <v>19</v>
      </c>
      <c r="F3462" s="231" t="s">
        <v>3570</v>
      </c>
      <c r="G3462" s="229"/>
      <c r="H3462" s="230" t="s">
        <v>19</v>
      </c>
      <c r="I3462" s="232"/>
      <c r="J3462" s="229"/>
      <c r="K3462" s="229"/>
      <c r="L3462" s="233"/>
      <c r="M3462" s="234"/>
      <c r="N3462" s="235"/>
      <c r="O3462" s="235"/>
      <c r="P3462" s="235"/>
      <c r="Q3462" s="235"/>
      <c r="R3462" s="235"/>
      <c r="S3462" s="235"/>
      <c r="T3462" s="236"/>
      <c r="AT3462" s="237" t="s">
        <v>176</v>
      </c>
      <c r="AU3462" s="237" t="s">
        <v>83</v>
      </c>
      <c r="AV3462" s="12" t="s">
        <v>81</v>
      </c>
      <c r="AW3462" s="12" t="s">
        <v>34</v>
      </c>
      <c r="AX3462" s="12" t="s">
        <v>73</v>
      </c>
      <c r="AY3462" s="237" t="s">
        <v>161</v>
      </c>
    </row>
    <row r="3463" s="13" customFormat="1">
      <c r="B3463" s="238"/>
      <c r="C3463" s="239"/>
      <c r="D3463" s="225" t="s">
        <v>176</v>
      </c>
      <c r="E3463" s="240" t="s">
        <v>19</v>
      </c>
      <c r="F3463" s="241" t="s">
        <v>2717</v>
      </c>
      <c r="G3463" s="239"/>
      <c r="H3463" s="242">
        <v>364</v>
      </c>
      <c r="I3463" s="243"/>
      <c r="J3463" s="239"/>
      <c r="K3463" s="239"/>
      <c r="L3463" s="244"/>
      <c r="M3463" s="245"/>
      <c r="N3463" s="246"/>
      <c r="O3463" s="246"/>
      <c r="P3463" s="246"/>
      <c r="Q3463" s="246"/>
      <c r="R3463" s="246"/>
      <c r="S3463" s="246"/>
      <c r="T3463" s="247"/>
      <c r="AT3463" s="248" t="s">
        <v>176</v>
      </c>
      <c r="AU3463" s="248" t="s">
        <v>83</v>
      </c>
      <c r="AV3463" s="13" t="s">
        <v>83</v>
      </c>
      <c r="AW3463" s="13" t="s">
        <v>34</v>
      </c>
      <c r="AX3463" s="13" t="s">
        <v>73</v>
      </c>
      <c r="AY3463" s="248" t="s">
        <v>161</v>
      </c>
    </row>
    <row r="3464" s="14" customFormat="1">
      <c r="B3464" s="249"/>
      <c r="C3464" s="250"/>
      <c r="D3464" s="225" t="s">
        <v>176</v>
      </c>
      <c r="E3464" s="251" t="s">
        <v>19</v>
      </c>
      <c r="F3464" s="252" t="s">
        <v>201</v>
      </c>
      <c r="G3464" s="250"/>
      <c r="H3464" s="253">
        <v>1297.569</v>
      </c>
      <c r="I3464" s="254"/>
      <c r="J3464" s="250"/>
      <c r="K3464" s="250"/>
      <c r="L3464" s="255"/>
      <c r="M3464" s="256"/>
      <c r="N3464" s="257"/>
      <c r="O3464" s="257"/>
      <c r="P3464" s="257"/>
      <c r="Q3464" s="257"/>
      <c r="R3464" s="257"/>
      <c r="S3464" s="257"/>
      <c r="T3464" s="258"/>
      <c r="AT3464" s="259" t="s">
        <v>176</v>
      </c>
      <c r="AU3464" s="259" t="s">
        <v>83</v>
      </c>
      <c r="AV3464" s="14" t="s">
        <v>167</v>
      </c>
      <c r="AW3464" s="14" t="s">
        <v>34</v>
      </c>
      <c r="AX3464" s="14" t="s">
        <v>81</v>
      </c>
      <c r="AY3464" s="259" t="s">
        <v>161</v>
      </c>
    </row>
    <row r="3465" s="1" customFormat="1" ht="16.5" customHeight="1">
      <c r="B3465" s="39"/>
      <c r="C3465" s="212" t="s">
        <v>3571</v>
      </c>
      <c r="D3465" s="212" t="s">
        <v>163</v>
      </c>
      <c r="E3465" s="213" t="s">
        <v>3572</v>
      </c>
      <c r="F3465" s="214" t="s">
        <v>3573</v>
      </c>
      <c r="G3465" s="215" t="s">
        <v>210</v>
      </c>
      <c r="H3465" s="216">
        <v>1297.569</v>
      </c>
      <c r="I3465" s="217"/>
      <c r="J3465" s="218">
        <f>ROUND(I3465*H3465,2)</f>
        <v>0</v>
      </c>
      <c r="K3465" s="214" t="s">
        <v>173</v>
      </c>
      <c r="L3465" s="44"/>
      <c r="M3465" s="219" t="s">
        <v>19</v>
      </c>
      <c r="N3465" s="220" t="s">
        <v>44</v>
      </c>
      <c r="O3465" s="84"/>
      <c r="P3465" s="221">
        <f>O3465*H3465</f>
        <v>0</v>
      </c>
      <c r="Q3465" s="221">
        <v>0.00020000000000000001</v>
      </c>
      <c r="R3465" s="221">
        <f>Q3465*H3465</f>
        <v>0.25951380000000002</v>
      </c>
      <c r="S3465" s="221">
        <v>0</v>
      </c>
      <c r="T3465" s="222">
        <f>S3465*H3465</f>
        <v>0</v>
      </c>
      <c r="AR3465" s="223" t="s">
        <v>257</v>
      </c>
      <c r="AT3465" s="223" t="s">
        <v>163</v>
      </c>
      <c r="AU3465" s="223" t="s">
        <v>83</v>
      </c>
      <c r="AY3465" s="18" t="s">
        <v>161</v>
      </c>
      <c r="BE3465" s="224">
        <f>IF(N3465="základní",J3465,0)</f>
        <v>0</v>
      </c>
      <c r="BF3465" s="224">
        <f>IF(N3465="snížená",J3465,0)</f>
        <v>0</v>
      </c>
      <c r="BG3465" s="224">
        <f>IF(N3465="zákl. přenesená",J3465,0)</f>
        <v>0</v>
      </c>
      <c r="BH3465" s="224">
        <f>IF(N3465="sníž. přenesená",J3465,0)</f>
        <v>0</v>
      </c>
      <c r="BI3465" s="224">
        <f>IF(N3465="nulová",J3465,0)</f>
        <v>0</v>
      </c>
      <c r="BJ3465" s="18" t="s">
        <v>81</v>
      </c>
      <c r="BK3465" s="224">
        <f>ROUND(I3465*H3465,2)</f>
        <v>0</v>
      </c>
      <c r="BL3465" s="18" t="s">
        <v>257</v>
      </c>
      <c r="BM3465" s="223" t="s">
        <v>3574</v>
      </c>
    </row>
    <row r="3466" s="1" customFormat="1">
      <c r="B3466" s="39"/>
      <c r="C3466" s="40"/>
      <c r="D3466" s="225" t="s">
        <v>169</v>
      </c>
      <c r="E3466" s="40"/>
      <c r="F3466" s="226" t="s">
        <v>3575</v>
      </c>
      <c r="G3466" s="40"/>
      <c r="H3466" s="40"/>
      <c r="I3466" s="136"/>
      <c r="J3466" s="40"/>
      <c r="K3466" s="40"/>
      <c r="L3466" s="44"/>
      <c r="M3466" s="227"/>
      <c r="N3466" s="84"/>
      <c r="O3466" s="84"/>
      <c r="P3466" s="84"/>
      <c r="Q3466" s="84"/>
      <c r="R3466" s="84"/>
      <c r="S3466" s="84"/>
      <c r="T3466" s="85"/>
      <c r="AT3466" s="18" t="s">
        <v>169</v>
      </c>
      <c r="AU3466" s="18" t="s">
        <v>83</v>
      </c>
    </row>
    <row r="3467" s="1" customFormat="1" ht="16.5" customHeight="1">
      <c r="B3467" s="39"/>
      <c r="C3467" s="212" t="s">
        <v>3576</v>
      </c>
      <c r="D3467" s="212" t="s">
        <v>163</v>
      </c>
      <c r="E3467" s="213" t="s">
        <v>3577</v>
      </c>
      <c r="F3467" s="214" t="s">
        <v>3578</v>
      </c>
      <c r="G3467" s="215" t="s">
        <v>210</v>
      </c>
      <c r="H3467" s="216">
        <v>315.35000000000002</v>
      </c>
      <c r="I3467" s="217"/>
      <c r="J3467" s="218">
        <f>ROUND(I3467*H3467,2)</f>
        <v>0</v>
      </c>
      <c r="K3467" s="214" t="s">
        <v>173</v>
      </c>
      <c r="L3467" s="44"/>
      <c r="M3467" s="219" t="s">
        <v>19</v>
      </c>
      <c r="N3467" s="220" t="s">
        <v>44</v>
      </c>
      <c r="O3467" s="84"/>
      <c r="P3467" s="221">
        <f>O3467*H3467</f>
        <v>0</v>
      </c>
      <c r="Q3467" s="221">
        <v>0.001</v>
      </c>
      <c r="R3467" s="221">
        <f>Q3467*H3467</f>
        <v>0.31535000000000002</v>
      </c>
      <c r="S3467" s="221">
        <v>0.00031</v>
      </c>
      <c r="T3467" s="222">
        <f>S3467*H3467</f>
        <v>0.097758500000000012</v>
      </c>
      <c r="AR3467" s="223" t="s">
        <v>257</v>
      </c>
      <c r="AT3467" s="223" t="s">
        <v>163</v>
      </c>
      <c r="AU3467" s="223" t="s">
        <v>83</v>
      </c>
      <c r="AY3467" s="18" t="s">
        <v>161</v>
      </c>
      <c r="BE3467" s="224">
        <f>IF(N3467="základní",J3467,0)</f>
        <v>0</v>
      </c>
      <c r="BF3467" s="224">
        <f>IF(N3467="snížená",J3467,0)</f>
        <v>0</v>
      </c>
      <c r="BG3467" s="224">
        <f>IF(N3467="zákl. přenesená",J3467,0)</f>
        <v>0</v>
      </c>
      <c r="BH3467" s="224">
        <f>IF(N3467="sníž. přenesená",J3467,0)</f>
        <v>0</v>
      </c>
      <c r="BI3467" s="224">
        <f>IF(N3467="nulová",J3467,0)</f>
        <v>0</v>
      </c>
      <c r="BJ3467" s="18" t="s">
        <v>81</v>
      </c>
      <c r="BK3467" s="224">
        <f>ROUND(I3467*H3467,2)</f>
        <v>0</v>
      </c>
      <c r="BL3467" s="18" t="s">
        <v>257</v>
      </c>
      <c r="BM3467" s="223" t="s">
        <v>3579</v>
      </c>
    </row>
    <row r="3468" s="1" customFormat="1">
      <c r="B3468" s="39"/>
      <c r="C3468" s="40"/>
      <c r="D3468" s="225" t="s">
        <v>169</v>
      </c>
      <c r="E3468" s="40"/>
      <c r="F3468" s="226" t="s">
        <v>3580</v>
      </c>
      <c r="G3468" s="40"/>
      <c r="H3468" s="40"/>
      <c r="I3468" s="136"/>
      <c r="J3468" s="40"/>
      <c r="K3468" s="40"/>
      <c r="L3468" s="44"/>
      <c r="M3468" s="227"/>
      <c r="N3468" s="84"/>
      <c r="O3468" s="84"/>
      <c r="P3468" s="84"/>
      <c r="Q3468" s="84"/>
      <c r="R3468" s="84"/>
      <c r="S3468" s="84"/>
      <c r="T3468" s="85"/>
      <c r="AT3468" s="18" t="s">
        <v>169</v>
      </c>
      <c r="AU3468" s="18" t="s">
        <v>83</v>
      </c>
    </row>
    <row r="3469" s="12" customFormat="1">
      <c r="B3469" s="228"/>
      <c r="C3469" s="229"/>
      <c r="D3469" s="225" t="s">
        <v>176</v>
      </c>
      <c r="E3469" s="230" t="s">
        <v>19</v>
      </c>
      <c r="F3469" s="231" t="s">
        <v>3556</v>
      </c>
      <c r="G3469" s="229"/>
      <c r="H3469" s="230" t="s">
        <v>19</v>
      </c>
      <c r="I3469" s="232"/>
      <c r="J3469" s="229"/>
      <c r="K3469" s="229"/>
      <c r="L3469" s="233"/>
      <c r="M3469" s="234"/>
      <c r="N3469" s="235"/>
      <c r="O3469" s="235"/>
      <c r="P3469" s="235"/>
      <c r="Q3469" s="235"/>
      <c r="R3469" s="235"/>
      <c r="S3469" s="235"/>
      <c r="T3469" s="236"/>
      <c r="AT3469" s="237" t="s">
        <v>176</v>
      </c>
      <c r="AU3469" s="237" t="s">
        <v>83</v>
      </c>
      <c r="AV3469" s="12" t="s">
        <v>81</v>
      </c>
      <c r="AW3469" s="12" t="s">
        <v>34</v>
      </c>
      <c r="AX3469" s="12" t="s">
        <v>73</v>
      </c>
      <c r="AY3469" s="237" t="s">
        <v>161</v>
      </c>
    </row>
    <row r="3470" s="12" customFormat="1">
      <c r="B3470" s="228"/>
      <c r="C3470" s="229"/>
      <c r="D3470" s="225" t="s">
        <v>176</v>
      </c>
      <c r="E3470" s="230" t="s">
        <v>19</v>
      </c>
      <c r="F3470" s="231" t="s">
        <v>3581</v>
      </c>
      <c r="G3470" s="229"/>
      <c r="H3470" s="230" t="s">
        <v>19</v>
      </c>
      <c r="I3470" s="232"/>
      <c r="J3470" s="229"/>
      <c r="K3470" s="229"/>
      <c r="L3470" s="233"/>
      <c r="M3470" s="234"/>
      <c r="N3470" s="235"/>
      <c r="O3470" s="235"/>
      <c r="P3470" s="235"/>
      <c r="Q3470" s="235"/>
      <c r="R3470" s="235"/>
      <c r="S3470" s="235"/>
      <c r="T3470" s="236"/>
      <c r="AT3470" s="237" t="s">
        <v>176</v>
      </c>
      <c r="AU3470" s="237" t="s">
        <v>83</v>
      </c>
      <c r="AV3470" s="12" t="s">
        <v>81</v>
      </c>
      <c r="AW3470" s="12" t="s">
        <v>34</v>
      </c>
      <c r="AX3470" s="12" t="s">
        <v>73</v>
      </c>
      <c r="AY3470" s="237" t="s">
        <v>161</v>
      </c>
    </row>
    <row r="3471" s="12" customFormat="1">
      <c r="B3471" s="228"/>
      <c r="C3471" s="229"/>
      <c r="D3471" s="225" t="s">
        <v>176</v>
      </c>
      <c r="E3471" s="230" t="s">
        <v>19</v>
      </c>
      <c r="F3471" s="231" t="s">
        <v>1607</v>
      </c>
      <c r="G3471" s="229"/>
      <c r="H3471" s="230" t="s">
        <v>19</v>
      </c>
      <c r="I3471" s="232"/>
      <c r="J3471" s="229"/>
      <c r="K3471" s="229"/>
      <c r="L3471" s="233"/>
      <c r="M3471" s="234"/>
      <c r="N3471" s="235"/>
      <c r="O3471" s="235"/>
      <c r="P3471" s="235"/>
      <c r="Q3471" s="235"/>
      <c r="R3471" s="235"/>
      <c r="S3471" s="235"/>
      <c r="T3471" s="236"/>
      <c r="AT3471" s="237" t="s">
        <v>176</v>
      </c>
      <c r="AU3471" s="237" t="s">
        <v>83</v>
      </c>
      <c r="AV3471" s="12" t="s">
        <v>81</v>
      </c>
      <c r="AW3471" s="12" t="s">
        <v>34</v>
      </c>
      <c r="AX3471" s="12" t="s">
        <v>73</v>
      </c>
      <c r="AY3471" s="237" t="s">
        <v>161</v>
      </c>
    </row>
    <row r="3472" s="13" customFormat="1">
      <c r="B3472" s="238"/>
      <c r="C3472" s="239"/>
      <c r="D3472" s="225" t="s">
        <v>176</v>
      </c>
      <c r="E3472" s="240" t="s">
        <v>19</v>
      </c>
      <c r="F3472" s="241" t="s">
        <v>1608</v>
      </c>
      <c r="G3472" s="239"/>
      <c r="H3472" s="242">
        <v>70.849999999999994</v>
      </c>
      <c r="I3472" s="243"/>
      <c r="J3472" s="239"/>
      <c r="K3472" s="239"/>
      <c r="L3472" s="244"/>
      <c r="M3472" s="245"/>
      <c r="N3472" s="246"/>
      <c r="O3472" s="246"/>
      <c r="P3472" s="246"/>
      <c r="Q3472" s="246"/>
      <c r="R3472" s="246"/>
      <c r="S3472" s="246"/>
      <c r="T3472" s="247"/>
      <c r="AT3472" s="248" t="s">
        <v>176</v>
      </c>
      <c r="AU3472" s="248" t="s">
        <v>83</v>
      </c>
      <c r="AV3472" s="13" t="s">
        <v>83</v>
      </c>
      <c r="AW3472" s="13" t="s">
        <v>34</v>
      </c>
      <c r="AX3472" s="13" t="s">
        <v>73</v>
      </c>
      <c r="AY3472" s="248" t="s">
        <v>161</v>
      </c>
    </row>
    <row r="3473" s="12" customFormat="1">
      <c r="B3473" s="228"/>
      <c r="C3473" s="229"/>
      <c r="D3473" s="225" t="s">
        <v>176</v>
      </c>
      <c r="E3473" s="230" t="s">
        <v>19</v>
      </c>
      <c r="F3473" s="231" t="s">
        <v>1609</v>
      </c>
      <c r="G3473" s="229"/>
      <c r="H3473" s="230" t="s">
        <v>19</v>
      </c>
      <c r="I3473" s="232"/>
      <c r="J3473" s="229"/>
      <c r="K3473" s="229"/>
      <c r="L3473" s="233"/>
      <c r="M3473" s="234"/>
      <c r="N3473" s="235"/>
      <c r="O3473" s="235"/>
      <c r="P3473" s="235"/>
      <c r="Q3473" s="235"/>
      <c r="R3473" s="235"/>
      <c r="S3473" s="235"/>
      <c r="T3473" s="236"/>
      <c r="AT3473" s="237" t="s">
        <v>176</v>
      </c>
      <c r="AU3473" s="237" t="s">
        <v>83</v>
      </c>
      <c r="AV3473" s="12" t="s">
        <v>81</v>
      </c>
      <c r="AW3473" s="12" t="s">
        <v>34</v>
      </c>
      <c r="AX3473" s="12" t="s">
        <v>73</v>
      </c>
      <c r="AY3473" s="237" t="s">
        <v>161</v>
      </c>
    </row>
    <row r="3474" s="13" customFormat="1">
      <c r="B3474" s="238"/>
      <c r="C3474" s="239"/>
      <c r="D3474" s="225" t="s">
        <v>176</v>
      </c>
      <c r="E3474" s="240" t="s">
        <v>19</v>
      </c>
      <c r="F3474" s="241" t="s">
        <v>1610</v>
      </c>
      <c r="G3474" s="239"/>
      <c r="H3474" s="242">
        <v>165</v>
      </c>
      <c r="I3474" s="243"/>
      <c r="J3474" s="239"/>
      <c r="K3474" s="239"/>
      <c r="L3474" s="244"/>
      <c r="M3474" s="245"/>
      <c r="N3474" s="246"/>
      <c r="O3474" s="246"/>
      <c r="P3474" s="246"/>
      <c r="Q3474" s="246"/>
      <c r="R3474" s="246"/>
      <c r="S3474" s="246"/>
      <c r="T3474" s="247"/>
      <c r="AT3474" s="248" t="s">
        <v>176</v>
      </c>
      <c r="AU3474" s="248" t="s">
        <v>83</v>
      </c>
      <c r="AV3474" s="13" t="s">
        <v>83</v>
      </c>
      <c r="AW3474" s="13" t="s">
        <v>34</v>
      </c>
      <c r="AX3474" s="13" t="s">
        <v>73</v>
      </c>
      <c r="AY3474" s="248" t="s">
        <v>161</v>
      </c>
    </row>
    <row r="3475" s="13" customFormat="1">
      <c r="B3475" s="238"/>
      <c r="C3475" s="239"/>
      <c r="D3475" s="225" t="s">
        <v>176</v>
      </c>
      <c r="E3475" s="240" t="s">
        <v>19</v>
      </c>
      <c r="F3475" s="241" t="s">
        <v>1612</v>
      </c>
      <c r="G3475" s="239"/>
      <c r="H3475" s="242">
        <v>1</v>
      </c>
      <c r="I3475" s="243"/>
      <c r="J3475" s="239"/>
      <c r="K3475" s="239"/>
      <c r="L3475" s="244"/>
      <c r="M3475" s="245"/>
      <c r="N3475" s="246"/>
      <c r="O3475" s="246"/>
      <c r="P3475" s="246"/>
      <c r="Q3475" s="246"/>
      <c r="R3475" s="246"/>
      <c r="S3475" s="246"/>
      <c r="T3475" s="247"/>
      <c r="AT3475" s="248" t="s">
        <v>176</v>
      </c>
      <c r="AU3475" s="248" t="s">
        <v>83</v>
      </c>
      <c r="AV3475" s="13" t="s">
        <v>83</v>
      </c>
      <c r="AW3475" s="13" t="s">
        <v>34</v>
      </c>
      <c r="AX3475" s="13" t="s">
        <v>73</v>
      </c>
      <c r="AY3475" s="248" t="s">
        <v>161</v>
      </c>
    </row>
    <row r="3476" s="13" customFormat="1">
      <c r="B3476" s="238"/>
      <c r="C3476" s="239"/>
      <c r="D3476" s="225" t="s">
        <v>176</v>
      </c>
      <c r="E3476" s="240" t="s">
        <v>19</v>
      </c>
      <c r="F3476" s="241" t="s">
        <v>1613</v>
      </c>
      <c r="G3476" s="239"/>
      <c r="H3476" s="242">
        <v>14</v>
      </c>
      <c r="I3476" s="243"/>
      <c r="J3476" s="239"/>
      <c r="K3476" s="239"/>
      <c r="L3476" s="244"/>
      <c r="M3476" s="245"/>
      <c r="N3476" s="246"/>
      <c r="O3476" s="246"/>
      <c r="P3476" s="246"/>
      <c r="Q3476" s="246"/>
      <c r="R3476" s="246"/>
      <c r="S3476" s="246"/>
      <c r="T3476" s="247"/>
      <c r="AT3476" s="248" t="s">
        <v>176</v>
      </c>
      <c r="AU3476" s="248" t="s">
        <v>83</v>
      </c>
      <c r="AV3476" s="13" t="s">
        <v>83</v>
      </c>
      <c r="AW3476" s="13" t="s">
        <v>34</v>
      </c>
      <c r="AX3476" s="13" t="s">
        <v>73</v>
      </c>
      <c r="AY3476" s="248" t="s">
        <v>161</v>
      </c>
    </row>
    <row r="3477" s="12" customFormat="1">
      <c r="B3477" s="228"/>
      <c r="C3477" s="229"/>
      <c r="D3477" s="225" t="s">
        <v>176</v>
      </c>
      <c r="E3477" s="230" t="s">
        <v>19</v>
      </c>
      <c r="F3477" s="231" t="s">
        <v>3557</v>
      </c>
      <c r="G3477" s="229"/>
      <c r="H3477" s="230" t="s">
        <v>19</v>
      </c>
      <c r="I3477" s="232"/>
      <c r="J3477" s="229"/>
      <c r="K3477" s="229"/>
      <c r="L3477" s="233"/>
      <c r="M3477" s="234"/>
      <c r="N3477" s="235"/>
      <c r="O3477" s="235"/>
      <c r="P3477" s="235"/>
      <c r="Q3477" s="235"/>
      <c r="R3477" s="235"/>
      <c r="S3477" s="235"/>
      <c r="T3477" s="236"/>
      <c r="AT3477" s="237" t="s">
        <v>176</v>
      </c>
      <c r="AU3477" s="237" t="s">
        <v>83</v>
      </c>
      <c r="AV3477" s="12" t="s">
        <v>81</v>
      </c>
      <c r="AW3477" s="12" t="s">
        <v>34</v>
      </c>
      <c r="AX3477" s="12" t="s">
        <v>73</v>
      </c>
      <c r="AY3477" s="237" t="s">
        <v>161</v>
      </c>
    </row>
    <row r="3478" s="12" customFormat="1">
      <c r="B3478" s="228"/>
      <c r="C3478" s="229"/>
      <c r="D3478" s="225" t="s">
        <v>176</v>
      </c>
      <c r="E3478" s="230" t="s">
        <v>19</v>
      </c>
      <c r="F3478" s="231" t="s">
        <v>3582</v>
      </c>
      <c r="G3478" s="229"/>
      <c r="H3478" s="230" t="s">
        <v>19</v>
      </c>
      <c r="I3478" s="232"/>
      <c r="J3478" s="229"/>
      <c r="K3478" s="229"/>
      <c r="L3478" s="233"/>
      <c r="M3478" s="234"/>
      <c r="N3478" s="235"/>
      <c r="O3478" s="235"/>
      <c r="P3478" s="235"/>
      <c r="Q3478" s="235"/>
      <c r="R3478" s="235"/>
      <c r="S3478" s="235"/>
      <c r="T3478" s="236"/>
      <c r="AT3478" s="237" t="s">
        <v>176</v>
      </c>
      <c r="AU3478" s="237" t="s">
        <v>83</v>
      </c>
      <c r="AV3478" s="12" t="s">
        <v>81</v>
      </c>
      <c r="AW3478" s="12" t="s">
        <v>34</v>
      </c>
      <c r="AX3478" s="12" t="s">
        <v>73</v>
      </c>
      <c r="AY3478" s="237" t="s">
        <v>161</v>
      </c>
    </row>
    <row r="3479" s="12" customFormat="1">
      <c r="B3479" s="228"/>
      <c r="C3479" s="229"/>
      <c r="D3479" s="225" t="s">
        <v>176</v>
      </c>
      <c r="E3479" s="230" t="s">
        <v>19</v>
      </c>
      <c r="F3479" s="231" t="s">
        <v>1607</v>
      </c>
      <c r="G3479" s="229"/>
      <c r="H3479" s="230" t="s">
        <v>19</v>
      </c>
      <c r="I3479" s="232"/>
      <c r="J3479" s="229"/>
      <c r="K3479" s="229"/>
      <c r="L3479" s="233"/>
      <c r="M3479" s="234"/>
      <c r="N3479" s="235"/>
      <c r="O3479" s="235"/>
      <c r="P3479" s="235"/>
      <c r="Q3479" s="235"/>
      <c r="R3479" s="235"/>
      <c r="S3479" s="235"/>
      <c r="T3479" s="236"/>
      <c r="AT3479" s="237" t="s">
        <v>176</v>
      </c>
      <c r="AU3479" s="237" t="s">
        <v>83</v>
      </c>
      <c r="AV3479" s="12" t="s">
        <v>81</v>
      </c>
      <c r="AW3479" s="12" t="s">
        <v>34</v>
      </c>
      <c r="AX3479" s="12" t="s">
        <v>73</v>
      </c>
      <c r="AY3479" s="237" t="s">
        <v>161</v>
      </c>
    </row>
    <row r="3480" s="13" customFormat="1">
      <c r="B3480" s="238"/>
      <c r="C3480" s="239"/>
      <c r="D3480" s="225" t="s">
        <v>176</v>
      </c>
      <c r="E3480" s="240" t="s">
        <v>19</v>
      </c>
      <c r="F3480" s="241" t="s">
        <v>1633</v>
      </c>
      <c r="G3480" s="239"/>
      <c r="H3480" s="242">
        <v>58.5</v>
      </c>
      <c r="I3480" s="243"/>
      <c r="J3480" s="239"/>
      <c r="K3480" s="239"/>
      <c r="L3480" s="244"/>
      <c r="M3480" s="245"/>
      <c r="N3480" s="246"/>
      <c r="O3480" s="246"/>
      <c r="P3480" s="246"/>
      <c r="Q3480" s="246"/>
      <c r="R3480" s="246"/>
      <c r="S3480" s="246"/>
      <c r="T3480" s="247"/>
      <c r="AT3480" s="248" t="s">
        <v>176</v>
      </c>
      <c r="AU3480" s="248" t="s">
        <v>83</v>
      </c>
      <c r="AV3480" s="13" t="s">
        <v>83</v>
      </c>
      <c r="AW3480" s="13" t="s">
        <v>34</v>
      </c>
      <c r="AX3480" s="13" t="s">
        <v>73</v>
      </c>
      <c r="AY3480" s="248" t="s">
        <v>161</v>
      </c>
    </row>
    <row r="3481" s="12" customFormat="1">
      <c r="B3481" s="228"/>
      <c r="C3481" s="229"/>
      <c r="D3481" s="225" t="s">
        <v>176</v>
      </c>
      <c r="E3481" s="230" t="s">
        <v>19</v>
      </c>
      <c r="F3481" s="231" t="s">
        <v>1609</v>
      </c>
      <c r="G3481" s="229"/>
      <c r="H3481" s="230" t="s">
        <v>19</v>
      </c>
      <c r="I3481" s="232"/>
      <c r="J3481" s="229"/>
      <c r="K3481" s="229"/>
      <c r="L3481" s="233"/>
      <c r="M3481" s="234"/>
      <c r="N3481" s="235"/>
      <c r="O3481" s="235"/>
      <c r="P3481" s="235"/>
      <c r="Q3481" s="235"/>
      <c r="R3481" s="235"/>
      <c r="S3481" s="235"/>
      <c r="T3481" s="236"/>
      <c r="AT3481" s="237" t="s">
        <v>176</v>
      </c>
      <c r="AU3481" s="237" t="s">
        <v>83</v>
      </c>
      <c r="AV3481" s="12" t="s">
        <v>81</v>
      </c>
      <c r="AW3481" s="12" t="s">
        <v>34</v>
      </c>
      <c r="AX3481" s="12" t="s">
        <v>73</v>
      </c>
      <c r="AY3481" s="237" t="s">
        <v>161</v>
      </c>
    </row>
    <row r="3482" s="13" customFormat="1">
      <c r="B3482" s="238"/>
      <c r="C3482" s="239"/>
      <c r="D3482" s="225" t="s">
        <v>176</v>
      </c>
      <c r="E3482" s="240" t="s">
        <v>19</v>
      </c>
      <c r="F3482" s="241" t="s">
        <v>1634</v>
      </c>
      <c r="G3482" s="239"/>
      <c r="H3482" s="242">
        <v>6</v>
      </c>
      <c r="I3482" s="243"/>
      <c r="J3482" s="239"/>
      <c r="K3482" s="239"/>
      <c r="L3482" s="244"/>
      <c r="M3482" s="245"/>
      <c r="N3482" s="246"/>
      <c r="O3482" s="246"/>
      <c r="P3482" s="246"/>
      <c r="Q3482" s="246"/>
      <c r="R3482" s="246"/>
      <c r="S3482" s="246"/>
      <c r="T3482" s="247"/>
      <c r="AT3482" s="248" t="s">
        <v>176</v>
      </c>
      <c r="AU3482" s="248" t="s">
        <v>83</v>
      </c>
      <c r="AV3482" s="13" t="s">
        <v>83</v>
      </c>
      <c r="AW3482" s="13" t="s">
        <v>34</v>
      </c>
      <c r="AX3482" s="13" t="s">
        <v>73</v>
      </c>
      <c r="AY3482" s="248" t="s">
        <v>161</v>
      </c>
    </row>
    <row r="3483" s="14" customFormat="1">
      <c r="B3483" s="249"/>
      <c r="C3483" s="250"/>
      <c r="D3483" s="225" t="s">
        <v>176</v>
      </c>
      <c r="E3483" s="251" t="s">
        <v>19</v>
      </c>
      <c r="F3483" s="252" t="s">
        <v>201</v>
      </c>
      <c r="G3483" s="250"/>
      <c r="H3483" s="253">
        <v>315.35000000000002</v>
      </c>
      <c r="I3483" s="254"/>
      <c r="J3483" s="250"/>
      <c r="K3483" s="250"/>
      <c r="L3483" s="255"/>
      <c r="M3483" s="256"/>
      <c r="N3483" s="257"/>
      <c r="O3483" s="257"/>
      <c r="P3483" s="257"/>
      <c r="Q3483" s="257"/>
      <c r="R3483" s="257"/>
      <c r="S3483" s="257"/>
      <c r="T3483" s="258"/>
      <c r="AT3483" s="259" t="s">
        <v>176</v>
      </c>
      <c r="AU3483" s="259" t="s">
        <v>83</v>
      </c>
      <c r="AV3483" s="14" t="s">
        <v>167</v>
      </c>
      <c r="AW3483" s="14" t="s">
        <v>34</v>
      </c>
      <c r="AX3483" s="14" t="s">
        <v>81</v>
      </c>
      <c r="AY3483" s="259" t="s">
        <v>161</v>
      </c>
    </row>
    <row r="3484" s="1" customFormat="1" ht="16.5" customHeight="1">
      <c r="B3484" s="39"/>
      <c r="C3484" s="212" t="s">
        <v>3583</v>
      </c>
      <c r="D3484" s="212" t="s">
        <v>163</v>
      </c>
      <c r="E3484" s="213" t="s">
        <v>3584</v>
      </c>
      <c r="F3484" s="214" t="s">
        <v>3585</v>
      </c>
      <c r="G3484" s="215" t="s">
        <v>210</v>
      </c>
      <c r="H3484" s="216">
        <v>315.35000000000002</v>
      </c>
      <c r="I3484" s="217"/>
      <c r="J3484" s="218">
        <f>ROUND(I3484*H3484,2)</f>
        <v>0</v>
      </c>
      <c r="K3484" s="214" t="s">
        <v>173</v>
      </c>
      <c r="L3484" s="44"/>
      <c r="M3484" s="219" t="s">
        <v>19</v>
      </c>
      <c r="N3484" s="220" t="s">
        <v>44</v>
      </c>
      <c r="O3484" s="84"/>
      <c r="P3484" s="221">
        <f>O3484*H3484</f>
        <v>0</v>
      </c>
      <c r="Q3484" s="221">
        <v>0</v>
      </c>
      <c r="R3484" s="221">
        <f>Q3484*H3484</f>
        <v>0</v>
      </c>
      <c r="S3484" s="221">
        <v>0</v>
      </c>
      <c r="T3484" s="222">
        <f>S3484*H3484</f>
        <v>0</v>
      </c>
      <c r="AR3484" s="223" t="s">
        <v>257</v>
      </c>
      <c r="AT3484" s="223" t="s">
        <v>163</v>
      </c>
      <c r="AU3484" s="223" t="s">
        <v>83</v>
      </c>
      <c r="AY3484" s="18" t="s">
        <v>161</v>
      </c>
      <c r="BE3484" s="224">
        <f>IF(N3484="základní",J3484,0)</f>
        <v>0</v>
      </c>
      <c r="BF3484" s="224">
        <f>IF(N3484="snížená",J3484,0)</f>
        <v>0</v>
      </c>
      <c r="BG3484" s="224">
        <f>IF(N3484="zákl. přenesená",J3484,0)</f>
        <v>0</v>
      </c>
      <c r="BH3484" s="224">
        <f>IF(N3484="sníž. přenesená",J3484,0)</f>
        <v>0</v>
      </c>
      <c r="BI3484" s="224">
        <f>IF(N3484="nulová",J3484,0)</f>
        <v>0</v>
      </c>
      <c r="BJ3484" s="18" t="s">
        <v>81</v>
      </c>
      <c r="BK3484" s="224">
        <f>ROUND(I3484*H3484,2)</f>
        <v>0</v>
      </c>
      <c r="BL3484" s="18" t="s">
        <v>257</v>
      </c>
      <c r="BM3484" s="223" t="s">
        <v>3586</v>
      </c>
    </row>
    <row r="3485" s="1" customFormat="1">
      <c r="B3485" s="39"/>
      <c r="C3485" s="40"/>
      <c r="D3485" s="225" t="s">
        <v>169</v>
      </c>
      <c r="E3485" s="40"/>
      <c r="F3485" s="226" t="s">
        <v>3585</v>
      </c>
      <c r="G3485" s="40"/>
      <c r="H3485" s="40"/>
      <c r="I3485" s="136"/>
      <c r="J3485" s="40"/>
      <c r="K3485" s="40"/>
      <c r="L3485" s="44"/>
      <c r="M3485" s="227"/>
      <c r="N3485" s="84"/>
      <c r="O3485" s="84"/>
      <c r="P3485" s="84"/>
      <c r="Q3485" s="84"/>
      <c r="R3485" s="84"/>
      <c r="S3485" s="84"/>
      <c r="T3485" s="85"/>
      <c r="AT3485" s="18" t="s">
        <v>169</v>
      </c>
      <c r="AU3485" s="18" t="s">
        <v>83</v>
      </c>
    </row>
    <row r="3486" s="11" customFormat="1" ht="22.8" customHeight="1">
      <c r="B3486" s="196"/>
      <c r="C3486" s="197"/>
      <c r="D3486" s="198" t="s">
        <v>72</v>
      </c>
      <c r="E3486" s="210" t="s">
        <v>3587</v>
      </c>
      <c r="F3486" s="210" t="s">
        <v>3588</v>
      </c>
      <c r="G3486" s="197"/>
      <c r="H3486" s="197"/>
      <c r="I3486" s="200"/>
      <c r="J3486" s="211">
        <f>BK3486</f>
        <v>0</v>
      </c>
      <c r="K3486" s="197"/>
      <c r="L3486" s="202"/>
      <c r="M3486" s="203"/>
      <c r="N3486" s="204"/>
      <c r="O3486" s="204"/>
      <c r="P3486" s="205">
        <f>SUM(P3487:P3533)</f>
        <v>0</v>
      </c>
      <c r="Q3486" s="204"/>
      <c r="R3486" s="205">
        <f>SUM(R3487:R3533)</f>
        <v>0</v>
      </c>
      <c r="S3486" s="204"/>
      <c r="T3486" s="206">
        <f>SUM(T3487:T3533)</f>
        <v>15.83887</v>
      </c>
      <c r="AR3486" s="207" t="s">
        <v>83</v>
      </c>
      <c r="AT3486" s="208" t="s">
        <v>72</v>
      </c>
      <c r="AU3486" s="208" t="s">
        <v>81</v>
      </c>
      <c r="AY3486" s="207" t="s">
        <v>161</v>
      </c>
      <c r="BK3486" s="209">
        <f>SUM(BK3487:BK3533)</f>
        <v>0</v>
      </c>
    </row>
    <row r="3487" s="1" customFormat="1" ht="16.5" customHeight="1">
      <c r="B3487" s="39"/>
      <c r="C3487" s="212" t="s">
        <v>3589</v>
      </c>
      <c r="D3487" s="212" t="s">
        <v>163</v>
      </c>
      <c r="E3487" s="213" t="s">
        <v>3590</v>
      </c>
      <c r="F3487" s="214" t="s">
        <v>3591</v>
      </c>
      <c r="G3487" s="215" t="s">
        <v>210</v>
      </c>
      <c r="H3487" s="216">
        <v>50</v>
      </c>
      <c r="I3487" s="217"/>
      <c r="J3487" s="218">
        <f>ROUND(I3487*H3487,2)</f>
        <v>0</v>
      </c>
      <c r="K3487" s="214" t="s">
        <v>173</v>
      </c>
      <c r="L3487" s="44"/>
      <c r="M3487" s="219" t="s">
        <v>19</v>
      </c>
      <c r="N3487" s="220" t="s">
        <v>44</v>
      </c>
      <c r="O3487" s="84"/>
      <c r="P3487" s="221">
        <f>O3487*H3487</f>
        <v>0</v>
      </c>
      <c r="Q3487" s="221">
        <v>0</v>
      </c>
      <c r="R3487" s="221">
        <f>Q3487*H3487</f>
        <v>0</v>
      </c>
      <c r="S3487" s="221">
        <v>0.0019</v>
      </c>
      <c r="T3487" s="222">
        <f>S3487*H3487</f>
        <v>0.095000000000000001</v>
      </c>
      <c r="AR3487" s="223" t="s">
        <v>257</v>
      </c>
      <c r="AT3487" s="223" t="s">
        <v>163</v>
      </c>
      <c r="AU3487" s="223" t="s">
        <v>83</v>
      </c>
      <c r="AY3487" s="18" t="s">
        <v>161</v>
      </c>
      <c r="BE3487" s="224">
        <f>IF(N3487="základní",J3487,0)</f>
        <v>0</v>
      </c>
      <c r="BF3487" s="224">
        <f>IF(N3487="snížená",J3487,0)</f>
        <v>0</v>
      </c>
      <c r="BG3487" s="224">
        <f>IF(N3487="zákl. přenesená",J3487,0)</f>
        <v>0</v>
      </c>
      <c r="BH3487" s="224">
        <f>IF(N3487="sníž. přenesená",J3487,0)</f>
        <v>0</v>
      </c>
      <c r="BI3487" s="224">
        <f>IF(N3487="nulová",J3487,0)</f>
        <v>0</v>
      </c>
      <c r="BJ3487" s="18" t="s">
        <v>81</v>
      </c>
      <c r="BK3487" s="224">
        <f>ROUND(I3487*H3487,2)</f>
        <v>0</v>
      </c>
      <c r="BL3487" s="18" t="s">
        <v>257</v>
      </c>
      <c r="BM3487" s="223" t="s">
        <v>3592</v>
      </c>
    </row>
    <row r="3488" s="1" customFormat="1">
      <c r="B3488" s="39"/>
      <c r="C3488" s="40"/>
      <c r="D3488" s="225" t="s">
        <v>169</v>
      </c>
      <c r="E3488" s="40"/>
      <c r="F3488" s="226" t="s">
        <v>3593</v>
      </c>
      <c r="G3488" s="40"/>
      <c r="H3488" s="40"/>
      <c r="I3488" s="136"/>
      <c r="J3488" s="40"/>
      <c r="K3488" s="40"/>
      <c r="L3488" s="44"/>
      <c r="M3488" s="227"/>
      <c r="N3488" s="84"/>
      <c r="O3488" s="84"/>
      <c r="P3488" s="84"/>
      <c r="Q3488" s="84"/>
      <c r="R3488" s="84"/>
      <c r="S3488" s="84"/>
      <c r="T3488" s="85"/>
      <c r="AT3488" s="18" t="s">
        <v>169</v>
      </c>
      <c r="AU3488" s="18" t="s">
        <v>83</v>
      </c>
    </row>
    <row r="3489" s="12" customFormat="1">
      <c r="B3489" s="228"/>
      <c r="C3489" s="229"/>
      <c r="D3489" s="225" t="s">
        <v>176</v>
      </c>
      <c r="E3489" s="230" t="s">
        <v>19</v>
      </c>
      <c r="F3489" s="231" t="s">
        <v>328</v>
      </c>
      <c r="G3489" s="229"/>
      <c r="H3489" s="230" t="s">
        <v>19</v>
      </c>
      <c r="I3489" s="232"/>
      <c r="J3489" s="229"/>
      <c r="K3489" s="229"/>
      <c r="L3489" s="233"/>
      <c r="M3489" s="234"/>
      <c r="N3489" s="235"/>
      <c r="O3489" s="235"/>
      <c r="P3489" s="235"/>
      <c r="Q3489" s="235"/>
      <c r="R3489" s="235"/>
      <c r="S3489" s="235"/>
      <c r="T3489" s="236"/>
      <c r="AT3489" s="237" t="s">
        <v>176</v>
      </c>
      <c r="AU3489" s="237" t="s">
        <v>83</v>
      </c>
      <c r="AV3489" s="12" t="s">
        <v>81</v>
      </c>
      <c r="AW3489" s="12" t="s">
        <v>34</v>
      </c>
      <c r="AX3489" s="12" t="s">
        <v>73</v>
      </c>
      <c r="AY3489" s="237" t="s">
        <v>161</v>
      </c>
    </row>
    <row r="3490" s="13" customFormat="1">
      <c r="B3490" s="238"/>
      <c r="C3490" s="239"/>
      <c r="D3490" s="225" t="s">
        <v>176</v>
      </c>
      <c r="E3490" s="240" t="s">
        <v>19</v>
      </c>
      <c r="F3490" s="241" t="s">
        <v>1896</v>
      </c>
      <c r="G3490" s="239"/>
      <c r="H3490" s="242">
        <v>50</v>
      </c>
      <c r="I3490" s="243"/>
      <c r="J3490" s="239"/>
      <c r="K3490" s="239"/>
      <c r="L3490" s="244"/>
      <c r="M3490" s="245"/>
      <c r="N3490" s="246"/>
      <c r="O3490" s="246"/>
      <c r="P3490" s="246"/>
      <c r="Q3490" s="246"/>
      <c r="R3490" s="246"/>
      <c r="S3490" s="246"/>
      <c r="T3490" s="247"/>
      <c r="AT3490" s="248" t="s">
        <v>176</v>
      </c>
      <c r="AU3490" s="248" t="s">
        <v>83</v>
      </c>
      <c r="AV3490" s="13" t="s">
        <v>83</v>
      </c>
      <c r="AW3490" s="13" t="s">
        <v>34</v>
      </c>
      <c r="AX3490" s="13" t="s">
        <v>81</v>
      </c>
      <c r="AY3490" s="248" t="s">
        <v>161</v>
      </c>
    </row>
    <row r="3491" s="1" customFormat="1" ht="16.5" customHeight="1">
      <c r="B3491" s="39"/>
      <c r="C3491" s="212" t="s">
        <v>3594</v>
      </c>
      <c r="D3491" s="212" t="s">
        <v>163</v>
      </c>
      <c r="E3491" s="213" t="s">
        <v>3595</v>
      </c>
      <c r="F3491" s="214" t="s">
        <v>3596</v>
      </c>
      <c r="G3491" s="215" t="s">
        <v>210</v>
      </c>
      <c r="H3491" s="216">
        <v>57</v>
      </c>
      <c r="I3491" s="217"/>
      <c r="J3491" s="218">
        <f>ROUND(I3491*H3491,2)</f>
        <v>0</v>
      </c>
      <c r="K3491" s="214" t="s">
        <v>173</v>
      </c>
      <c r="L3491" s="44"/>
      <c r="M3491" s="219" t="s">
        <v>19</v>
      </c>
      <c r="N3491" s="220" t="s">
        <v>44</v>
      </c>
      <c r="O3491" s="84"/>
      <c r="P3491" s="221">
        <f>O3491*H3491</f>
        <v>0</v>
      </c>
      <c r="Q3491" s="221">
        <v>0</v>
      </c>
      <c r="R3491" s="221">
        <f>Q3491*H3491</f>
        <v>0</v>
      </c>
      <c r="S3491" s="221">
        <v>0.017999999999999999</v>
      </c>
      <c r="T3491" s="222">
        <f>S3491*H3491</f>
        <v>1.026</v>
      </c>
      <c r="AR3491" s="223" t="s">
        <v>257</v>
      </c>
      <c r="AT3491" s="223" t="s">
        <v>163</v>
      </c>
      <c r="AU3491" s="223" t="s">
        <v>83</v>
      </c>
      <c r="AY3491" s="18" t="s">
        <v>161</v>
      </c>
      <c r="BE3491" s="224">
        <f>IF(N3491="základní",J3491,0)</f>
        <v>0</v>
      </c>
      <c r="BF3491" s="224">
        <f>IF(N3491="snížená",J3491,0)</f>
        <v>0</v>
      </c>
      <c r="BG3491" s="224">
        <f>IF(N3491="zákl. přenesená",J3491,0)</f>
        <v>0</v>
      </c>
      <c r="BH3491" s="224">
        <f>IF(N3491="sníž. přenesená",J3491,0)</f>
        <v>0</v>
      </c>
      <c r="BI3491" s="224">
        <f>IF(N3491="nulová",J3491,0)</f>
        <v>0</v>
      </c>
      <c r="BJ3491" s="18" t="s">
        <v>81</v>
      </c>
      <c r="BK3491" s="224">
        <f>ROUND(I3491*H3491,2)</f>
        <v>0</v>
      </c>
      <c r="BL3491" s="18" t="s">
        <v>257</v>
      </c>
      <c r="BM3491" s="223" t="s">
        <v>3597</v>
      </c>
    </row>
    <row r="3492" s="1" customFormat="1">
      <c r="B3492" s="39"/>
      <c r="C3492" s="40"/>
      <c r="D3492" s="225" t="s">
        <v>169</v>
      </c>
      <c r="E3492" s="40"/>
      <c r="F3492" s="226" t="s">
        <v>3598</v>
      </c>
      <c r="G3492" s="40"/>
      <c r="H3492" s="40"/>
      <c r="I3492" s="136"/>
      <c r="J3492" s="40"/>
      <c r="K3492" s="40"/>
      <c r="L3492" s="44"/>
      <c r="M3492" s="227"/>
      <c r="N3492" s="84"/>
      <c r="O3492" s="84"/>
      <c r="P3492" s="84"/>
      <c r="Q3492" s="84"/>
      <c r="R3492" s="84"/>
      <c r="S3492" s="84"/>
      <c r="T3492" s="85"/>
      <c r="AT3492" s="18" t="s">
        <v>169</v>
      </c>
      <c r="AU3492" s="18" t="s">
        <v>83</v>
      </c>
    </row>
    <row r="3493" s="12" customFormat="1">
      <c r="B3493" s="228"/>
      <c r="C3493" s="229"/>
      <c r="D3493" s="225" t="s">
        <v>176</v>
      </c>
      <c r="E3493" s="230" t="s">
        <v>19</v>
      </c>
      <c r="F3493" s="231" t="s">
        <v>328</v>
      </c>
      <c r="G3493" s="229"/>
      <c r="H3493" s="230" t="s">
        <v>19</v>
      </c>
      <c r="I3493" s="232"/>
      <c r="J3493" s="229"/>
      <c r="K3493" s="229"/>
      <c r="L3493" s="233"/>
      <c r="M3493" s="234"/>
      <c r="N3493" s="235"/>
      <c r="O3493" s="235"/>
      <c r="P3493" s="235"/>
      <c r="Q3493" s="235"/>
      <c r="R3493" s="235"/>
      <c r="S3493" s="235"/>
      <c r="T3493" s="236"/>
      <c r="AT3493" s="237" t="s">
        <v>176</v>
      </c>
      <c r="AU3493" s="237" t="s">
        <v>83</v>
      </c>
      <c r="AV3493" s="12" t="s">
        <v>81</v>
      </c>
      <c r="AW3493" s="12" t="s">
        <v>34</v>
      </c>
      <c r="AX3493" s="12" t="s">
        <v>73</v>
      </c>
      <c r="AY3493" s="237" t="s">
        <v>161</v>
      </c>
    </row>
    <row r="3494" s="13" customFormat="1">
      <c r="B3494" s="238"/>
      <c r="C3494" s="239"/>
      <c r="D3494" s="225" t="s">
        <v>176</v>
      </c>
      <c r="E3494" s="240" t="s">
        <v>19</v>
      </c>
      <c r="F3494" s="241" t="s">
        <v>3599</v>
      </c>
      <c r="G3494" s="239"/>
      <c r="H3494" s="242">
        <v>57</v>
      </c>
      <c r="I3494" s="243"/>
      <c r="J3494" s="239"/>
      <c r="K3494" s="239"/>
      <c r="L3494" s="244"/>
      <c r="M3494" s="245"/>
      <c r="N3494" s="246"/>
      <c r="O3494" s="246"/>
      <c r="P3494" s="246"/>
      <c r="Q3494" s="246"/>
      <c r="R3494" s="246"/>
      <c r="S3494" s="246"/>
      <c r="T3494" s="247"/>
      <c r="AT3494" s="248" t="s">
        <v>176</v>
      </c>
      <c r="AU3494" s="248" t="s">
        <v>83</v>
      </c>
      <c r="AV3494" s="13" t="s">
        <v>83</v>
      </c>
      <c r="AW3494" s="13" t="s">
        <v>34</v>
      </c>
      <c r="AX3494" s="13" t="s">
        <v>81</v>
      </c>
      <c r="AY3494" s="248" t="s">
        <v>161</v>
      </c>
    </row>
    <row r="3495" s="1" customFormat="1" ht="16.5" customHeight="1">
      <c r="B3495" s="39"/>
      <c r="C3495" s="212" t="s">
        <v>3600</v>
      </c>
      <c r="D3495" s="212" t="s">
        <v>163</v>
      </c>
      <c r="E3495" s="213" t="s">
        <v>3601</v>
      </c>
      <c r="F3495" s="214" t="s">
        <v>3602</v>
      </c>
      <c r="G3495" s="215" t="s">
        <v>210</v>
      </c>
      <c r="H3495" s="216">
        <v>94</v>
      </c>
      <c r="I3495" s="217"/>
      <c r="J3495" s="218">
        <f>ROUND(I3495*H3495,2)</f>
        <v>0</v>
      </c>
      <c r="K3495" s="214" t="s">
        <v>173</v>
      </c>
      <c r="L3495" s="44"/>
      <c r="M3495" s="219" t="s">
        <v>19</v>
      </c>
      <c r="N3495" s="220" t="s">
        <v>44</v>
      </c>
      <c r="O3495" s="84"/>
      <c r="P3495" s="221">
        <f>O3495*H3495</f>
        <v>0</v>
      </c>
      <c r="Q3495" s="221">
        <v>0</v>
      </c>
      <c r="R3495" s="221">
        <f>Q3495*H3495</f>
        <v>0</v>
      </c>
      <c r="S3495" s="221">
        <v>0.014</v>
      </c>
      <c r="T3495" s="222">
        <f>S3495*H3495</f>
        <v>1.3160000000000001</v>
      </c>
      <c r="AR3495" s="223" t="s">
        <v>257</v>
      </c>
      <c r="AT3495" s="223" t="s">
        <v>163</v>
      </c>
      <c r="AU3495" s="223" t="s">
        <v>83</v>
      </c>
      <c r="AY3495" s="18" t="s">
        <v>161</v>
      </c>
      <c r="BE3495" s="224">
        <f>IF(N3495="základní",J3495,0)</f>
        <v>0</v>
      </c>
      <c r="BF3495" s="224">
        <f>IF(N3495="snížená",J3495,0)</f>
        <v>0</v>
      </c>
      <c r="BG3495" s="224">
        <f>IF(N3495="zákl. přenesená",J3495,0)</f>
        <v>0</v>
      </c>
      <c r="BH3495" s="224">
        <f>IF(N3495="sníž. přenesená",J3495,0)</f>
        <v>0</v>
      </c>
      <c r="BI3495" s="224">
        <f>IF(N3495="nulová",J3495,0)</f>
        <v>0</v>
      </c>
      <c r="BJ3495" s="18" t="s">
        <v>81</v>
      </c>
      <c r="BK3495" s="224">
        <f>ROUND(I3495*H3495,2)</f>
        <v>0</v>
      </c>
      <c r="BL3495" s="18" t="s">
        <v>257</v>
      </c>
      <c r="BM3495" s="223" t="s">
        <v>3603</v>
      </c>
    </row>
    <row r="3496" s="1" customFormat="1">
      <c r="B3496" s="39"/>
      <c r="C3496" s="40"/>
      <c r="D3496" s="225" t="s">
        <v>169</v>
      </c>
      <c r="E3496" s="40"/>
      <c r="F3496" s="226" t="s">
        <v>3604</v>
      </c>
      <c r="G3496" s="40"/>
      <c r="H3496" s="40"/>
      <c r="I3496" s="136"/>
      <c r="J3496" s="40"/>
      <c r="K3496" s="40"/>
      <c r="L3496" s="44"/>
      <c r="M3496" s="227"/>
      <c r="N3496" s="84"/>
      <c r="O3496" s="84"/>
      <c r="P3496" s="84"/>
      <c r="Q3496" s="84"/>
      <c r="R3496" s="84"/>
      <c r="S3496" s="84"/>
      <c r="T3496" s="85"/>
      <c r="AT3496" s="18" t="s">
        <v>169</v>
      </c>
      <c r="AU3496" s="18" t="s">
        <v>83</v>
      </c>
    </row>
    <row r="3497" s="12" customFormat="1">
      <c r="B3497" s="228"/>
      <c r="C3497" s="229"/>
      <c r="D3497" s="225" t="s">
        <v>176</v>
      </c>
      <c r="E3497" s="230" t="s">
        <v>19</v>
      </c>
      <c r="F3497" s="231" t="s">
        <v>328</v>
      </c>
      <c r="G3497" s="229"/>
      <c r="H3497" s="230" t="s">
        <v>19</v>
      </c>
      <c r="I3497" s="232"/>
      <c r="J3497" s="229"/>
      <c r="K3497" s="229"/>
      <c r="L3497" s="233"/>
      <c r="M3497" s="234"/>
      <c r="N3497" s="235"/>
      <c r="O3497" s="235"/>
      <c r="P3497" s="235"/>
      <c r="Q3497" s="235"/>
      <c r="R3497" s="235"/>
      <c r="S3497" s="235"/>
      <c r="T3497" s="236"/>
      <c r="AT3497" s="237" t="s">
        <v>176</v>
      </c>
      <c r="AU3497" s="237" t="s">
        <v>83</v>
      </c>
      <c r="AV3497" s="12" t="s">
        <v>81</v>
      </c>
      <c r="AW3497" s="12" t="s">
        <v>34</v>
      </c>
      <c r="AX3497" s="12" t="s">
        <v>73</v>
      </c>
      <c r="AY3497" s="237" t="s">
        <v>161</v>
      </c>
    </row>
    <row r="3498" s="13" customFormat="1">
      <c r="B3498" s="238"/>
      <c r="C3498" s="239"/>
      <c r="D3498" s="225" t="s">
        <v>176</v>
      </c>
      <c r="E3498" s="240" t="s">
        <v>19</v>
      </c>
      <c r="F3498" s="241" t="s">
        <v>1924</v>
      </c>
      <c r="G3498" s="239"/>
      <c r="H3498" s="242">
        <v>17</v>
      </c>
      <c r="I3498" s="243"/>
      <c r="J3498" s="239"/>
      <c r="K3498" s="239"/>
      <c r="L3498" s="244"/>
      <c r="M3498" s="245"/>
      <c r="N3498" s="246"/>
      <c r="O3498" s="246"/>
      <c r="P3498" s="246"/>
      <c r="Q3498" s="246"/>
      <c r="R3498" s="246"/>
      <c r="S3498" s="246"/>
      <c r="T3498" s="247"/>
      <c r="AT3498" s="248" t="s">
        <v>176</v>
      </c>
      <c r="AU3498" s="248" t="s">
        <v>83</v>
      </c>
      <c r="AV3498" s="13" t="s">
        <v>83</v>
      </c>
      <c r="AW3498" s="13" t="s">
        <v>34</v>
      </c>
      <c r="AX3498" s="13" t="s">
        <v>73</v>
      </c>
      <c r="AY3498" s="248" t="s">
        <v>161</v>
      </c>
    </row>
    <row r="3499" s="13" customFormat="1">
      <c r="B3499" s="238"/>
      <c r="C3499" s="239"/>
      <c r="D3499" s="225" t="s">
        <v>176</v>
      </c>
      <c r="E3499" s="240" t="s">
        <v>19</v>
      </c>
      <c r="F3499" s="241" t="s">
        <v>1925</v>
      </c>
      <c r="G3499" s="239"/>
      <c r="H3499" s="242">
        <v>77</v>
      </c>
      <c r="I3499" s="243"/>
      <c r="J3499" s="239"/>
      <c r="K3499" s="239"/>
      <c r="L3499" s="244"/>
      <c r="M3499" s="245"/>
      <c r="N3499" s="246"/>
      <c r="O3499" s="246"/>
      <c r="P3499" s="246"/>
      <c r="Q3499" s="246"/>
      <c r="R3499" s="246"/>
      <c r="S3499" s="246"/>
      <c r="T3499" s="247"/>
      <c r="AT3499" s="248" t="s">
        <v>176</v>
      </c>
      <c r="AU3499" s="248" t="s">
        <v>83</v>
      </c>
      <c r="AV3499" s="13" t="s">
        <v>83</v>
      </c>
      <c r="AW3499" s="13" t="s">
        <v>34</v>
      </c>
      <c r="AX3499" s="13" t="s">
        <v>73</v>
      </c>
      <c r="AY3499" s="248" t="s">
        <v>161</v>
      </c>
    </row>
    <row r="3500" s="14" customFormat="1">
      <c r="B3500" s="249"/>
      <c r="C3500" s="250"/>
      <c r="D3500" s="225" t="s">
        <v>176</v>
      </c>
      <c r="E3500" s="251" t="s">
        <v>19</v>
      </c>
      <c r="F3500" s="252" t="s">
        <v>201</v>
      </c>
      <c r="G3500" s="250"/>
      <c r="H3500" s="253">
        <v>94</v>
      </c>
      <c r="I3500" s="254"/>
      <c r="J3500" s="250"/>
      <c r="K3500" s="250"/>
      <c r="L3500" s="255"/>
      <c r="M3500" s="256"/>
      <c r="N3500" s="257"/>
      <c r="O3500" s="257"/>
      <c r="P3500" s="257"/>
      <c r="Q3500" s="257"/>
      <c r="R3500" s="257"/>
      <c r="S3500" s="257"/>
      <c r="T3500" s="258"/>
      <c r="AT3500" s="259" t="s">
        <v>176</v>
      </c>
      <c r="AU3500" s="259" t="s">
        <v>83</v>
      </c>
      <c r="AV3500" s="14" t="s">
        <v>167</v>
      </c>
      <c r="AW3500" s="14" t="s">
        <v>34</v>
      </c>
      <c r="AX3500" s="14" t="s">
        <v>81</v>
      </c>
      <c r="AY3500" s="259" t="s">
        <v>161</v>
      </c>
    </row>
    <row r="3501" s="1" customFormat="1" ht="16.5" customHeight="1">
      <c r="B3501" s="39"/>
      <c r="C3501" s="212" t="s">
        <v>3605</v>
      </c>
      <c r="D3501" s="212" t="s">
        <v>163</v>
      </c>
      <c r="E3501" s="213" t="s">
        <v>3606</v>
      </c>
      <c r="F3501" s="214" t="s">
        <v>3607</v>
      </c>
      <c r="G3501" s="215" t="s">
        <v>267</v>
      </c>
      <c r="H3501" s="216">
        <v>56.5</v>
      </c>
      <c r="I3501" s="217"/>
      <c r="J3501" s="218">
        <f>ROUND(I3501*H3501,2)</f>
        <v>0</v>
      </c>
      <c r="K3501" s="214" t="s">
        <v>173</v>
      </c>
      <c r="L3501" s="44"/>
      <c r="M3501" s="219" t="s">
        <v>19</v>
      </c>
      <c r="N3501" s="220" t="s">
        <v>44</v>
      </c>
      <c r="O3501" s="84"/>
      <c r="P3501" s="221">
        <f>O3501*H3501</f>
        <v>0</v>
      </c>
      <c r="Q3501" s="221">
        <v>0</v>
      </c>
      <c r="R3501" s="221">
        <f>Q3501*H3501</f>
        <v>0</v>
      </c>
      <c r="S3501" s="221">
        <v>0.033000000000000002</v>
      </c>
      <c r="T3501" s="222">
        <f>S3501*H3501</f>
        <v>1.8645000000000001</v>
      </c>
      <c r="AR3501" s="223" t="s">
        <v>257</v>
      </c>
      <c r="AT3501" s="223" t="s">
        <v>163</v>
      </c>
      <c r="AU3501" s="223" t="s">
        <v>83</v>
      </c>
      <c r="AY3501" s="18" t="s">
        <v>161</v>
      </c>
      <c r="BE3501" s="224">
        <f>IF(N3501="základní",J3501,0)</f>
        <v>0</v>
      </c>
      <c r="BF3501" s="224">
        <f>IF(N3501="snížená",J3501,0)</f>
        <v>0</v>
      </c>
      <c r="BG3501" s="224">
        <f>IF(N3501="zákl. přenesená",J3501,0)</f>
        <v>0</v>
      </c>
      <c r="BH3501" s="224">
        <f>IF(N3501="sníž. přenesená",J3501,0)</f>
        <v>0</v>
      </c>
      <c r="BI3501" s="224">
        <f>IF(N3501="nulová",J3501,0)</f>
        <v>0</v>
      </c>
      <c r="BJ3501" s="18" t="s">
        <v>81</v>
      </c>
      <c r="BK3501" s="224">
        <f>ROUND(I3501*H3501,2)</f>
        <v>0</v>
      </c>
      <c r="BL3501" s="18" t="s">
        <v>257</v>
      </c>
      <c r="BM3501" s="223" t="s">
        <v>3608</v>
      </c>
    </row>
    <row r="3502" s="1" customFormat="1">
      <c r="B3502" s="39"/>
      <c r="C3502" s="40"/>
      <c r="D3502" s="225" t="s">
        <v>169</v>
      </c>
      <c r="E3502" s="40"/>
      <c r="F3502" s="226" t="s">
        <v>3609</v>
      </c>
      <c r="G3502" s="40"/>
      <c r="H3502" s="40"/>
      <c r="I3502" s="136"/>
      <c r="J3502" s="40"/>
      <c r="K3502" s="40"/>
      <c r="L3502" s="44"/>
      <c r="M3502" s="227"/>
      <c r="N3502" s="84"/>
      <c r="O3502" s="84"/>
      <c r="P3502" s="84"/>
      <c r="Q3502" s="84"/>
      <c r="R3502" s="84"/>
      <c r="S3502" s="84"/>
      <c r="T3502" s="85"/>
      <c r="AT3502" s="18" t="s">
        <v>169</v>
      </c>
      <c r="AU3502" s="18" t="s">
        <v>83</v>
      </c>
    </row>
    <row r="3503" s="12" customFormat="1">
      <c r="B3503" s="228"/>
      <c r="C3503" s="229"/>
      <c r="D3503" s="225" t="s">
        <v>176</v>
      </c>
      <c r="E3503" s="230" t="s">
        <v>19</v>
      </c>
      <c r="F3503" s="231" t="s">
        <v>328</v>
      </c>
      <c r="G3503" s="229"/>
      <c r="H3503" s="230" t="s">
        <v>19</v>
      </c>
      <c r="I3503" s="232"/>
      <c r="J3503" s="229"/>
      <c r="K3503" s="229"/>
      <c r="L3503" s="233"/>
      <c r="M3503" s="234"/>
      <c r="N3503" s="235"/>
      <c r="O3503" s="235"/>
      <c r="P3503" s="235"/>
      <c r="Q3503" s="235"/>
      <c r="R3503" s="235"/>
      <c r="S3503" s="235"/>
      <c r="T3503" s="236"/>
      <c r="AT3503" s="237" t="s">
        <v>176</v>
      </c>
      <c r="AU3503" s="237" t="s">
        <v>83</v>
      </c>
      <c r="AV3503" s="12" t="s">
        <v>81</v>
      </c>
      <c r="AW3503" s="12" t="s">
        <v>34</v>
      </c>
      <c r="AX3503" s="12" t="s">
        <v>73</v>
      </c>
      <c r="AY3503" s="237" t="s">
        <v>161</v>
      </c>
    </row>
    <row r="3504" s="13" customFormat="1">
      <c r="B3504" s="238"/>
      <c r="C3504" s="239"/>
      <c r="D3504" s="225" t="s">
        <v>176</v>
      </c>
      <c r="E3504" s="240" t="s">
        <v>19</v>
      </c>
      <c r="F3504" s="241" t="s">
        <v>2419</v>
      </c>
      <c r="G3504" s="239"/>
      <c r="H3504" s="242">
        <v>35</v>
      </c>
      <c r="I3504" s="243"/>
      <c r="J3504" s="239"/>
      <c r="K3504" s="239"/>
      <c r="L3504" s="244"/>
      <c r="M3504" s="245"/>
      <c r="N3504" s="246"/>
      <c r="O3504" s="246"/>
      <c r="P3504" s="246"/>
      <c r="Q3504" s="246"/>
      <c r="R3504" s="246"/>
      <c r="S3504" s="246"/>
      <c r="T3504" s="247"/>
      <c r="AT3504" s="248" t="s">
        <v>176</v>
      </c>
      <c r="AU3504" s="248" t="s">
        <v>83</v>
      </c>
      <c r="AV3504" s="13" t="s">
        <v>83</v>
      </c>
      <c r="AW3504" s="13" t="s">
        <v>34</v>
      </c>
      <c r="AX3504" s="13" t="s">
        <v>73</v>
      </c>
      <c r="AY3504" s="248" t="s">
        <v>161</v>
      </c>
    </row>
    <row r="3505" s="13" customFormat="1">
      <c r="B3505" s="238"/>
      <c r="C3505" s="239"/>
      <c r="D3505" s="225" t="s">
        <v>176</v>
      </c>
      <c r="E3505" s="240" t="s">
        <v>19</v>
      </c>
      <c r="F3505" s="241" t="s">
        <v>3610</v>
      </c>
      <c r="G3505" s="239"/>
      <c r="H3505" s="242">
        <v>21.5</v>
      </c>
      <c r="I3505" s="243"/>
      <c r="J3505" s="239"/>
      <c r="K3505" s="239"/>
      <c r="L3505" s="244"/>
      <c r="M3505" s="245"/>
      <c r="N3505" s="246"/>
      <c r="O3505" s="246"/>
      <c r="P3505" s="246"/>
      <c r="Q3505" s="246"/>
      <c r="R3505" s="246"/>
      <c r="S3505" s="246"/>
      <c r="T3505" s="247"/>
      <c r="AT3505" s="248" t="s">
        <v>176</v>
      </c>
      <c r="AU3505" s="248" t="s">
        <v>83</v>
      </c>
      <c r="AV3505" s="13" t="s">
        <v>83</v>
      </c>
      <c r="AW3505" s="13" t="s">
        <v>34</v>
      </c>
      <c r="AX3505" s="13" t="s">
        <v>73</v>
      </c>
      <c r="AY3505" s="248" t="s">
        <v>161</v>
      </c>
    </row>
    <row r="3506" s="14" customFormat="1">
      <c r="B3506" s="249"/>
      <c r="C3506" s="250"/>
      <c r="D3506" s="225" t="s">
        <v>176</v>
      </c>
      <c r="E3506" s="251" t="s">
        <v>19</v>
      </c>
      <c r="F3506" s="252" t="s">
        <v>201</v>
      </c>
      <c r="G3506" s="250"/>
      <c r="H3506" s="253">
        <v>56.5</v>
      </c>
      <c r="I3506" s="254"/>
      <c r="J3506" s="250"/>
      <c r="K3506" s="250"/>
      <c r="L3506" s="255"/>
      <c r="M3506" s="256"/>
      <c r="N3506" s="257"/>
      <c r="O3506" s="257"/>
      <c r="P3506" s="257"/>
      <c r="Q3506" s="257"/>
      <c r="R3506" s="257"/>
      <c r="S3506" s="257"/>
      <c r="T3506" s="258"/>
      <c r="AT3506" s="259" t="s">
        <v>176</v>
      </c>
      <c r="AU3506" s="259" t="s">
        <v>83</v>
      </c>
      <c r="AV3506" s="14" t="s">
        <v>167</v>
      </c>
      <c r="AW3506" s="14" t="s">
        <v>34</v>
      </c>
      <c r="AX3506" s="14" t="s">
        <v>81</v>
      </c>
      <c r="AY3506" s="259" t="s">
        <v>161</v>
      </c>
    </row>
    <row r="3507" s="1" customFormat="1" ht="16.5" customHeight="1">
      <c r="B3507" s="39"/>
      <c r="C3507" s="212" t="s">
        <v>3611</v>
      </c>
      <c r="D3507" s="212" t="s">
        <v>163</v>
      </c>
      <c r="E3507" s="213" t="s">
        <v>3612</v>
      </c>
      <c r="F3507" s="214" t="s">
        <v>3613</v>
      </c>
      <c r="G3507" s="215" t="s">
        <v>210</v>
      </c>
      <c r="H3507" s="216">
        <v>12</v>
      </c>
      <c r="I3507" s="217"/>
      <c r="J3507" s="218">
        <f>ROUND(I3507*H3507,2)</f>
        <v>0</v>
      </c>
      <c r="K3507" s="214" t="s">
        <v>173</v>
      </c>
      <c r="L3507" s="44"/>
      <c r="M3507" s="219" t="s">
        <v>19</v>
      </c>
      <c r="N3507" s="220" t="s">
        <v>44</v>
      </c>
      <c r="O3507" s="84"/>
      <c r="P3507" s="221">
        <f>O3507*H3507</f>
        <v>0</v>
      </c>
      <c r="Q3507" s="221">
        <v>0</v>
      </c>
      <c r="R3507" s="221">
        <f>Q3507*H3507</f>
        <v>0</v>
      </c>
      <c r="S3507" s="221">
        <v>0.075190000000000007</v>
      </c>
      <c r="T3507" s="222">
        <f>S3507*H3507</f>
        <v>0.90228000000000008</v>
      </c>
      <c r="AR3507" s="223" t="s">
        <v>257</v>
      </c>
      <c r="AT3507" s="223" t="s">
        <v>163</v>
      </c>
      <c r="AU3507" s="223" t="s">
        <v>83</v>
      </c>
      <c r="AY3507" s="18" t="s">
        <v>161</v>
      </c>
      <c r="BE3507" s="224">
        <f>IF(N3507="základní",J3507,0)</f>
        <v>0</v>
      </c>
      <c r="BF3507" s="224">
        <f>IF(N3507="snížená",J3507,0)</f>
        <v>0</v>
      </c>
      <c r="BG3507" s="224">
        <f>IF(N3507="zákl. přenesená",J3507,0)</f>
        <v>0</v>
      </c>
      <c r="BH3507" s="224">
        <f>IF(N3507="sníž. přenesená",J3507,0)</f>
        <v>0</v>
      </c>
      <c r="BI3507" s="224">
        <f>IF(N3507="nulová",J3507,0)</f>
        <v>0</v>
      </c>
      <c r="BJ3507" s="18" t="s">
        <v>81</v>
      </c>
      <c r="BK3507" s="224">
        <f>ROUND(I3507*H3507,2)</f>
        <v>0</v>
      </c>
      <c r="BL3507" s="18" t="s">
        <v>257</v>
      </c>
      <c r="BM3507" s="223" t="s">
        <v>3614</v>
      </c>
    </row>
    <row r="3508" s="1" customFormat="1">
      <c r="B3508" s="39"/>
      <c r="C3508" s="40"/>
      <c r="D3508" s="225" t="s">
        <v>169</v>
      </c>
      <c r="E3508" s="40"/>
      <c r="F3508" s="226" t="s">
        <v>3615</v>
      </c>
      <c r="G3508" s="40"/>
      <c r="H3508" s="40"/>
      <c r="I3508" s="136"/>
      <c r="J3508" s="40"/>
      <c r="K3508" s="40"/>
      <c r="L3508" s="44"/>
      <c r="M3508" s="227"/>
      <c r="N3508" s="84"/>
      <c r="O3508" s="84"/>
      <c r="P3508" s="84"/>
      <c r="Q3508" s="84"/>
      <c r="R3508" s="84"/>
      <c r="S3508" s="84"/>
      <c r="T3508" s="85"/>
      <c r="AT3508" s="18" t="s">
        <v>169</v>
      </c>
      <c r="AU3508" s="18" t="s">
        <v>83</v>
      </c>
    </row>
    <row r="3509" s="13" customFormat="1">
      <c r="B3509" s="238"/>
      <c r="C3509" s="239"/>
      <c r="D3509" s="225" t="s">
        <v>176</v>
      </c>
      <c r="E3509" s="240" t="s">
        <v>19</v>
      </c>
      <c r="F3509" s="241" t="s">
        <v>2882</v>
      </c>
      <c r="G3509" s="239"/>
      <c r="H3509" s="242">
        <v>12</v>
      </c>
      <c r="I3509" s="243"/>
      <c r="J3509" s="239"/>
      <c r="K3509" s="239"/>
      <c r="L3509" s="244"/>
      <c r="M3509" s="245"/>
      <c r="N3509" s="246"/>
      <c r="O3509" s="246"/>
      <c r="P3509" s="246"/>
      <c r="Q3509" s="246"/>
      <c r="R3509" s="246"/>
      <c r="S3509" s="246"/>
      <c r="T3509" s="247"/>
      <c r="AT3509" s="248" t="s">
        <v>176</v>
      </c>
      <c r="AU3509" s="248" t="s">
        <v>83</v>
      </c>
      <c r="AV3509" s="13" t="s">
        <v>83</v>
      </c>
      <c r="AW3509" s="13" t="s">
        <v>34</v>
      </c>
      <c r="AX3509" s="13" t="s">
        <v>81</v>
      </c>
      <c r="AY3509" s="248" t="s">
        <v>161</v>
      </c>
    </row>
    <row r="3510" s="1" customFormat="1" ht="16.5" customHeight="1">
      <c r="B3510" s="39"/>
      <c r="C3510" s="212" t="s">
        <v>3616</v>
      </c>
      <c r="D3510" s="212" t="s">
        <v>163</v>
      </c>
      <c r="E3510" s="213" t="s">
        <v>3617</v>
      </c>
      <c r="F3510" s="214" t="s">
        <v>3618</v>
      </c>
      <c r="G3510" s="215" t="s">
        <v>267</v>
      </c>
      <c r="H3510" s="216">
        <v>10.5</v>
      </c>
      <c r="I3510" s="217"/>
      <c r="J3510" s="218">
        <f>ROUND(I3510*H3510,2)</f>
        <v>0</v>
      </c>
      <c r="K3510" s="214" t="s">
        <v>173</v>
      </c>
      <c r="L3510" s="44"/>
      <c r="M3510" s="219" t="s">
        <v>19</v>
      </c>
      <c r="N3510" s="220" t="s">
        <v>44</v>
      </c>
      <c r="O3510" s="84"/>
      <c r="P3510" s="221">
        <f>O3510*H3510</f>
        <v>0</v>
      </c>
      <c r="Q3510" s="221">
        <v>0</v>
      </c>
      <c r="R3510" s="221">
        <f>Q3510*H3510</f>
        <v>0</v>
      </c>
      <c r="S3510" s="221">
        <v>0.018079999999999999</v>
      </c>
      <c r="T3510" s="222">
        <f>S3510*H3510</f>
        <v>0.18983999999999998</v>
      </c>
      <c r="AR3510" s="223" t="s">
        <v>257</v>
      </c>
      <c r="AT3510" s="223" t="s">
        <v>163</v>
      </c>
      <c r="AU3510" s="223" t="s">
        <v>83</v>
      </c>
      <c r="AY3510" s="18" t="s">
        <v>161</v>
      </c>
      <c r="BE3510" s="224">
        <f>IF(N3510="základní",J3510,0)</f>
        <v>0</v>
      </c>
      <c r="BF3510" s="224">
        <f>IF(N3510="snížená",J3510,0)</f>
        <v>0</v>
      </c>
      <c r="BG3510" s="224">
        <f>IF(N3510="zákl. přenesená",J3510,0)</f>
        <v>0</v>
      </c>
      <c r="BH3510" s="224">
        <f>IF(N3510="sníž. přenesená",J3510,0)</f>
        <v>0</v>
      </c>
      <c r="BI3510" s="224">
        <f>IF(N3510="nulová",J3510,0)</f>
        <v>0</v>
      </c>
      <c r="BJ3510" s="18" t="s">
        <v>81</v>
      </c>
      <c r="BK3510" s="224">
        <f>ROUND(I3510*H3510,2)</f>
        <v>0</v>
      </c>
      <c r="BL3510" s="18" t="s">
        <v>257</v>
      </c>
      <c r="BM3510" s="223" t="s">
        <v>3619</v>
      </c>
    </row>
    <row r="3511" s="1" customFormat="1">
      <c r="B3511" s="39"/>
      <c r="C3511" s="40"/>
      <c r="D3511" s="225" t="s">
        <v>169</v>
      </c>
      <c r="E3511" s="40"/>
      <c r="F3511" s="226" t="s">
        <v>3620</v>
      </c>
      <c r="G3511" s="40"/>
      <c r="H3511" s="40"/>
      <c r="I3511" s="136"/>
      <c r="J3511" s="40"/>
      <c r="K3511" s="40"/>
      <c r="L3511" s="44"/>
      <c r="M3511" s="227"/>
      <c r="N3511" s="84"/>
      <c r="O3511" s="84"/>
      <c r="P3511" s="84"/>
      <c r="Q3511" s="84"/>
      <c r="R3511" s="84"/>
      <c r="S3511" s="84"/>
      <c r="T3511" s="85"/>
      <c r="AT3511" s="18" t="s">
        <v>169</v>
      </c>
      <c r="AU3511" s="18" t="s">
        <v>83</v>
      </c>
    </row>
    <row r="3512" s="13" customFormat="1">
      <c r="B3512" s="238"/>
      <c r="C3512" s="239"/>
      <c r="D3512" s="225" t="s">
        <v>176</v>
      </c>
      <c r="E3512" s="240" t="s">
        <v>19</v>
      </c>
      <c r="F3512" s="241" t="s">
        <v>2888</v>
      </c>
      <c r="G3512" s="239"/>
      <c r="H3512" s="242">
        <v>10.5</v>
      </c>
      <c r="I3512" s="243"/>
      <c r="J3512" s="239"/>
      <c r="K3512" s="239"/>
      <c r="L3512" s="244"/>
      <c r="M3512" s="245"/>
      <c r="N3512" s="246"/>
      <c r="O3512" s="246"/>
      <c r="P3512" s="246"/>
      <c r="Q3512" s="246"/>
      <c r="R3512" s="246"/>
      <c r="S3512" s="246"/>
      <c r="T3512" s="247"/>
      <c r="AT3512" s="248" t="s">
        <v>176</v>
      </c>
      <c r="AU3512" s="248" t="s">
        <v>83</v>
      </c>
      <c r="AV3512" s="13" t="s">
        <v>83</v>
      </c>
      <c r="AW3512" s="13" t="s">
        <v>34</v>
      </c>
      <c r="AX3512" s="13" t="s">
        <v>81</v>
      </c>
      <c r="AY3512" s="248" t="s">
        <v>161</v>
      </c>
    </row>
    <row r="3513" s="1" customFormat="1" ht="16.5" customHeight="1">
      <c r="B3513" s="39"/>
      <c r="C3513" s="212" t="s">
        <v>3621</v>
      </c>
      <c r="D3513" s="212" t="s">
        <v>163</v>
      </c>
      <c r="E3513" s="213" t="s">
        <v>3622</v>
      </c>
      <c r="F3513" s="214" t="s">
        <v>3623</v>
      </c>
      <c r="G3513" s="215" t="s">
        <v>267</v>
      </c>
      <c r="H3513" s="216">
        <v>10</v>
      </c>
      <c r="I3513" s="217"/>
      <c r="J3513" s="218">
        <f>ROUND(I3513*H3513,2)</f>
        <v>0</v>
      </c>
      <c r="K3513" s="214" t="s">
        <v>173</v>
      </c>
      <c r="L3513" s="44"/>
      <c r="M3513" s="219" t="s">
        <v>19</v>
      </c>
      <c r="N3513" s="220" t="s">
        <v>44</v>
      </c>
      <c r="O3513" s="84"/>
      <c r="P3513" s="221">
        <f>O3513*H3513</f>
        <v>0</v>
      </c>
      <c r="Q3513" s="221">
        <v>0</v>
      </c>
      <c r="R3513" s="221">
        <f>Q3513*H3513</f>
        <v>0</v>
      </c>
      <c r="S3513" s="221">
        <v>0.11248</v>
      </c>
      <c r="T3513" s="222">
        <f>S3513*H3513</f>
        <v>1.1248</v>
      </c>
      <c r="AR3513" s="223" t="s">
        <v>257</v>
      </c>
      <c r="AT3513" s="223" t="s">
        <v>163</v>
      </c>
      <c r="AU3513" s="223" t="s">
        <v>83</v>
      </c>
      <c r="AY3513" s="18" t="s">
        <v>161</v>
      </c>
      <c r="BE3513" s="224">
        <f>IF(N3513="základní",J3513,0)</f>
        <v>0</v>
      </c>
      <c r="BF3513" s="224">
        <f>IF(N3513="snížená",J3513,0)</f>
        <v>0</v>
      </c>
      <c r="BG3513" s="224">
        <f>IF(N3513="zákl. přenesená",J3513,0)</f>
        <v>0</v>
      </c>
      <c r="BH3513" s="224">
        <f>IF(N3513="sníž. přenesená",J3513,0)</f>
        <v>0</v>
      </c>
      <c r="BI3513" s="224">
        <f>IF(N3513="nulová",J3513,0)</f>
        <v>0</v>
      </c>
      <c r="BJ3513" s="18" t="s">
        <v>81</v>
      </c>
      <c r="BK3513" s="224">
        <f>ROUND(I3513*H3513,2)</f>
        <v>0</v>
      </c>
      <c r="BL3513" s="18" t="s">
        <v>257</v>
      </c>
      <c r="BM3513" s="223" t="s">
        <v>3624</v>
      </c>
    </row>
    <row r="3514" s="1" customFormat="1">
      <c r="B3514" s="39"/>
      <c r="C3514" s="40"/>
      <c r="D3514" s="225" t="s">
        <v>169</v>
      </c>
      <c r="E3514" s="40"/>
      <c r="F3514" s="226" t="s">
        <v>3625</v>
      </c>
      <c r="G3514" s="40"/>
      <c r="H3514" s="40"/>
      <c r="I3514" s="136"/>
      <c r="J3514" s="40"/>
      <c r="K3514" s="40"/>
      <c r="L3514" s="44"/>
      <c r="M3514" s="227"/>
      <c r="N3514" s="84"/>
      <c r="O3514" s="84"/>
      <c r="P3514" s="84"/>
      <c r="Q3514" s="84"/>
      <c r="R3514" s="84"/>
      <c r="S3514" s="84"/>
      <c r="T3514" s="85"/>
      <c r="AT3514" s="18" t="s">
        <v>169</v>
      </c>
      <c r="AU3514" s="18" t="s">
        <v>83</v>
      </c>
    </row>
    <row r="3515" s="1" customFormat="1" ht="16.5" customHeight="1">
      <c r="B3515" s="39"/>
      <c r="C3515" s="212" t="s">
        <v>3626</v>
      </c>
      <c r="D3515" s="212" t="s">
        <v>163</v>
      </c>
      <c r="E3515" s="213" t="s">
        <v>3627</v>
      </c>
      <c r="F3515" s="214" t="s">
        <v>3628</v>
      </c>
      <c r="G3515" s="215" t="s">
        <v>267</v>
      </c>
      <c r="H3515" s="216">
        <v>60</v>
      </c>
      <c r="I3515" s="217"/>
      <c r="J3515" s="218">
        <f>ROUND(I3515*H3515,2)</f>
        <v>0</v>
      </c>
      <c r="K3515" s="214" t="s">
        <v>173</v>
      </c>
      <c r="L3515" s="44"/>
      <c r="M3515" s="219" t="s">
        <v>19</v>
      </c>
      <c r="N3515" s="220" t="s">
        <v>44</v>
      </c>
      <c r="O3515" s="84"/>
      <c r="P3515" s="221">
        <f>O3515*H3515</f>
        <v>0</v>
      </c>
      <c r="Q3515" s="221">
        <v>0</v>
      </c>
      <c r="R3515" s="221">
        <f>Q3515*H3515</f>
        <v>0</v>
      </c>
      <c r="S3515" s="221">
        <v>0.0039399999999999999</v>
      </c>
      <c r="T3515" s="222">
        <f>S3515*H3515</f>
        <v>0.2364</v>
      </c>
      <c r="AR3515" s="223" t="s">
        <v>257</v>
      </c>
      <c r="AT3515" s="223" t="s">
        <v>163</v>
      </c>
      <c r="AU3515" s="223" t="s">
        <v>83</v>
      </c>
      <c r="AY3515" s="18" t="s">
        <v>161</v>
      </c>
      <c r="BE3515" s="224">
        <f>IF(N3515="základní",J3515,0)</f>
        <v>0</v>
      </c>
      <c r="BF3515" s="224">
        <f>IF(N3515="snížená",J3515,0)</f>
        <v>0</v>
      </c>
      <c r="BG3515" s="224">
        <f>IF(N3515="zákl. přenesená",J3515,0)</f>
        <v>0</v>
      </c>
      <c r="BH3515" s="224">
        <f>IF(N3515="sníž. přenesená",J3515,0)</f>
        <v>0</v>
      </c>
      <c r="BI3515" s="224">
        <f>IF(N3515="nulová",J3515,0)</f>
        <v>0</v>
      </c>
      <c r="BJ3515" s="18" t="s">
        <v>81</v>
      </c>
      <c r="BK3515" s="224">
        <f>ROUND(I3515*H3515,2)</f>
        <v>0</v>
      </c>
      <c r="BL3515" s="18" t="s">
        <v>257</v>
      </c>
      <c r="BM3515" s="223" t="s">
        <v>3629</v>
      </c>
    </row>
    <row r="3516" s="1" customFormat="1">
      <c r="B3516" s="39"/>
      <c r="C3516" s="40"/>
      <c r="D3516" s="225" t="s">
        <v>169</v>
      </c>
      <c r="E3516" s="40"/>
      <c r="F3516" s="226" t="s">
        <v>3630</v>
      </c>
      <c r="G3516" s="40"/>
      <c r="H3516" s="40"/>
      <c r="I3516" s="136"/>
      <c r="J3516" s="40"/>
      <c r="K3516" s="40"/>
      <c r="L3516" s="44"/>
      <c r="M3516" s="227"/>
      <c r="N3516" s="84"/>
      <c r="O3516" s="84"/>
      <c r="P3516" s="84"/>
      <c r="Q3516" s="84"/>
      <c r="R3516" s="84"/>
      <c r="S3516" s="84"/>
      <c r="T3516" s="85"/>
      <c r="AT3516" s="18" t="s">
        <v>169</v>
      </c>
      <c r="AU3516" s="18" t="s">
        <v>83</v>
      </c>
    </row>
    <row r="3517" s="1" customFormat="1" ht="16.5" customHeight="1">
      <c r="B3517" s="39"/>
      <c r="C3517" s="212" t="s">
        <v>3631</v>
      </c>
      <c r="D3517" s="212" t="s">
        <v>163</v>
      </c>
      <c r="E3517" s="213" t="s">
        <v>3632</v>
      </c>
      <c r="F3517" s="214" t="s">
        <v>3633</v>
      </c>
      <c r="G3517" s="215" t="s">
        <v>267</v>
      </c>
      <c r="H3517" s="216">
        <v>65</v>
      </c>
      <c r="I3517" s="217"/>
      <c r="J3517" s="218">
        <f>ROUND(I3517*H3517,2)</f>
        <v>0</v>
      </c>
      <c r="K3517" s="214" t="s">
        <v>173</v>
      </c>
      <c r="L3517" s="44"/>
      <c r="M3517" s="219" t="s">
        <v>19</v>
      </c>
      <c r="N3517" s="220" t="s">
        <v>44</v>
      </c>
      <c r="O3517" s="84"/>
      <c r="P3517" s="221">
        <f>O3517*H3517</f>
        <v>0</v>
      </c>
      <c r="Q3517" s="221">
        <v>0</v>
      </c>
      <c r="R3517" s="221">
        <f>Q3517*H3517</f>
        <v>0</v>
      </c>
      <c r="S3517" s="221">
        <v>0.0025999999999999999</v>
      </c>
      <c r="T3517" s="222">
        <f>S3517*H3517</f>
        <v>0.16899999999999998</v>
      </c>
      <c r="AR3517" s="223" t="s">
        <v>257</v>
      </c>
      <c r="AT3517" s="223" t="s">
        <v>163</v>
      </c>
      <c r="AU3517" s="223" t="s">
        <v>83</v>
      </c>
      <c r="AY3517" s="18" t="s">
        <v>161</v>
      </c>
      <c r="BE3517" s="224">
        <f>IF(N3517="základní",J3517,0)</f>
        <v>0</v>
      </c>
      <c r="BF3517" s="224">
        <f>IF(N3517="snížená",J3517,0)</f>
        <v>0</v>
      </c>
      <c r="BG3517" s="224">
        <f>IF(N3517="zákl. přenesená",J3517,0)</f>
        <v>0</v>
      </c>
      <c r="BH3517" s="224">
        <f>IF(N3517="sníž. přenesená",J3517,0)</f>
        <v>0</v>
      </c>
      <c r="BI3517" s="224">
        <f>IF(N3517="nulová",J3517,0)</f>
        <v>0</v>
      </c>
      <c r="BJ3517" s="18" t="s">
        <v>81</v>
      </c>
      <c r="BK3517" s="224">
        <f>ROUND(I3517*H3517,2)</f>
        <v>0</v>
      </c>
      <c r="BL3517" s="18" t="s">
        <v>257</v>
      </c>
      <c r="BM3517" s="223" t="s">
        <v>3634</v>
      </c>
    </row>
    <row r="3518" s="1" customFormat="1">
      <c r="B3518" s="39"/>
      <c r="C3518" s="40"/>
      <c r="D3518" s="225" t="s">
        <v>169</v>
      </c>
      <c r="E3518" s="40"/>
      <c r="F3518" s="226" t="s">
        <v>3635</v>
      </c>
      <c r="G3518" s="40"/>
      <c r="H3518" s="40"/>
      <c r="I3518" s="136"/>
      <c r="J3518" s="40"/>
      <c r="K3518" s="40"/>
      <c r="L3518" s="44"/>
      <c r="M3518" s="227"/>
      <c r="N3518" s="84"/>
      <c r="O3518" s="84"/>
      <c r="P3518" s="84"/>
      <c r="Q3518" s="84"/>
      <c r="R3518" s="84"/>
      <c r="S3518" s="84"/>
      <c r="T3518" s="85"/>
      <c r="AT3518" s="18" t="s">
        <v>169</v>
      </c>
      <c r="AU3518" s="18" t="s">
        <v>83</v>
      </c>
    </row>
    <row r="3519" s="1" customFormat="1" ht="16.5" customHeight="1">
      <c r="B3519" s="39"/>
      <c r="C3519" s="212" t="s">
        <v>3636</v>
      </c>
      <c r="D3519" s="212" t="s">
        <v>163</v>
      </c>
      <c r="E3519" s="213" t="s">
        <v>3637</v>
      </c>
      <c r="F3519" s="214" t="s">
        <v>3638</v>
      </c>
      <c r="G3519" s="215" t="s">
        <v>267</v>
      </c>
      <c r="H3519" s="216">
        <v>65</v>
      </c>
      <c r="I3519" s="217"/>
      <c r="J3519" s="218">
        <f>ROUND(I3519*H3519,2)</f>
        <v>0</v>
      </c>
      <c r="K3519" s="214" t="s">
        <v>173</v>
      </c>
      <c r="L3519" s="44"/>
      <c r="M3519" s="219" t="s">
        <v>19</v>
      </c>
      <c r="N3519" s="220" t="s">
        <v>44</v>
      </c>
      <c r="O3519" s="84"/>
      <c r="P3519" s="221">
        <f>O3519*H3519</f>
        <v>0</v>
      </c>
      <c r="Q3519" s="221">
        <v>0</v>
      </c>
      <c r="R3519" s="221">
        <f>Q3519*H3519</f>
        <v>0</v>
      </c>
      <c r="S3519" s="221">
        <v>0.0017700000000000001</v>
      </c>
      <c r="T3519" s="222">
        <f>S3519*H3519</f>
        <v>0.11505</v>
      </c>
      <c r="AR3519" s="223" t="s">
        <v>257</v>
      </c>
      <c r="AT3519" s="223" t="s">
        <v>163</v>
      </c>
      <c r="AU3519" s="223" t="s">
        <v>83</v>
      </c>
      <c r="AY3519" s="18" t="s">
        <v>161</v>
      </c>
      <c r="BE3519" s="224">
        <f>IF(N3519="základní",J3519,0)</f>
        <v>0</v>
      </c>
      <c r="BF3519" s="224">
        <f>IF(N3519="snížená",J3519,0)</f>
        <v>0</v>
      </c>
      <c r="BG3519" s="224">
        <f>IF(N3519="zákl. přenesená",J3519,0)</f>
        <v>0</v>
      </c>
      <c r="BH3519" s="224">
        <f>IF(N3519="sníž. přenesená",J3519,0)</f>
        <v>0</v>
      </c>
      <c r="BI3519" s="224">
        <f>IF(N3519="nulová",J3519,0)</f>
        <v>0</v>
      </c>
      <c r="BJ3519" s="18" t="s">
        <v>81</v>
      </c>
      <c r="BK3519" s="224">
        <f>ROUND(I3519*H3519,2)</f>
        <v>0</v>
      </c>
      <c r="BL3519" s="18" t="s">
        <v>257</v>
      </c>
      <c r="BM3519" s="223" t="s">
        <v>3639</v>
      </c>
    </row>
    <row r="3520" s="1" customFormat="1">
      <c r="B3520" s="39"/>
      <c r="C3520" s="40"/>
      <c r="D3520" s="225" t="s">
        <v>169</v>
      </c>
      <c r="E3520" s="40"/>
      <c r="F3520" s="226" t="s">
        <v>3640</v>
      </c>
      <c r="G3520" s="40"/>
      <c r="H3520" s="40"/>
      <c r="I3520" s="136"/>
      <c r="J3520" s="40"/>
      <c r="K3520" s="40"/>
      <c r="L3520" s="44"/>
      <c r="M3520" s="227"/>
      <c r="N3520" s="84"/>
      <c r="O3520" s="84"/>
      <c r="P3520" s="84"/>
      <c r="Q3520" s="84"/>
      <c r="R3520" s="84"/>
      <c r="S3520" s="84"/>
      <c r="T3520" s="85"/>
      <c r="AT3520" s="18" t="s">
        <v>169</v>
      </c>
      <c r="AU3520" s="18" t="s">
        <v>83</v>
      </c>
    </row>
    <row r="3521" s="1" customFormat="1" ht="16.5" customHeight="1">
      <c r="B3521" s="39"/>
      <c r="C3521" s="212" t="s">
        <v>3641</v>
      </c>
      <c r="D3521" s="212" t="s">
        <v>163</v>
      </c>
      <c r="E3521" s="213" t="s">
        <v>3642</v>
      </c>
      <c r="F3521" s="214" t="s">
        <v>3643</v>
      </c>
      <c r="G3521" s="215" t="s">
        <v>1384</v>
      </c>
      <c r="H3521" s="216">
        <v>250</v>
      </c>
      <c r="I3521" s="217"/>
      <c r="J3521" s="218">
        <f>ROUND(I3521*H3521,2)</f>
        <v>0</v>
      </c>
      <c r="K3521" s="214" t="s">
        <v>173</v>
      </c>
      <c r="L3521" s="44"/>
      <c r="M3521" s="219" t="s">
        <v>19</v>
      </c>
      <c r="N3521" s="220" t="s">
        <v>44</v>
      </c>
      <c r="O3521" s="84"/>
      <c r="P3521" s="221">
        <f>O3521*H3521</f>
        <v>0</v>
      </c>
      <c r="Q3521" s="221">
        <v>0</v>
      </c>
      <c r="R3521" s="221">
        <f>Q3521*H3521</f>
        <v>0</v>
      </c>
      <c r="S3521" s="221">
        <v>0.001</v>
      </c>
      <c r="T3521" s="222">
        <f>S3521*H3521</f>
        <v>0.25</v>
      </c>
      <c r="AR3521" s="223" t="s">
        <v>257</v>
      </c>
      <c r="AT3521" s="223" t="s">
        <v>163</v>
      </c>
      <c r="AU3521" s="223" t="s">
        <v>83</v>
      </c>
      <c r="AY3521" s="18" t="s">
        <v>161</v>
      </c>
      <c r="BE3521" s="224">
        <f>IF(N3521="základní",J3521,0)</f>
        <v>0</v>
      </c>
      <c r="BF3521" s="224">
        <f>IF(N3521="snížená",J3521,0)</f>
        <v>0</v>
      </c>
      <c r="BG3521" s="224">
        <f>IF(N3521="zákl. přenesená",J3521,0)</f>
        <v>0</v>
      </c>
      <c r="BH3521" s="224">
        <f>IF(N3521="sníž. přenesená",J3521,0)</f>
        <v>0</v>
      </c>
      <c r="BI3521" s="224">
        <f>IF(N3521="nulová",J3521,0)</f>
        <v>0</v>
      </c>
      <c r="BJ3521" s="18" t="s">
        <v>81</v>
      </c>
      <c r="BK3521" s="224">
        <f>ROUND(I3521*H3521,2)</f>
        <v>0</v>
      </c>
      <c r="BL3521" s="18" t="s">
        <v>257</v>
      </c>
      <c r="BM3521" s="223" t="s">
        <v>3644</v>
      </c>
    </row>
    <row r="3522" s="1" customFormat="1">
      <c r="B3522" s="39"/>
      <c r="C3522" s="40"/>
      <c r="D3522" s="225" t="s">
        <v>169</v>
      </c>
      <c r="E3522" s="40"/>
      <c r="F3522" s="226" t="s">
        <v>3645</v>
      </c>
      <c r="G3522" s="40"/>
      <c r="H3522" s="40"/>
      <c r="I3522" s="136"/>
      <c r="J3522" s="40"/>
      <c r="K3522" s="40"/>
      <c r="L3522" s="44"/>
      <c r="M3522" s="227"/>
      <c r="N3522" s="84"/>
      <c r="O3522" s="84"/>
      <c r="P3522" s="84"/>
      <c r="Q3522" s="84"/>
      <c r="R3522" s="84"/>
      <c r="S3522" s="84"/>
      <c r="T3522" s="85"/>
      <c r="AT3522" s="18" t="s">
        <v>169</v>
      </c>
      <c r="AU3522" s="18" t="s">
        <v>83</v>
      </c>
    </row>
    <row r="3523" s="12" customFormat="1">
      <c r="B3523" s="228"/>
      <c r="C3523" s="229"/>
      <c r="D3523" s="225" t="s">
        <v>176</v>
      </c>
      <c r="E3523" s="230" t="s">
        <v>19</v>
      </c>
      <c r="F3523" s="231" t="s">
        <v>328</v>
      </c>
      <c r="G3523" s="229"/>
      <c r="H3523" s="230" t="s">
        <v>19</v>
      </c>
      <c r="I3523" s="232"/>
      <c r="J3523" s="229"/>
      <c r="K3523" s="229"/>
      <c r="L3523" s="233"/>
      <c r="M3523" s="234"/>
      <c r="N3523" s="235"/>
      <c r="O3523" s="235"/>
      <c r="P3523" s="235"/>
      <c r="Q3523" s="235"/>
      <c r="R3523" s="235"/>
      <c r="S3523" s="235"/>
      <c r="T3523" s="236"/>
      <c r="AT3523" s="237" t="s">
        <v>176</v>
      </c>
      <c r="AU3523" s="237" t="s">
        <v>83</v>
      </c>
      <c r="AV3523" s="12" t="s">
        <v>81</v>
      </c>
      <c r="AW3523" s="12" t="s">
        <v>34</v>
      </c>
      <c r="AX3523" s="12" t="s">
        <v>73</v>
      </c>
      <c r="AY3523" s="237" t="s">
        <v>161</v>
      </c>
    </row>
    <row r="3524" s="13" customFormat="1">
      <c r="B3524" s="238"/>
      <c r="C3524" s="239"/>
      <c r="D3524" s="225" t="s">
        <v>176</v>
      </c>
      <c r="E3524" s="240" t="s">
        <v>19</v>
      </c>
      <c r="F3524" s="241" t="s">
        <v>3646</v>
      </c>
      <c r="G3524" s="239"/>
      <c r="H3524" s="242">
        <v>250</v>
      </c>
      <c r="I3524" s="243"/>
      <c r="J3524" s="239"/>
      <c r="K3524" s="239"/>
      <c r="L3524" s="244"/>
      <c r="M3524" s="245"/>
      <c r="N3524" s="246"/>
      <c r="O3524" s="246"/>
      <c r="P3524" s="246"/>
      <c r="Q3524" s="246"/>
      <c r="R3524" s="246"/>
      <c r="S3524" s="246"/>
      <c r="T3524" s="247"/>
      <c r="AT3524" s="248" t="s">
        <v>176</v>
      </c>
      <c r="AU3524" s="248" t="s">
        <v>83</v>
      </c>
      <c r="AV3524" s="13" t="s">
        <v>83</v>
      </c>
      <c r="AW3524" s="13" t="s">
        <v>34</v>
      </c>
      <c r="AX3524" s="13" t="s">
        <v>81</v>
      </c>
      <c r="AY3524" s="248" t="s">
        <v>161</v>
      </c>
    </row>
    <row r="3525" s="1" customFormat="1" ht="16.5" customHeight="1">
      <c r="B3525" s="39"/>
      <c r="C3525" s="212" t="s">
        <v>3647</v>
      </c>
      <c r="D3525" s="212" t="s">
        <v>163</v>
      </c>
      <c r="E3525" s="213" t="s">
        <v>3648</v>
      </c>
      <c r="F3525" s="214" t="s">
        <v>3649</v>
      </c>
      <c r="G3525" s="215" t="s">
        <v>210</v>
      </c>
      <c r="H3525" s="216">
        <v>285</v>
      </c>
      <c r="I3525" s="217"/>
      <c r="J3525" s="218">
        <f>ROUND(I3525*H3525,2)</f>
        <v>0</v>
      </c>
      <c r="K3525" s="214" t="s">
        <v>19</v>
      </c>
      <c r="L3525" s="44"/>
      <c r="M3525" s="219" t="s">
        <v>19</v>
      </c>
      <c r="N3525" s="220" t="s">
        <v>44</v>
      </c>
      <c r="O3525" s="84"/>
      <c r="P3525" s="221">
        <f>O3525*H3525</f>
        <v>0</v>
      </c>
      <c r="Q3525" s="221">
        <v>0</v>
      </c>
      <c r="R3525" s="221">
        <f>Q3525*H3525</f>
        <v>0</v>
      </c>
      <c r="S3525" s="221">
        <v>0.02</v>
      </c>
      <c r="T3525" s="222">
        <f>S3525*H3525</f>
        <v>5.7000000000000002</v>
      </c>
      <c r="AR3525" s="223" t="s">
        <v>257</v>
      </c>
      <c r="AT3525" s="223" t="s">
        <v>163</v>
      </c>
      <c r="AU3525" s="223" t="s">
        <v>83</v>
      </c>
      <c r="AY3525" s="18" t="s">
        <v>161</v>
      </c>
      <c r="BE3525" s="224">
        <f>IF(N3525="základní",J3525,0)</f>
        <v>0</v>
      </c>
      <c r="BF3525" s="224">
        <f>IF(N3525="snížená",J3525,0)</f>
        <v>0</v>
      </c>
      <c r="BG3525" s="224">
        <f>IF(N3525="zákl. přenesená",J3525,0)</f>
        <v>0</v>
      </c>
      <c r="BH3525" s="224">
        <f>IF(N3525="sníž. přenesená",J3525,0)</f>
        <v>0</v>
      </c>
      <c r="BI3525" s="224">
        <f>IF(N3525="nulová",J3525,0)</f>
        <v>0</v>
      </c>
      <c r="BJ3525" s="18" t="s">
        <v>81</v>
      </c>
      <c r="BK3525" s="224">
        <f>ROUND(I3525*H3525,2)</f>
        <v>0</v>
      </c>
      <c r="BL3525" s="18" t="s">
        <v>257</v>
      </c>
      <c r="BM3525" s="223" t="s">
        <v>3650</v>
      </c>
    </row>
    <row r="3526" s="1" customFormat="1">
      <c r="B3526" s="39"/>
      <c r="C3526" s="40"/>
      <c r="D3526" s="225" t="s">
        <v>169</v>
      </c>
      <c r="E3526" s="40"/>
      <c r="F3526" s="226" t="s">
        <v>3649</v>
      </c>
      <c r="G3526" s="40"/>
      <c r="H3526" s="40"/>
      <c r="I3526" s="136"/>
      <c r="J3526" s="40"/>
      <c r="K3526" s="40"/>
      <c r="L3526" s="44"/>
      <c r="M3526" s="227"/>
      <c r="N3526" s="84"/>
      <c r="O3526" s="84"/>
      <c r="P3526" s="84"/>
      <c r="Q3526" s="84"/>
      <c r="R3526" s="84"/>
      <c r="S3526" s="84"/>
      <c r="T3526" s="85"/>
      <c r="AT3526" s="18" t="s">
        <v>169</v>
      </c>
      <c r="AU3526" s="18" t="s">
        <v>83</v>
      </c>
    </row>
    <row r="3527" s="12" customFormat="1">
      <c r="B3527" s="228"/>
      <c r="C3527" s="229"/>
      <c r="D3527" s="225" t="s">
        <v>176</v>
      </c>
      <c r="E3527" s="230" t="s">
        <v>19</v>
      </c>
      <c r="F3527" s="231" t="s">
        <v>3651</v>
      </c>
      <c r="G3527" s="229"/>
      <c r="H3527" s="230" t="s">
        <v>19</v>
      </c>
      <c r="I3527" s="232"/>
      <c r="J3527" s="229"/>
      <c r="K3527" s="229"/>
      <c r="L3527" s="233"/>
      <c r="M3527" s="234"/>
      <c r="N3527" s="235"/>
      <c r="O3527" s="235"/>
      <c r="P3527" s="235"/>
      <c r="Q3527" s="235"/>
      <c r="R3527" s="235"/>
      <c r="S3527" s="235"/>
      <c r="T3527" s="236"/>
      <c r="AT3527" s="237" t="s">
        <v>176</v>
      </c>
      <c r="AU3527" s="237" t="s">
        <v>83</v>
      </c>
      <c r="AV3527" s="12" t="s">
        <v>81</v>
      </c>
      <c r="AW3527" s="12" t="s">
        <v>34</v>
      </c>
      <c r="AX3527" s="12" t="s">
        <v>73</v>
      </c>
      <c r="AY3527" s="237" t="s">
        <v>161</v>
      </c>
    </row>
    <row r="3528" s="12" customFormat="1">
      <c r="B3528" s="228"/>
      <c r="C3528" s="229"/>
      <c r="D3528" s="225" t="s">
        <v>176</v>
      </c>
      <c r="E3528" s="230" t="s">
        <v>19</v>
      </c>
      <c r="F3528" s="231" t="s">
        <v>328</v>
      </c>
      <c r="G3528" s="229"/>
      <c r="H3528" s="230" t="s">
        <v>19</v>
      </c>
      <c r="I3528" s="232"/>
      <c r="J3528" s="229"/>
      <c r="K3528" s="229"/>
      <c r="L3528" s="233"/>
      <c r="M3528" s="234"/>
      <c r="N3528" s="235"/>
      <c r="O3528" s="235"/>
      <c r="P3528" s="235"/>
      <c r="Q3528" s="235"/>
      <c r="R3528" s="235"/>
      <c r="S3528" s="235"/>
      <c r="T3528" s="236"/>
      <c r="AT3528" s="237" t="s">
        <v>176</v>
      </c>
      <c r="AU3528" s="237" t="s">
        <v>83</v>
      </c>
      <c r="AV3528" s="12" t="s">
        <v>81</v>
      </c>
      <c r="AW3528" s="12" t="s">
        <v>34</v>
      </c>
      <c r="AX3528" s="12" t="s">
        <v>73</v>
      </c>
      <c r="AY3528" s="237" t="s">
        <v>161</v>
      </c>
    </row>
    <row r="3529" s="13" customFormat="1">
      <c r="B3529" s="238"/>
      <c r="C3529" s="239"/>
      <c r="D3529" s="225" t="s">
        <v>176</v>
      </c>
      <c r="E3529" s="240" t="s">
        <v>19</v>
      </c>
      <c r="F3529" s="241" t="s">
        <v>2825</v>
      </c>
      <c r="G3529" s="239"/>
      <c r="H3529" s="242">
        <v>285</v>
      </c>
      <c r="I3529" s="243"/>
      <c r="J3529" s="239"/>
      <c r="K3529" s="239"/>
      <c r="L3529" s="244"/>
      <c r="M3529" s="245"/>
      <c r="N3529" s="246"/>
      <c r="O3529" s="246"/>
      <c r="P3529" s="246"/>
      <c r="Q3529" s="246"/>
      <c r="R3529" s="246"/>
      <c r="S3529" s="246"/>
      <c r="T3529" s="247"/>
      <c r="AT3529" s="248" t="s">
        <v>176</v>
      </c>
      <c r="AU3529" s="248" t="s">
        <v>83</v>
      </c>
      <c r="AV3529" s="13" t="s">
        <v>83</v>
      </c>
      <c r="AW3529" s="13" t="s">
        <v>34</v>
      </c>
      <c r="AX3529" s="13" t="s">
        <v>81</v>
      </c>
      <c r="AY3529" s="248" t="s">
        <v>161</v>
      </c>
    </row>
    <row r="3530" s="1" customFormat="1" ht="16.5" customHeight="1">
      <c r="B3530" s="39"/>
      <c r="C3530" s="212" t="s">
        <v>3652</v>
      </c>
      <c r="D3530" s="212" t="s">
        <v>163</v>
      </c>
      <c r="E3530" s="213" t="s">
        <v>3653</v>
      </c>
      <c r="F3530" s="214" t="s">
        <v>3654</v>
      </c>
      <c r="G3530" s="215" t="s">
        <v>210</v>
      </c>
      <c r="H3530" s="216">
        <v>285</v>
      </c>
      <c r="I3530" s="217"/>
      <c r="J3530" s="218">
        <f>ROUND(I3530*H3530,2)</f>
        <v>0</v>
      </c>
      <c r="K3530" s="214" t="s">
        <v>173</v>
      </c>
      <c r="L3530" s="44"/>
      <c r="M3530" s="219" t="s">
        <v>19</v>
      </c>
      <c r="N3530" s="220" t="s">
        <v>44</v>
      </c>
      <c r="O3530" s="84"/>
      <c r="P3530" s="221">
        <f>O3530*H3530</f>
        <v>0</v>
      </c>
      <c r="Q3530" s="221">
        <v>0</v>
      </c>
      <c r="R3530" s="221">
        <f>Q3530*H3530</f>
        <v>0</v>
      </c>
      <c r="S3530" s="221">
        <v>0.01</v>
      </c>
      <c r="T3530" s="222">
        <f>S3530*H3530</f>
        <v>2.8500000000000001</v>
      </c>
      <c r="AR3530" s="223" t="s">
        <v>257</v>
      </c>
      <c r="AT3530" s="223" t="s">
        <v>163</v>
      </c>
      <c r="AU3530" s="223" t="s">
        <v>83</v>
      </c>
      <c r="AY3530" s="18" t="s">
        <v>161</v>
      </c>
      <c r="BE3530" s="224">
        <f>IF(N3530="základní",J3530,0)</f>
        <v>0</v>
      </c>
      <c r="BF3530" s="224">
        <f>IF(N3530="snížená",J3530,0)</f>
        <v>0</v>
      </c>
      <c r="BG3530" s="224">
        <f>IF(N3530="zákl. přenesená",J3530,0)</f>
        <v>0</v>
      </c>
      <c r="BH3530" s="224">
        <f>IF(N3530="sníž. přenesená",J3530,0)</f>
        <v>0</v>
      </c>
      <c r="BI3530" s="224">
        <f>IF(N3530="nulová",J3530,0)</f>
        <v>0</v>
      </c>
      <c r="BJ3530" s="18" t="s">
        <v>81</v>
      </c>
      <c r="BK3530" s="224">
        <f>ROUND(I3530*H3530,2)</f>
        <v>0</v>
      </c>
      <c r="BL3530" s="18" t="s">
        <v>257</v>
      </c>
      <c r="BM3530" s="223" t="s">
        <v>3655</v>
      </c>
    </row>
    <row r="3531" s="1" customFormat="1">
      <c r="B3531" s="39"/>
      <c r="C3531" s="40"/>
      <c r="D3531" s="225" t="s">
        <v>169</v>
      </c>
      <c r="E3531" s="40"/>
      <c r="F3531" s="226" t="s">
        <v>3656</v>
      </c>
      <c r="G3531" s="40"/>
      <c r="H3531" s="40"/>
      <c r="I3531" s="136"/>
      <c r="J3531" s="40"/>
      <c r="K3531" s="40"/>
      <c r="L3531" s="44"/>
      <c r="M3531" s="227"/>
      <c r="N3531" s="84"/>
      <c r="O3531" s="84"/>
      <c r="P3531" s="84"/>
      <c r="Q3531" s="84"/>
      <c r="R3531" s="84"/>
      <c r="S3531" s="84"/>
      <c r="T3531" s="85"/>
      <c r="AT3531" s="18" t="s">
        <v>169</v>
      </c>
      <c r="AU3531" s="18" t="s">
        <v>83</v>
      </c>
    </row>
    <row r="3532" s="12" customFormat="1">
      <c r="B3532" s="228"/>
      <c r="C3532" s="229"/>
      <c r="D3532" s="225" t="s">
        <v>176</v>
      </c>
      <c r="E3532" s="230" t="s">
        <v>19</v>
      </c>
      <c r="F3532" s="231" t="s">
        <v>328</v>
      </c>
      <c r="G3532" s="229"/>
      <c r="H3532" s="230" t="s">
        <v>19</v>
      </c>
      <c r="I3532" s="232"/>
      <c r="J3532" s="229"/>
      <c r="K3532" s="229"/>
      <c r="L3532" s="233"/>
      <c r="M3532" s="234"/>
      <c r="N3532" s="235"/>
      <c r="O3532" s="235"/>
      <c r="P3532" s="235"/>
      <c r="Q3532" s="235"/>
      <c r="R3532" s="235"/>
      <c r="S3532" s="235"/>
      <c r="T3532" s="236"/>
      <c r="AT3532" s="237" t="s">
        <v>176</v>
      </c>
      <c r="AU3532" s="237" t="s">
        <v>83</v>
      </c>
      <c r="AV3532" s="12" t="s">
        <v>81</v>
      </c>
      <c r="AW3532" s="12" t="s">
        <v>34</v>
      </c>
      <c r="AX3532" s="12" t="s">
        <v>73</v>
      </c>
      <c r="AY3532" s="237" t="s">
        <v>161</v>
      </c>
    </row>
    <row r="3533" s="13" customFormat="1">
      <c r="B3533" s="238"/>
      <c r="C3533" s="239"/>
      <c r="D3533" s="225" t="s">
        <v>176</v>
      </c>
      <c r="E3533" s="240" t="s">
        <v>19</v>
      </c>
      <c r="F3533" s="241" t="s">
        <v>2825</v>
      </c>
      <c r="G3533" s="239"/>
      <c r="H3533" s="242">
        <v>285</v>
      </c>
      <c r="I3533" s="243"/>
      <c r="J3533" s="239"/>
      <c r="K3533" s="239"/>
      <c r="L3533" s="244"/>
      <c r="M3533" s="282"/>
      <c r="N3533" s="283"/>
      <c r="O3533" s="283"/>
      <c r="P3533" s="283"/>
      <c r="Q3533" s="283"/>
      <c r="R3533" s="283"/>
      <c r="S3533" s="283"/>
      <c r="T3533" s="284"/>
      <c r="AT3533" s="248" t="s">
        <v>176</v>
      </c>
      <c r="AU3533" s="248" t="s">
        <v>83</v>
      </c>
      <c r="AV3533" s="13" t="s">
        <v>83</v>
      </c>
      <c r="AW3533" s="13" t="s">
        <v>34</v>
      </c>
      <c r="AX3533" s="13" t="s">
        <v>81</v>
      </c>
      <c r="AY3533" s="248" t="s">
        <v>161</v>
      </c>
    </row>
    <row r="3534" s="1" customFormat="1" ht="6.96" customHeight="1">
      <c r="B3534" s="59"/>
      <c r="C3534" s="60"/>
      <c r="D3534" s="60"/>
      <c r="E3534" s="60"/>
      <c r="F3534" s="60"/>
      <c r="G3534" s="60"/>
      <c r="H3534" s="60"/>
      <c r="I3534" s="162"/>
      <c r="J3534" s="60"/>
      <c r="K3534" s="60"/>
      <c r="L3534" s="44"/>
    </row>
  </sheetData>
  <sheetProtection sheet="1" autoFilter="0" formatColumns="0" formatRows="0" objects="1" scenarios="1" spinCount="100000" saltValue="6Cg0exX5SLNF0gPlIOrT2Hf9jLxjtrFwjT5Z9XpGucL5B7mn2QzS98dfo8rP8kXlPfIMKDfVgVpcuN1WePaq/Q==" hashValue="n3+r1zjvewvEX3ZgYyUAvNOgbGeK2/C2nw1jBxqv55vDufn8Ju70UwLw70wYRcPLQsqEl0rtFBH43WkA/DxJ2A==" algorithmName="SHA-512" password="CC35"/>
  <autoFilter ref="C126:K3533"/>
  <mergeCells count="9">
    <mergeCell ref="E7:H7"/>
    <mergeCell ref="E9:H9"/>
    <mergeCell ref="E18:H18"/>
    <mergeCell ref="E27:H27"/>
    <mergeCell ref="E48:H48"/>
    <mergeCell ref="E50:H50"/>
    <mergeCell ref="E117:H117"/>
    <mergeCell ref="E119:H11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7" customWidth="1"/>
    <col min="8" max="8" width="11.5" customWidth="1"/>
    <col min="9" max="9" width="20.17" style="128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8" t="s">
        <v>86</v>
      </c>
    </row>
    <row r="3" ht="6.96" customHeight="1">
      <c r="B3" s="129"/>
      <c r="C3" s="130"/>
      <c r="D3" s="130"/>
      <c r="E3" s="130"/>
      <c r="F3" s="130"/>
      <c r="G3" s="130"/>
      <c r="H3" s="130"/>
      <c r="I3" s="131"/>
      <c r="J3" s="130"/>
      <c r="K3" s="130"/>
      <c r="L3" s="21"/>
      <c r="AT3" s="18" t="s">
        <v>83</v>
      </c>
    </row>
    <row r="4" ht="24.96" customHeight="1">
      <c r="B4" s="21"/>
      <c r="D4" s="132" t="s">
        <v>91</v>
      </c>
      <c r="L4" s="21"/>
      <c r="M4" s="133" t="s">
        <v>10</v>
      </c>
      <c r="AT4" s="18" t="s">
        <v>4</v>
      </c>
    </row>
    <row r="5" ht="6.96" customHeight="1">
      <c r="B5" s="21"/>
      <c r="L5" s="21"/>
    </row>
    <row r="6" ht="12" customHeight="1">
      <c r="B6" s="21"/>
      <c r="D6" s="134" t="s">
        <v>16</v>
      </c>
      <c r="L6" s="21"/>
    </row>
    <row r="7" ht="16.5" customHeight="1">
      <c r="B7" s="21"/>
      <c r="E7" s="135" t="str">
        <f>'Rekapitulace stavby'!K6</f>
        <v>Stavební úpravy objektu Husovo náměstí č.p.2 - SO0.1 Rekonstrukce stávajícího objektu a přístavba</v>
      </c>
      <c r="F7" s="134"/>
      <c r="G7" s="134"/>
      <c r="H7" s="134"/>
      <c r="L7" s="21"/>
    </row>
    <row r="8" s="1" customFormat="1" ht="12" customHeight="1">
      <c r="B8" s="44"/>
      <c r="D8" s="134" t="s">
        <v>92</v>
      </c>
      <c r="I8" s="136"/>
      <c r="L8" s="44"/>
    </row>
    <row r="9" s="1" customFormat="1" ht="36.96" customHeight="1">
      <c r="B9" s="44"/>
      <c r="E9" s="137" t="s">
        <v>3657</v>
      </c>
      <c r="F9" s="1"/>
      <c r="G9" s="1"/>
      <c r="H9" s="1"/>
      <c r="I9" s="136"/>
      <c r="L9" s="44"/>
    </row>
    <row r="10" s="1" customFormat="1">
      <c r="B10" s="44"/>
      <c r="I10" s="136"/>
      <c r="L10" s="44"/>
    </row>
    <row r="11" s="1" customFormat="1" ht="12" customHeight="1">
      <c r="B11" s="44"/>
      <c r="D11" s="134" t="s">
        <v>18</v>
      </c>
      <c r="F11" s="138" t="s">
        <v>19</v>
      </c>
      <c r="I11" s="139" t="s">
        <v>20</v>
      </c>
      <c r="J11" s="138" t="s">
        <v>19</v>
      </c>
      <c r="L11" s="44"/>
    </row>
    <row r="12" s="1" customFormat="1" ht="12" customHeight="1">
      <c r="B12" s="44"/>
      <c r="D12" s="134" t="s">
        <v>21</v>
      </c>
      <c r="F12" s="138" t="s">
        <v>22</v>
      </c>
      <c r="I12" s="139" t="s">
        <v>23</v>
      </c>
      <c r="J12" s="140" t="str">
        <f>'Rekapitulace stavby'!AN8</f>
        <v>7. 6. 2019</v>
      </c>
      <c r="L12" s="44"/>
    </row>
    <row r="13" s="1" customFormat="1" ht="10.8" customHeight="1">
      <c r="B13" s="44"/>
      <c r="I13" s="136"/>
      <c r="L13" s="44"/>
    </row>
    <row r="14" s="1" customFormat="1" ht="12" customHeight="1">
      <c r="B14" s="44"/>
      <c r="D14" s="134" t="s">
        <v>25</v>
      </c>
      <c r="I14" s="139" t="s">
        <v>26</v>
      </c>
      <c r="J14" s="138" t="s">
        <v>19</v>
      </c>
      <c r="L14" s="44"/>
    </row>
    <row r="15" s="1" customFormat="1" ht="18" customHeight="1">
      <c r="B15" s="44"/>
      <c r="E15" s="138" t="s">
        <v>28</v>
      </c>
      <c r="I15" s="139" t="s">
        <v>29</v>
      </c>
      <c r="J15" s="138" t="s">
        <v>19</v>
      </c>
      <c r="L15" s="44"/>
    </row>
    <row r="16" s="1" customFormat="1" ht="6.96" customHeight="1">
      <c r="B16" s="44"/>
      <c r="I16" s="136"/>
      <c r="L16" s="44"/>
    </row>
    <row r="17" s="1" customFormat="1" ht="12" customHeight="1">
      <c r="B17" s="44"/>
      <c r="D17" s="134" t="s">
        <v>30</v>
      </c>
      <c r="I17" s="139" t="s">
        <v>26</v>
      </c>
      <c r="J17" s="34" t="str">
        <f>'Rekapitulace stavby'!AN13</f>
        <v>Vyplň údaj</v>
      </c>
      <c r="L17" s="44"/>
    </row>
    <row r="18" s="1" customFormat="1" ht="18" customHeight="1">
      <c r="B18" s="44"/>
      <c r="E18" s="34" t="str">
        <f>'Rekapitulace stavby'!E14</f>
        <v>Vyplň údaj</v>
      </c>
      <c r="F18" s="138"/>
      <c r="G18" s="138"/>
      <c r="H18" s="138"/>
      <c r="I18" s="139" t="s">
        <v>29</v>
      </c>
      <c r="J18" s="34" t="str">
        <f>'Rekapitulace stavby'!AN14</f>
        <v>Vyplň údaj</v>
      </c>
      <c r="L18" s="44"/>
    </row>
    <row r="19" s="1" customFormat="1" ht="6.96" customHeight="1">
      <c r="B19" s="44"/>
      <c r="I19" s="136"/>
      <c r="L19" s="44"/>
    </row>
    <row r="20" s="1" customFormat="1" ht="12" customHeight="1">
      <c r="B20" s="44"/>
      <c r="D20" s="134" t="s">
        <v>32</v>
      </c>
      <c r="I20" s="139" t="s">
        <v>26</v>
      </c>
      <c r="J20" s="138" t="s">
        <v>19</v>
      </c>
      <c r="L20" s="44"/>
    </row>
    <row r="21" s="1" customFormat="1" ht="18" customHeight="1">
      <c r="B21" s="44"/>
      <c r="E21" s="138" t="s">
        <v>33</v>
      </c>
      <c r="I21" s="139" t="s">
        <v>29</v>
      </c>
      <c r="J21" s="138" t="s">
        <v>19</v>
      </c>
      <c r="L21" s="44"/>
    </row>
    <row r="22" s="1" customFormat="1" ht="6.96" customHeight="1">
      <c r="B22" s="44"/>
      <c r="I22" s="136"/>
      <c r="L22" s="44"/>
    </row>
    <row r="23" s="1" customFormat="1" ht="12" customHeight="1">
      <c r="B23" s="44"/>
      <c r="D23" s="134" t="s">
        <v>35</v>
      </c>
      <c r="I23" s="139" t="s">
        <v>26</v>
      </c>
      <c r="J23" s="138" t="str">
        <f>IF('Rekapitulace stavby'!AN19="","",'Rekapitulace stavby'!AN19)</f>
        <v/>
      </c>
      <c r="L23" s="44"/>
    </row>
    <row r="24" s="1" customFormat="1" ht="18" customHeight="1">
      <c r="B24" s="44"/>
      <c r="E24" s="138" t="str">
        <f>IF('Rekapitulace stavby'!E20="","",'Rekapitulace stavby'!E20)</f>
        <v xml:space="preserve"> </v>
      </c>
      <c r="I24" s="139" t="s">
        <v>29</v>
      </c>
      <c r="J24" s="138" t="str">
        <f>IF('Rekapitulace stavby'!AN20="","",'Rekapitulace stavby'!AN20)</f>
        <v/>
      </c>
      <c r="L24" s="44"/>
    </row>
    <row r="25" s="1" customFormat="1" ht="6.96" customHeight="1">
      <c r="B25" s="44"/>
      <c r="I25" s="136"/>
      <c r="L25" s="44"/>
    </row>
    <row r="26" s="1" customFormat="1" ht="12" customHeight="1">
      <c r="B26" s="44"/>
      <c r="D26" s="134" t="s">
        <v>37</v>
      </c>
      <c r="I26" s="136"/>
      <c r="L26" s="44"/>
    </row>
    <row r="27" s="7" customFormat="1" ht="51" customHeight="1">
      <c r="B27" s="141"/>
      <c r="E27" s="142" t="s">
        <v>38</v>
      </c>
      <c r="F27" s="142"/>
      <c r="G27" s="142"/>
      <c r="H27" s="142"/>
      <c r="I27" s="143"/>
      <c r="L27" s="141"/>
    </row>
    <row r="28" s="1" customFormat="1" ht="6.96" customHeight="1">
      <c r="B28" s="44"/>
      <c r="I28" s="136"/>
      <c r="L28" s="44"/>
    </row>
    <row r="29" s="1" customFormat="1" ht="6.96" customHeight="1">
      <c r="B29" s="44"/>
      <c r="D29" s="76"/>
      <c r="E29" s="76"/>
      <c r="F29" s="76"/>
      <c r="G29" s="76"/>
      <c r="H29" s="76"/>
      <c r="I29" s="144"/>
      <c r="J29" s="76"/>
      <c r="K29" s="76"/>
      <c r="L29" s="44"/>
    </row>
    <row r="30" s="1" customFormat="1" ht="25.44" customHeight="1">
      <c r="B30" s="44"/>
      <c r="D30" s="145" t="s">
        <v>39</v>
      </c>
      <c r="I30" s="136"/>
      <c r="J30" s="146">
        <f>ROUND(J84, 2)</f>
        <v>0</v>
      </c>
      <c r="L30" s="44"/>
    </row>
    <row r="31" s="1" customFormat="1" ht="6.96" customHeight="1">
      <c r="B31" s="44"/>
      <c r="D31" s="76"/>
      <c r="E31" s="76"/>
      <c r="F31" s="76"/>
      <c r="G31" s="76"/>
      <c r="H31" s="76"/>
      <c r="I31" s="144"/>
      <c r="J31" s="76"/>
      <c r="K31" s="76"/>
      <c r="L31" s="44"/>
    </row>
    <row r="32" s="1" customFormat="1" ht="14.4" customHeight="1">
      <c r="B32" s="44"/>
      <c r="F32" s="147" t="s">
        <v>41</v>
      </c>
      <c r="I32" s="148" t="s">
        <v>40</v>
      </c>
      <c r="J32" s="147" t="s">
        <v>42</v>
      </c>
      <c r="L32" s="44"/>
    </row>
    <row r="33" s="1" customFormat="1" ht="14.4" customHeight="1">
      <c r="B33" s="44"/>
      <c r="D33" s="149" t="s">
        <v>43</v>
      </c>
      <c r="E33" s="134" t="s">
        <v>44</v>
      </c>
      <c r="F33" s="150">
        <f>ROUND((SUM(BE84:BE102)),  2)</f>
        <v>0</v>
      </c>
      <c r="I33" s="151">
        <v>0.20999999999999999</v>
      </c>
      <c r="J33" s="150">
        <f>ROUND(((SUM(BE84:BE102))*I33),  2)</f>
        <v>0</v>
      </c>
      <c r="L33" s="44"/>
    </row>
    <row r="34" s="1" customFormat="1" ht="14.4" customHeight="1">
      <c r="B34" s="44"/>
      <c r="E34" s="134" t="s">
        <v>45</v>
      </c>
      <c r="F34" s="150">
        <f>ROUND((SUM(BF84:BF102)),  2)</f>
        <v>0</v>
      </c>
      <c r="I34" s="151">
        <v>0.14999999999999999</v>
      </c>
      <c r="J34" s="150">
        <f>ROUND(((SUM(BF84:BF102))*I34),  2)</f>
        <v>0</v>
      </c>
      <c r="L34" s="44"/>
    </row>
    <row r="35" hidden="1" s="1" customFormat="1" ht="14.4" customHeight="1">
      <c r="B35" s="44"/>
      <c r="E35" s="134" t="s">
        <v>46</v>
      </c>
      <c r="F35" s="150">
        <f>ROUND((SUM(BG84:BG102)),  2)</f>
        <v>0</v>
      </c>
      <c r="I35" s="151">
        <v>0.20999999999999999</v>
      </c>
      <c r="J35" s="150">
        <f>0</f>
        <v>0</v>
      </c>
      <c r="L35" s="44"/>
    </row>
    <row r="36" hidden="1" s="1" customFormat="1" ht="14.4" customHeight="1">
      <c r="B36" s="44"/>
      <c r="E36" s="134" t="s">
        <v>47</v>
      </c>
      <c r="F36" s="150">
        <f>ROUND((SUM(BH84:BH102)),  2)</f>
        <v>0</v>
      </c>
      <c r="I36" s="151">
        <v>0.14999999999999999</v>
      </c>
      <c r="J36" s="150">
        <f>0</f>
        <v>0</v>
      </c>
      <c r="L36" s="44"/>
    </row>
    <row r="37" hidden="1" s="1" customFormat="1" ht="14.4" customHeight="1">
      <c r="B37" s="44"/>
      <c r="E37" s="134" t="s">
        <v>48</v>
      </c>
      <c r="F37" s="150">
        <f>ROUND((SUM(BI84:BI102)),  2)</f>
        <v>0</v>
      </c>
      <c r="I37" s="151">
        <v>0</v>
      </c>
      <c r="J37" s="150">
        <f>0</f>
        <v>0</v>
      </c>
      <c r="L37" s="44"/>
    </row>
    <row r="38" s="1" customFormat="1" ht="6.96" customHeight="1">
      <c r="B38" s="44"/>
      <c r="I38" s="136"/>
      <c r="L38" s="44"/>
    </row>
    <row r="39" s="1" customFormat="1" ht="25.44" customHeight="1">
      <c r="B39" s="44"/>
      <c r="C39" s="152"/>
      <c r="D39" s="153" t="s">
        <v>49</v>
      </c>
      <c r="E39" s="154"/>
      <c r="F39" s="154"/>
      <c r="G39" s="155" t="s">
        <v>50</v>
      </c>
      <c r="H39" s="156" t="s">
        <v>51</v>
      </c>
      <c r="I39" s="157"/>
      <c r="J39" s="158">
        <f>SUM(J30:J37)</f>
        <v>0</v>
      </c>
      <c r="K39" s="159"/>
      <c r="L39" s="44"/>
    </row>
    <row r="40" s="1" customFormat="1" ht="14.4" customHeight="1">
      <c r="B40" s="160"/>
      <c r="C40" s="161"/>
      <c r="D40" s="161"/>
      <c r="E40" s="161"/>
      <c r="F40" s="161"/>
      <c r="G40" s="161"/>
      <c r="H40" s="161"/>
      <c r="I40" s="162"/>
      <c r="J40" s="161"/>
      <c r="K40" s="161"/>
      <c r="L40" s="44"/>
    </row>
    <row r="44" s="1" customFormat="1" ht="6.96" customHeight="1">
      <c r="B44" s="163"/>
      <c r="C44" s="164"/>
      <c r="D44" s="164"/>
      <c r="E44" s="164"/>
      <c r="F44" s="164"/>
      <c r="G44" s="164"/>
      <c r="H44" s="164"/>
      <c r="I44" s="165"/>
      <c r="J44" s="164"/>
      <c r="K44" s="164"/>
      <c r="L44" s="44"/>
    </row>
    <row r="45" s="1" customFormat="1" ht="24.96" customHeight="1">
      <c r="B45" s="39"/>
      <c r="C45" s="24" t="s">
        <v>94</v>
      </c>
      <c r="D45" s="40"/>
      <c r="E45" s="40"/>
      <c r="F45" s="40"/>
      <c r="G45" s="40"/>
      <c r="H45" s="40"/>
      <c r="I45" s="136"/>
      <c r="J45" s="40"/>
      <c r="K45" s="40"/>
      <c r="L45" s="44"/>
    </row>
    <row r="46" s="1" customFormat="1" ht="6.96" customHeight="1">
      <c r="B46" s="39"/>
      <c r="C46" s="40"/>
      <c r="D46" s="40"/>
      <c r="E46" s="40"/>
      <c r="F46" s="40"/>
      <c r="G46" s="40"/>
      <c r="H46" s="40"/>
      <c r="I46" s="136"/>
      <c r="J46" s="40"/>
      <c r="K46" s="40"/>
      <c r="L46" s="44"/>
    </row>
    <row r="47" s="1" customFormat="1" ht="12" customHeight="1">
      <c r="B47" s="39"/>
      <c r="C47" s="33" t="s">
        <v>16</v>
      </c>
      <c r="D47" s="40"/>
      <c r="E47" s="40"/>
      <c r="F47" s="40"/>
      <c r="G47" s="40"/>
      <c r="H47" s="40"/>
      <c r="I47" s="136"/>
      <c r="J47" s="40"/>
      <c r="K47" s="40"/>
      <c r="L47" s="44"/>
    </row>
    <row r="48" s="1" customFormat="1" ht="16.5" customHeight="1">
      <c r="B48" s="39"/>
      <c r="C48" s="40"/>
      <c r="D48" s="40"/>
      <c r="E48" s="166" t="str">
        <f>E7</f>
        <v>Stavební úpravy objektu Husovo náměstí č.p.2 - SO0.1 Rekonstrukce stávajícího objektu a přístavba</v>
      </c>
      <c r="F48" s="33"/>
      <c r="G48" s="33"/>
      <c r="H48" s="33"/>
      <c r="I48" s="136"/>
      <c r="J48" s="40"/>
      <c r="K48" s="40"/>
      <c r="L48" s="44"/>
    </row>
    <row r="49" s="1" customFormat="1" ht="12" customHeight="1">
      <c r="B49" s="39"/>
      <c r="C49" s="33" t="s">
        <v>92</v>
      </c>
      <c r="D49" s="40"/>
      <c r="E49" s="40"/>
      <c r="F49" s="40"/>
      <c r="G49" s="40"/>
      <c r="H49" s="40"/>
      <c r="I49" s="136"/>
      <c r="J49" s="40"/>
      <c r="K49" s="40"/>
      <c r="L49" s="44"/>
    </row>
    <row r="50" s="1" customFormat="1" ht="16.5" customHeight="1">
      <c r="B50" s="39"/>
      <c r="C50" s="40"/>
      <c r="D50" s="40"/>
      <c r="E50" s="69" t="str">
        <f>E9</f>
        <v>02 - Venkovní úpravy</v>
      </c>
      <c r="F50" s="40"/>
      <c r="G50" s="40"/>
      <c r="H50" s="40"/>
      <c r="I50" s="136"/>
      <c r="J50" s="40"/>
      <c r="K50" s="40"/>
      <c r="L50" s="44"/>
    </row>
    <row r="51" s="1" customFormat="1" ht="6.96" customHeight="1">
      <c r="B51" s="39"/>
      <c r="C51" s="40"/>
      <c r="D51" s="40"/>
      <c r="E51" s="40"/>
      <c r="F51" s="40"/>
      <c r="G51" s="40"/>
      <c r="H51" s="40"/>
      <c r="I51" s="136"/>
      <c r="J51" s="40"/>
      <c r="K51" s="40"/>
      <c r="L51" s="44"/>
    </row>
    <row r="52" s="1" customFormat="1" ht="12" customHeight="1">
      <c r="B52" s="39"/>
      <c r="C52" s="33" t="s">
        <v>21</v>
      </c>
      <c r="D52" s="40"/>
      <c r="E52" s="40"/>
      <c r="F52" s="28" t="str">
        <f>F12</f>
        <v>Chabařovice</v>
      </c>
      <c r="G52" s="40"/>
      <c r="H52" s="40"/>
      <c r="I52" s="139" t="s">
        <v>23</v>
      </c>
      <c r="J52" s="72" t="str">
        <f>IF(J12="","",J12)</f>
        <v>7. 6. 2019</v>
      </c>
      <c r="K52" s="40"/>
      <c r="L52" s="44"/>
    </row>
    <row r="53" s="1" customFormat="1" ht="6.96" customHeight="1">
      <c r="B53" s="39"/>
      <c r="C53" s="40"/>
      <c r="D53" s="40"/>
      <c r="E53" s="40"/>
      <c r="F53" s="40"/>
      <c r="G53" s="40"/>
      <c r="H53" s="40"/>
      <c r="I53" s="136"/>
      <c r="J53" s="40"/>
      <c r="K53" s="40"/>
      <c r="L53" s="44"/>
    </row>
    <row r="54" s="1" customFormat="1" ht="27.9" customHeight="1">
      <c r="B54" s="39"/>
      <c r="C54" s="33" t="s">
        <v>25</v>
      </c>
      <c r="D54" s="40"/>
      <c r="E54" s="40"/>
      <c r="F54" s="28" t="str">
        <f>E15</f>
        <v>Město Chabařovice</v>
      </c>
      <c r="G54" s="40"/>
      <c r="H54" s="40"/>
      <c r="I54" s="139" t="s">
        <v>32</v>
      </c>
      <c r="J54" s="37" t="str">
        <f>E21</f>
        <v>Ing. Arch. Luboš Kotiš</v>
      </c>
      <c r="K54" s="40"/>
      <c r="L54" s="44"/>
    </row>
    <row r="55" s="1" customFormat="1" ht="15.15" customHeight="1">
      <c r="B55" s="39"/>
      <c r="C55" s="33" t="s">
        <v>30</v>
      </c>
      <c r="D55" s="40"/>
      <c r="E55" s="40"/>
      <c r="F55" s="28" t="str">
        <f>IF(E18="","",E18)</f>
        <v>Vyplň údaj</v>
      </c>
      <c r="G55" s="40"/>
      <c r="H55" s="40"/>
      <c r="I55" s="139" t="s">
        <v>35</v>
      </c>
      <c r="J55" s="37" t="str">
        <f>E24</f>
        <v xml:space="preserve"> </v>
      </c>
      <c r="K55" s="40"/>
      <c r="L55" s="44"/>
    </row>
    <row r="56" s="1" customFormat="1" ht="10.32" customHeight="1">
      <c r="B56" s="39"/>
      <c r="C56" s="40"/>
      <c r="D56" s="40"/>
      <c r="E56" s="40"/>
      <c r="F56" s="40"/>
      <c r="G56" s="40"/>
      <c r="H56" s="40"/>
      <c r="I56" s="136"/>
      <c r="J56" s="40"/>
      <c r="K56" s="40"/>
      <c r="L56" s="44"/>
    </row>
    <row r="57" s="1" customFormat="1" ht="29.28" customHeight="1">
      <c r="B57" s="39"/>
      <c r="C57" s="167" t="s">
        <v>95</v>
      </c>
      <c r="D57" s="168"/>
      <c r="E57" s="168"/>
      <c r="F57" s="168"/>
      <c r="G57" s="168"/>
      <c r="H57" s="168"/>
      <c r="I57" s="169"/>
      <c r="J57" s="170" t="s">
        <v>96</v>
      </c>
      <c r="K57" s="168"/>
      <c r="L57" s="44"/>
    </row>
    <row r="58" s="1" customFormat="1" ht="10.32" customHeight="1">
      <c r="B58" s="39"/>
      <c r="C58" s="40"/>
      <c r="D58" s="40"/>
      <c r="E58" s="40"/>
      <c r="F58" s="40"/>
      <c r="G58" s="40"/>
      <c r="H58" s="40"/>
      <c r="I58" s="136"/>
      <c r="J58" s="40"/>
      <c r="K58" s="40"/>
      <c r="L58" s="44"/>
    </row>
    <row r="59" s="1" customFormat="1" ht="22.8" customHeight="1">
      <c r="B59" s="39"/>
      <c r="C59" s="171" t="s">
        <v>71</v>
      </c>
      <c r="D59" s="40"/>
      <c r="E59" s="40"/>
      <c r="F59" s="40"/>
      <c r="G59" s="40"/>
      <c r="H59" s="40"/>
      <c r="I59" s="136"/>
      <c r="J59" s="102">
        <f>J84</f>
        <v>0</v>
      </c>
      <c r="K59" s="40"/>
      <c r="L59" s="44"/>
      <c r="AU59" s="18" t="s">
        <v>97</v>
      </c>
    </row>
    <row r="60" s="8" customFormat="1" ht="24.96" customHeight="1">
      <c r="B60" s="172"/>
      <c r="C60" s="173"/>
      <c r="D60" s="174" t="s">
        <v>3658</v>
      </c>
      <c r="E60" s="175"/>
      <c r="F60" s="175"/>
      <c r="G60" s="175"/>
      <c r="H60" s="175"/>
      <c r="I60" s="176"/>
      <c r="J60" s="177">
        <f>J85</f>
        <v>0</v>
      </c>
      <c r="K60" s="173"/>
      <c r="L60" s="178"/>
    </row>
    <row r="61" s="8" customFormat="1" ht="24.96" customHeight="1">
      <c r="B61" s="172"/>
      <c r="C61" s="173"/>
      <c r="D61" s="174" t="s">
        <v>3659</v>
      </c>
      <c r="E61" s="175"/>
      <c r="F61" s="175"/>
      <c r="G61" s="175"/>
      <c r="H61" s="175"/>
      <c r="I61" s="176"/>
      <c r="J61" s="177">
        <f>J89</f>
        <v>0</v>
      </c>
      <c r="K61" s="173"/>
      <c r="L61" s="178"/>
    </row>
    <row r="62" s="8" customFormat="1" ht="24.96" customHeight="1">
      <c r="B62" s="172"/>
      <c r="C62" s="173"/>
      <c r="D62" s="174" t="s">
        <v>3660</v>
      </c>
      <c r="E62" s="175"/>
      <c r="F62" s="175"/>
      <c r="G62" s="175"/>
      <c r="H62" s="175"/>
      <c r="I62" s="176"/>
      <c r="J62" s="177">
        <f>J93</f>
        <v>0</v>
      </c>
      <c r="K62" s="173"/>
      <c r="L62" s="178"/>
    </row>
    <row r="63" s="8" customFormat="1" ht="24.96" customHeight="1">
      <c r="B63" s="172"/>
      <c r="C63" s="173"/>
      <c r="D63" s="174" t="s">
        <v>3661</v>
      </c>
      <c r="E63" s="175"/>
      <c r="F63" s="175"/>
      <c r="G63" s="175"/>
      <c r="H63" s="175"/>
      <c r="I63" s="176"/>
      <c r="J63" s="177">
        <f>J97</f>
        <v>0</v>
      </c>
      <c r="K63" s="173"/>
      <c r="L63" s="178"/>
    </row>
    <row r="64" s="8" customFormat="1" ht="24.96" customHeight="1">
      <c r="B64" s="172"/>
      <c r="C64" s="173"/>
      <c r="D64" s="174" t="s">
        <v>3662</v>
      </c>
      <c r="E64" s="175"/>
      <c r="F64" s="175"/>
      <c r="G64" s="175"/>
      <c r="H64" s="175"/>
      <c r="I64" s="176"/>
      <c r="J64" s="177">
        <f>J100</f>
        <v>0</v>
      </c>
      <c r="K64" s="173"/>
      <c r="L64" s="178"/>
    </row>
    <row r="65" s="1" customFormat="1" ht="21.84" customHeight="1">
      <c r="B65" s="39"/>
      <c r="C65" s="40"/>
      <c r="D65" s="40"/>
      <c r="E65" s="40"/>
      <c r="F65" s="40"/>
      <c r="G65" s="40"/>
      <c r="H65" s="40"/>
      <c r="I65" s="136"/>
      <c r="J65" s="40"/>
      <c r="K65" s="40"/>
      <c r="L65" s="44"/>
    </row>
    <row r="66" s="1" customFormat="1" ht="6.96" customHeight="1">
      <c r="B66" s="59"/>
      <c r="C66" s="60"/>
      <c r="D66" s="60"/>
      <c r="E66" s="60"/>
      <c r="F66" s="60"/>
      <c r="G66" s="60"/>
      <c r="H66" s="60"/>
      <c r="I66" s="162"/>
      <c r="J66" s="60"/>
      <c r="K66" s="60"/>
      <c r="L66" s="44"/>
    </row>
    <row r="70" s="1" customFormat="1" ht="6.96" customHeight="1">
      <c r="B70" s="61"/>
      <c r="C70" s="62"/>
      <c r="D70" s="62"/>
      <c r="E70" s="62"/>
      <c r="F70" s="62"/>
      <c r="G70" s="62"/>
      <c r="H70" s="62"/>
      <c r="I70" s="165"/>
      <c r="J70" s="62"/>
      <c r="K70" s="62"/>
      <c r="L70" s="44"/>
    </row>
    <row r="71" s="1" customFormat="1" ht="24.96" customHeight="1">
      <c r="B71" s="39"/>
      <c r="C71" s="24" t="s">
        <v>146</v>
      </c>
      <c r="D71" s="40"/>
      <c r="E71" s="40"/>
      <c r="F71" s="40"/>
      <c r="G71" s="40"/>
      <c r="H71" s="40"/>
      <c r="I71" s="136"/>
      <c r="J71" s="40"/>
      <c r="K71" s="40"/>
      <c r="L71" s="44"/>
    </row>
    <row r="72" s="1" customFormat="1" ht="6.96" customHeight="1">
      <c r="B72" s="39"/>
      <c r="C72" s="40"/>
      <c r="D72" s="40"/>
      <c r="E72" s="40"/>
      <c r="F72" s="40"/>
      <c r="G72" s="40"/>
      <c r="H72" s="40"/>
      <c r="I72" s="136"/>
      <c r="J72" s="40"/>
      <c r="K72" s="40"/>
      <c r="L72" s="44"/>
    </row>
    <row r="73" s="1" customFormat="1" ht="12" customHeight="1">
      <c r="B73" s="39"/>
      <c r="C73" s="33" t="s">
        <v>16</v>
      </c>
      <c r="D73" s="40"/>
      <c r="E73" s="40"/>
      <c r="F73" s="40"/>
      <c r="G73" s="40"/>
      <c r="H73" s="40"/>
      <c r="I73" s="136"/>
      <c r="J73" s="40"/>
      <c r="K73" s="40"/>
      <c r="L73" s="44"/>
    </row>
    <row r="74" s="1" customFormat="1" ht="16.5" customHeight="1">
      <c r="B74" s="39"/>
      <c r="C74" s="40"/>
      <c r="D74" s="40"/>
      <c r="E74" s="166" t="str">
        <f>E7</f>
        <v>Stavební úpravy objektu Husovo náměstí č.p.2 - SO0.1 Rekonstrukce stávajícího objektu a přístavba</v>
      </c>
      <c r="F74" s="33"/>
      <c r="G74" s="33"/>
      <c r="H74" s="33"/>
      <c r="I74" s="136"/>
      <c r="J74" s="40"/>
      <c r="K74" s="40"/>
      <c r="L74" s="44"/>
    </row>
    <row r="75" s="1" customFormat="1" ht="12" customHeight="1">
      <c r="B75" s="39"/>
      <c r="C75" s="33" t="s">
        <v>92</v>
      </c>
      <c r="D75" s="40"/>
      <c r="E75" s="40"/>
      <c r="F75" s="40"/>
      <c r="G75" s="40"/>
      <c r="H75" s="40"/>
      <c r="I75" s="136"/>
      <c r="J75" s="40"/>
      <c r="K75" s="40"/>
      <c r="L75" s="44"/>
    </row>
    <row r="76" s="1" customFormat="1" ht="16.5" customHeight="1">
      <c r="B76" s="39"/>
      <c r="C76" s="40"/>
      <c r="D76" s="40"/>
      <c r="E76" s="69" t="str">
        <f>E9</f>
        <v>02 - Venkovní úpravy</v>
      </c>
      <c r="F76" s="40"/>
      <c r="G76" s="40"/>
      <c r="H76" s="40"/>
      <c r="I76" s="136"/>
      <c r="J76" s="40"/>
      <c r="K76" s="40"/>
      <c r="L76" s="44"/>
    </row>
    <row r="77" s="1" customFormat="1" ht="6.96" customHeight="1">
      <c r="B77" s="39"/>
      <c r="C77" s="40"/>
      <c r="D77" s="40"/>
      <c r="E77" s="40"/>
      <c r="F77" s="40"/>
      <c r="G77" s="40"/>
      <c r="H77" s="40"/>
      <c r="I77" s="136"/>
      <c r="J77" s="40"/>
      <c r="K77" s="40"/>
      <c r="L77" s="44"/>
    </row>
    <row r="78" s="1" customFormat="1" ht="12" customHeight="1">
      <c r="B78" s="39"/>
      <c r="C78" s="33" t="s">
        <v>21</v>
      </c>
      <c r="D78" s="40"/>
      <c r="E78" s="40"/>
      <c r="F78" s="28" t="str">
        <f>F12</f>
        <v>Chabařovice</v>
      </c>
      <c r="G78" s="40"/>
      <c r="H78" s="40"/>
      <c r="I78" s="139" t="s">
        <v>23</v>
      </c>
      <c r="J78" s="72" t="str">
        <f>IF(J12="","",J12)</f>
        <v>7. 6. 2019</v>
      </c>
      <c r="K78" s="40"/>
      <c r="L78" s="44"/>
    </row>
    <row r="79" s="1" customFormat="1" ht="6.96" customHeight="1">
      <c r="B79" s="39"/>
      <c r="C79" s="40"/>
      <c r="D79" s="40"/>
      <c r="E79" s="40"/>
      <c r="F79" s="40"/>
      <c r="G79" s="40"/>
      <c r="H79" s="40"/>
      <c r="I79" s="136"/>
      <c r="J79" s="40"/>
      <c r="K79" s="40"/>
      <c r="L79" s="44"/>
    </row>
    <row r="80" s="1" customFormat="1" ht="27.9" customHeight="1">
      <c r="B80" s="39"/>
      <c r="C80" s="33" t="s">
        <v>25</v>
      </c>
      <c r="D80" s="40"/>
      <c r="E80" s="40"/>
      <c r="F80" s="28" t="str">
        <f>E15</f>
        <v>Město Chabařovice</v>
      </c>
      <c r="G80" s="40"/>
      <c r="H80" s="40"/>
      <c r="I80" s="139" t="s">
        <v>32</v>
      </c>
      <c r="J80" s="37" t="str">
        <f>E21</f>
        <v>Ing. Arch. Luboš Kotiš</v>
      </c>
      <c r="K80" s="40"/>
      <c r="L80" s="44"/>
    </row>
    <row r="81" s="1" customFormat="1" ht="15.15" customHeight="1">
      <c r="B81" s="39"/>
      <c r="C81" s="33" t="s">
        <v>30</v>
      </c>
      <c r="D81" s="40"/>
      <c r="E81" s="40"/>
      <c r="F81" s="28" t="str">
        <f>IF(E18="","",E18)</f>
        <v>Vyplň údaj</v>
      </c>
      <c r="G81" s="40"/>
      <c r="H81" s="40"/>
      <c r="I81" s="139" t="s">
        <v>35</v>
      </c>
      <c r="J81" s="37" t="str">
        <f>E24</f>
        <v xml:space="preserve"> </v>
      </c>
      <c r="K81" s="40"/>
      <c r="L81" s="44"/>
    </row>
    <row r="82" s="1" customFormat="1" ht="10.32" customHeight="1">
      <c r="B82" s="39"/>
      <c r="C82" s="40"/>
      <c r="D82" s="40"/>
      <c r="E82" s="40"/>
      <c r="F82" s="40"/>
      <c r="G82" s="40"/>
      <c r="H82" s="40"/>
      <c r="I82" s="136"/>
      <c r="J82" s="40"/>
      <c r="K82" s="40"/>
      <c r="L82" s="44"/>
    </row>
    <row r="83" s="10" customFormat="1" ht="29.28" customHeight="1">
      <c r="B83" s="186"/>
      <c r="C83" s="187" t="s">
        <v>147</v>
      </c>
      <c r="D83" s="188" t="s">
        <v>58</v>
      </c>
      <c r="E83" s="188" t="s">
        <v>54</v>
      </c>
      <c r="F83" s="188" t="s">
        <v>55</v>
      </c>
      <c r="G83" s="188" t="s">
        <v>148</v>
      </c>
      <c r="H83" s="188" t="s">
        <v>149</v>
      </c>
      <c r="I83" s="189" t="s">
        <v>150</v>
      </c>
      <c r="J83" s="188" t="s">
        <v>96</v>
      </c>
      <c r="K83" s="190" t="s">
        <v>151</v>
      </c>
      <c r="L83" s="191"/>
      <c r="M83" s="92" t="s">
        <v>19</v>
      </c>
      <c r="N83" s="93" t="s">
        <v>43</v>
      </c>
      <c r="O83" s="93" t="s">
        <v>152</v>
      </c>
      <c r="P83" s="93" t="s">
        <v>153</v>
      </c>
      <c r="Q83" s="93" t="s">
        <v>154</v>
      </c>
      <c r="R83" s="93" t="s">
        <v>155</v>
      </c>
      <c r="S83" s="93" t="s">
        <v>156</v>
      </c>
      <c r="T83" s="94" t="s">
        <v>157</v>
      </c>
    </row>
    <row r="84" s="1" customFormat="1" ht="22.8" customHeight="1">
      <c r="B84" s="39"/>
      <c r="C84" s="99" t="s">
        <v>158</v>
      </c>
      <c r="D84" s="40"/>
      <c r="E84" s="40"/>
      <c r="F84" s="40"/>
      <c r="G84" s="40"/>
      <c r="H84" s="40"/>
      <c r="I84" s="136"/>
      <c r="J84" s="192">
        <f>BK84</f>
        <v>0</v>
      </c>
      <c r="K84" s="40"/>
      <c r="L84" s="44"/>
      <c r="M84" s="95"/>
      <c r="N84" s="96"/>
      <c r="O84" s="96"/>
      <c r="P84" s="193">
        <f>P85+P89+P93+P97+P100</f>
        <v>0</v>
      </c>
      <c r="Q84" s="96"/>
      <c r="R84" s="193">
        <f>R85+R89+R93+R97+R100</f>
        <v>0</v>
      </c>
      <c r="S84" s="96"/>
      <c r="T84" s="194">
        <f>T85+T89+T93+T97+T100</f>
        <v>0</v>
      </c>
      <c r="AT84" s="18" t="s">
        <v>72</v>
      </c>
      <c r="AU84" s="18" t="s">
        <v>97</v>
      </c>
      <c r="BK84" s="195">
        <f>BK85+BK89+BK93+BK97+BK100</f>
        <v>0</v>
      </c>
    </row>
    <row r="85" s="11" customFormat="1" ht="25.92" customHeight="1">
      <c r="B85" s="196"/>
      <c r="C85" s="197"/>
      <c r="D85" s="198" t="s">
        <v>72</v>
      </c>
      <c r="E85" s="199" t="s">
        <v>163</v>
      </c>
      <c r="F85" s="199" t="s">
        <v>3663</v>
      </c>
      <c r="G85" s="197"/>
      <c r="H85" s="197"/>
      <c r="I85" s="200"/>
      <c r="J85" s="201">
        <f>BK85</f>
        <v>0</v>
      </c>
      <c r="K85" s="197"/>
      <c r="L85" s="202"/>
      <c r="M85" s="203"/>
      <c r="N85" s="204"/>
      <c r="O85" s="204"/>
      <c r="P85" s="205">
        <f>SUM(P86:P88)</f>
        <v>0</v>
      </c>
      <c r="Q85" s="204"/>
      <c r="R85" s="205">
        <f>SUM(R86:R88)</f>
        <v>0</v>
      </c>
      <c r="S85" s="204"/>
      <c r="T85" s="206">
        <f>SUM(T86:T88)</f>
        <v>0</v>
      </c>
      <c r="AR85" s="207" t="s">
        <v>81</v>
      </c>
      <c r="AT85" s="208" t="s">
        <v>72</v>
      </c>
      <c r="AU85" s="208" t="s">
        <v>73</v>
      </c>
      <c r="AY85" s="207" t="s">
        <v>161</v>
      </c>
      <c r="BK85" s="209">
        <f>SUM(BK86:BK88)</f>
        <v>0</v>
      </c>
    </row>
    <row r="86" s="1" customFormat="1" ht="16.5" customHeight="1">
      <c r="B86" s="39"/>
      <c r="C86" s="212" t="s">
        <v>81</v>
      </c>
      <c r="D86" s="212" t="s">
        <v>163</v>
      </c>
      <c r="E86" s="213" t="s">
        <v>3664</v>
      </c>
      <c r="F86" s="214" t="s">
        <v>3665</v>
      </c>
      <c r="G86" s="215" t="s">
        <v>166</v>
      </c>
      <c r="H86" s="216">
        <v>1</v>
      </c>
      <c r="I86" s="217"/>
      <c r="J86" s="218">
        <f>ROUND(I86*H86,2)</f>
        <v>0</v>
      </c>
      <c r="K86" s="214" t="s">
        <v>19</v>
      </c>
      <c r="L86" s="44"/>
      <c r="M86" s="219" t="s">
        <v>19</v>
      </c>
      <c r="N86" s="220" t="s">
        <v>44</v>
      </c>
      <c r="O86" s="84"/>
      <c r="P86" s="221">
        <f>O86*H86</f>
        <v>0</v>
      </c>
      <c r="Q86" s="221">
        <v>0</v>
      </c>
      <c r="R86" s="221">
        <f>Q86*H86</f>
        <v>0</v>
      </c>
      <c r="S86" s="221">
        <v>0</v>
      </c>
      <c r="T86" s="222">
        <f>S86*H86</f>
        <v>0</v>
      </c>
      <c r="AR86" s="223" t="s">
        <v>167</v>
      </c>
      <c r="AT86" s="223" t="s">
        <v>163</v>
      </c>
      <c r="AU86" s="223" t="s">
        <v>81</v>
      </c>
      <c r="AY86" s="18" t="s">
        <v>161</v>
      </c>
      <c r="BE86" s="224">
        <f>IF(N86="základní",J86,0)</f>
        <v>0</v>
      </c>
      <c r="BF86" s="224">
        <f>IF(N86="snížená",J86,0)</f>
        <v>0</v>
      </c>
      <c r="BG86" s="224">
        <f>IF(N86="zákl. přenesená",J86,0)</f>
        <v>0</v>
      </c>
      <c r="BH86" s="224">
        <f>IF(N86="sníž. přenesená",J86,0)</f>
        <v>0</v>
      </c>
      <c r="BI86" s="224">
        <f>IF(N86="nulová",J86,0)</f>
        <v>0</v>
      </c>
      <c r="BJ86" s="18" t="s">
        <v>81</v>
      </c>
      <c r="BK86" s="224">
        <f>ROUND(I86*H86,2)</f>
        <v>0</v>
      </c>
      <c r="BL86" s="18" t="s">
        <v>167</v>
      </c>
      <c r="BM86" s="223" t="s">
        <v>3666</v>
      </c>
    </row>
    <row r="87" s="1" customFormat="1">
      <c r="B87" s="39"/>
      <c r="C87" s="40"/>
      <c r="D87" s="225" t="s">
        <v>169</v>
      </c>
      <c r="E87" s="40"/>
      <c r="F87" s="226" t="s">
        <v>3667</v>
      </c>
      <c r="G87" s="40"/>
      <c r="H87" s="40"/>
      <c r="I87" s="136"/>
      <c r="J87" s="40"/>
      <c r="K87" s="40"/>
      <c r="L87" s="44"/>
      <c r="M87" s="227"/>
      <c r="N87" s="84"/>
      <c r="O87" s="84"/>
      <c r="P87" s="84"/>
      <c r="Q87" s="84"/>
      <c r="R87" s="84"/>
      <c r="S87" s="84"/>
      <c r="T87" s="85"/>
      <c r="AT87" s="18" t="s">
        <v>169</v>
      </c>
      <c r="AU87" s="18" t="s">
        <v>81</v>
      </c>
    </row>
    <row r="88" s="13" customFormat="1">
      <c r="B88" s="238"/>
      <c r="C88" s="239"/>
      <c r="D88" s="225" t="s">
        <v>176</v>
      </c>
      <c r="E88" s="240" t="s">
        <v>19</v>
      </c>
      <c r="F88" s="241" t="s">
        <v>2318</v>
      </c>
      <c r="G88" s="239"/>
      <c r="H88" s="242">
        <v>1</v>
      </c>
      <c r="I88" s="243"/>
      <c r="J88" s="239"/>
      <c r="K88" s="239"/>
      <c r="L88" s="244"/>
      <c r="M88" s="245"/>
      <c r="N88" s="246"/>
      <c r="O88" s="246"/>
      <c r="P88" s="246"/>
      <c r="Q88" s="246"/>
      <c r="R88" s="246"/>
      <c r="S88" s="246"/>
      <c r="T88" s="247"/>
      <c r="AT88" s="248" t="s">
        <v>176</v>
      </c>
      <c r="AU88" s="248" t="s">
        <v>81</v>
      </c>
      <c r="AV88" s="13" t="s">
        <v>83</v>
      </c>
      <c r="AW88" s="13" t="s">
        <v>34</v>
      </c>
      <c r="AX88" s="13" t="s">
        <v>81</v>
      </c>
      <c r="AY88" s="248" t="s">
        <v>161</v>
      </c>
    </row>
    <row r="89" s="11" customFormat="1" ht="25.92" customHeight="1">
      <c r="B89" s="196"/>
      <c r="C89" s="197"/>
      <c r="D89" s="198" t="s">
        <v>72</v>
      </c>
      <c r="E89" s="199" t="s">
        <v>3668</v>
      </c>
      <c r="F89" s="199" t="s">
        <v>3669</v>
      </c>
      <c r="G89" s="197"/>
      <c r="H89" s="197"/>
      <c r="I89" s="200"/>
      <c r="J89" s="201">
        <f>BK89</f>
        <v>0</v>
      </c>
      <c r="K89" s="197"/>
      <c r="L89" s="202"/>
      <c r="M89" s="203"/>
      <c r="N89" s="204"/>
      <c r="O89" s="204"/>
      <c r="P89" s="205">
        <f>SUM(P90:P92)</f>
        <v>0</v>
      </c>
      <c r="Q89" s="204"/>
      <c r="R89" s="205">
        <f>SUM(R90:R92)</f>
        <v>0</v>
      </c>
      <c r="S89" s="204"/>
      <c r="T89" s="206">
        <f>SUM(T90:T92)</f>
        <v>0</v>
      </c>
      <c r="AR89" s="207" t="s">
        <v>81</v>
      </c>
      <c r="AT89" s="208" t="s">
        <v>72</v>
      </c>
      <c r="AU89" s="208" t="s">
        <v>73</v>
      </c>
      <c r="AY89" s="207" t="s">
        <v>161</v>
      </c>
      <c r="BK89" s="209">
        <f>SUM(BK90:BK92)</f>
        <v>0</v>
      </c>
    </row>
    <row r="90" s="1" customFormat="1" ht="16.5" customHeight="1">
      <c r="B90" s="39"/>
      <c r="C90" s="212" t="s">
        <v>83</v>
      </c>
      <c r="D90" s="212" t="s">
        <v>163</v>
      </c>
      <c r="E90" s="213" t="s">
        <v>3670</v>
      </c>
      <c r="F90" s="214" t="s">
        <v>3671</v>
      </c>
      <c r="G90" s="215" t="s">
        <v>166</v>
      </c>
      <c r="H90" s="216">
        <v>1</v>
      </c>
      <c r="I90" s="217"/>
      <c r="J90" s="218">
        <f>ROUND(I90*H90,2)</f>
        <v>0</v>
      </c>
      <c r="K90" s="214" t="s">
        <v>19</v>
      </c>
      <c r="L90" s="44"/>
      <c r="M90" s="219" t="s">
        <v>19</v>
      </c>
      <c r="N90" s="220" t="s">
        <v>44</v>
      </c>
      <c r="O90" s="84"/>
      <c r="P90" s="221">
        <f>O90*H90</f>
        <v>0</v>
      </c>
      <c r="Q90" s="221">
        <v>0</v>
      </c>
      <c r="R90" s="221">
        <f>Q90*H90</f>
        <v>0</v>
      </c>
      <c r="S90" s="221">
        <v>0</v>
      </c>
      <c r="T90" s="222">
        <f>S90*H90</f>
        <v>0</v>
      </c>
      <c r="AR90" s="223" t="s">
        <v>167</v>
      </c>
      <c r="AT90" s="223" t="s">
        <v>163</v>
      </c>
      <c r="AU90" s="223" t="s">
        <v>81</v>
      </c>
      <c r="AY90" s="18" t="s">
        <v>161</v>
      </c>
      <c r="BE90" s="224">
        <f>IF(N90="základní",J90,0)</f>
        <v>0</v>
      </c>
      <c r="BF90" s="224">
        <f>IF(N90="snížená",J90,0)</f>
        <v>0</v>
      </c>
      <c r="BG90" s="224">
        <f>IF(N90="zákl. přenesená",J90,0)</f>
        <v>0</v>
      </c>
      <c r="BH90" s="224">
        <f>IF(N90="sníž. přenesená",J90,0)</f>
        <v>0</v>
      </c>
      <c r="BI90" s="224">
        <f>IF(N90="nulová",J90,0)</f>
        <v>0</v>
      </c>
      <c r="BJ90" s="18" t="s">
        <v>81</v>
      </c>
      <c r="BK90" s="224">
        <f>ROUND(I90*H90,2)</f>
        <v>0</v>
      </c>
      <c r="BL90" s="18" t="s">
        <v>167</v>
      </c>
      <c r="BM90" s="223" t="s">
        <v>3672</v>
      </c>
    </row>
    <row r="91" s="1" customFormat="1">
      <c r="B91" s="39"/>
      <c r="C91" s="40"/>
      <c r="D91" s="225" t="s">
        <v>169</v>
      </c>
      <c r="E91" s="40"/>
      <c r="F91" s="226" t="s">
        <v>3667</v>
      </c>
      <c r="G91" s="40"/>
      <c r="H91" s="40"/>
      <c r="I91" s="136"/>
      <c r="J91" s="40"/>
      <c r="K91" s="40"/>
      <c r="L91" s="44"/>
      <c r="M91" s="227"/>
      <c r="N91" s="84"/>
      <c r="O91" s="84"/>
      <c r="P91" s="84"/>
      <c r="Q91" s="84"/>
      <c r="R91" s="84"/>
      <c r="S91" s="84"/>
      <c r="T91" s="85"/>
      <c r="AT91" s="18" t="s">
        <v>169</v>
      </c>
      <c r="AU91" s="18" t="s">
        <v>81</v>
      </c>
    </row>
    <row r="92" s="13" customFormat="1">
      <c r="B92" s="238"/>
      <c r="C92" s="239"/>
      <c r="D92" s="225" t="s">
        <v>176</v>
      </c>
      <c r="E92" s="240" t="s">
        <v>19</v>
      </c>
      <c r="F92" s="241" t="s">
        <v>2318</v>
      </c>
      <c r="G92" s="239"/>
      <c r="H92" s="242">
        <v>1</v>
      </c>
      <c r="I92" s="243"/>
      <c r="J92" s="239"/>
      <c r="K92" s="239"/>
      <c r="L92" s="244"/>
      <c r="M92" s="245"/>
      <c r="N92" s="246"/>
      <c r="O92" s="246"/>
      <c r="P92" s="246"/>
      <c r="Q92" s="246"/>
      <c r="R92" s="246"/>
      <c r="S92" s="246"/>
      <c r="T92" s="247"/>
      <c r="AT92" s="248" t="s">
        <v>176</v>
      </c>
      <c r="AU92" s="248" t="s">
        <v>81</v>
      </c>
      <c r="AV92" s="13" t="s">
        <v>83</v>
      </c>
      <c r="AW92" s="13" t="s">
        <v>34</v>
      </c>
      <c r="AX92" s="13" t="s">
        <v>81</v>
      </c>
      <c r="AY92" s="248" t="s">
        <v>161</v>
      </c>
    </row>
    <row r="93" s="11" customFormat="1" ht="25.92" customHeight="1">
      <c r="B93" s="196"/>
      <c r="C93" s="197"/>
      <c r="D93" s="198" t="s">
        <v>72</v>
      </c>
      <c r="E93" s="199" t="s">
        <v>3673</v>
      </c>
      <c r="F93" s="199" t="s">
        <v>2338</v>
      </c>
      <c r="G93" s="197"/>
      <c r="H93" s="197"/>
      <c r="I93" s="200"/>
      <c r="J93" s="201">
        <f>BK93</f>
        <v>0</v>
      </c>
      <c r="K93" s="197"/>
      <c r="L93" s="202"/>
      <c r="M93" s="203"/>
      <c r="N93" s="204"/>
      <c r="O93" s="204"/>
      <c r="P93" s="205">
        <f>SUM(P94:P96)</f>
        <v>0</v>
      </c>
      <c r="Q93" s="204"/>
      <c r="R93" s="205">
        <f>SUM(R94:R96)</f>
        <v>0</v>
      </c>
      <c r="S93" s="204"/>
      <c r="T93" s="206">
        <f>SUM(T94:T96)</f>
        <v>0</v>
      </c>
      <c r="AR93" s="207" t="s">
        <v>81</v>
      </c>
      <c r="AT93" s="208" t="s">
        <v>72</v>
      </c>
      <c r="AU93" s="208" t="s">
        <v>73</v>
      </c>
      <c r="AY93" s="207" t="s">
        <v>161</v>
      </c>
      <c r="BK93" s="209">
        <f>SUM(BK94:BK96)</f>
        <v>0</v>
      </c>
    </row>
    <row r="94" s="1" customFormat="1" ht="16.5" customHeight="1">
      <c r="B94" s="39"/>
      <c r="C94" s="212" t="s">
        <v>179</v>
      </c>
      <c r="D94" s="212" t="s">
        <v>163</v>
      </c>
      <c r="E94" s="213" t="s">
        <v>3674</v>
      </c>
      <c r="F94" s="214" t="s">
        <v>3675</v>
      </c>
      <c r="G94" s="215" t="s">
        <v>166</v>
      </c>
      <c r="H94" s="216">
        <v>1</v>
      </c>
      <c r="I94" s="217"/>
      <c r="J94" s="218">
        <f>ROUND(I94*H94,2)</f>
        <v>0</v>
      </c>
      <c r="K94" s="214" t="s">
        <v>19</v>
      </c>
      <c r="L94" s="44"/>
      <c r="M94" s="219" t="s">
        <v>19</v>
      </c>
      <c r="N94" s="220" t="s">
        <v>44</v>
      </c>
      <c r="O94" s="84"/>
      <c r="P94" s="221">
        <f>O94*H94</f>
        <v>0</v>
      </c>
      <c r="Q94" s="221">
        <v>0</v>
      </c>
      <c r="R94" s="221">
        <f>Q94*H94</f>
        <v>0</v>
      </c>
      <c r="S94" s="221">
        <v>0</v>
      </c>
      <c r="T94" s="222">
        <f>S94*H94</f>
        <v>0</v>
      </c>
      <c r="AR94" s="223" t="s">
        <v>167</v>
      </c>
      <c r="AT94" s="223" t="s">
        <v>163</v>
      </c>
      <c r="AU94" s="223" t="s">
        <v>81</v>
      </c>
      <c r="AY94" s="18" t="s">
        <v>161</v>
      </c>
      <c r="BE94" s="224">
        <f>IF(N94="základní",J94,0)</f>
        <v>0</v>
      </c>
      <c r="BF94" s="224">
        <f>IF(N94="snížená",J94,0)</f>
        <v>0</v>
      </c>
      <c r="BG94" s="224">
        <f>IF(N94="zákl. přenesená",J94,0)</f>
        <v>0</v>
      </c>
      <c r="BH94" s="224">
        <f>IF(N94="sníž. přenesená",J94,0)</f>
        <v>0</v>
      </c>
      <c r="BI94" s="224">
        <f>IF(N94="nulová",J94,0)</f>
        <v>0</v>
      </c>
      <c r="BJ94" s="18" t="s">
        <v>81</v>
      </c>
      <c r="BK94" s="224">
        <f>ROUND(I94*H94,2)</f>
        <v>0</v>
      </c>
      <c r="BL94" s="18" t="s">
        <v>167</v>
      </c>
      <c r="BM94" s="223" t="s">
        <v>3676</v>
      </c>
    </row>
    <row r="95" s="1" customFormat="1">
      <c r="B95" s="39"/>
      <c r="C95" s="40"/>
      <c r="D95" s="225" t="s">
        <v>169</v>
      </c>
      <c r="E95" s="40"/>
      <c r="F95" s="226" t="s">
        <v>3667</v>
      </c>
      <c r="G95" s="40"/>
      <c r="H95" s="40"/>
      <c r="I95" s="136"/>
      <c r="J95" s="40"/>
      <c r="K95" s="40"/>
      <c r="L95" s="44"/>
      <c r="M95" s="227"/>
      <c r="N95" s="84"/>
      <c r="O95" s="84"/>
      <c r="P95" s="84"/>
      <c r="Q95" s="84"/>
      <c r="R95" s="84"/>
      <c r="S95" s="84"/>
      <c r="T95" s="85"/>
      <c r="AT95" s="18" t="s">
        <v>169</v>
      </c>
      <c r="AU95" s="18" t="s">
        <v>81</v>
      </c>
    </row>
    <row r="96" s="13" customFormat="1">
      <c r="B96" s="238"/>
      <c r="C96" s="239"/>
      <c r="D96" s="225" t="s">
        <v>176</v>
      </c>
      <c r="E96" s="240" t="s">
        <v>19</v>
      </c>
      <c r="F96" s="241" t="s">
        <v>2318</v>
      </c>
      <c r="G96" s="239"/>
      <c r="H96" s="242">
        <v>1</v>
      </c>
      <c r="I96" s="243"/>
      <c r="J96" s="239"/>
      <c r="K96" s="239"/>
      <c r="L96" s="244"/>
      <c r="M96" s="245"/>
      <c r="N96" s="246"/>
      <c r="O96" s="246"/>
      <c r="P96" s="246"/>
      <c r="Q96" s="246"/>
      <c r="R96" s="246"/>
      <c r="S96" s="246"/>
      <c r="T96" s="247"/>
      <c r="AT96" s="248" t="s">
        <v>176</v>
      </c>
      <c r="AU96" s="248" t="s">
        <v>81</v>
      </c>
      <c r="AV96" s="13" t="s">
        <v>83</v>
      </c>
      <c r="AW96" s="13" t="s">
        <v>34</v>
      </c>
      <c r="AX96" s="13" t="s">
        <v>81</v>
      </c>
      <c r="AY96" s="248" t="s">
        <v>161</v>
      </c>
    </row>
    <row r="97" s="11" customFormat="1" ht="25.92" customHeight="1">
      <c r="B97" s="196"/>
      <c r="C97" s="197"/>
      <c r="D97" s="198" t="s">
        <v>72</v>
      </c>
      <c r="E97" s="199" t="s">
        <v>3677</v>
      </c>
      <c r="F97" s="199" t="s">
        <v>3678</v>
      </c>
      <c r="G97" s="197"/>
      <c r="H97" s="197"/>
      <c r="I97" s="200"/>
      <c r="J97" s="201">
        <f>BK97</f>
        <v>0</v>
      </c>
      <c r="K97" s="197"/>
      <c r="L97" s="202"/>
      <c r="M97" s="203"/>
      <c r="N97" s="204"/>
      <c r="O97" s="204"/>
      <c r="P97" s="205">
        <f>SUM(P98:P99)</f>
        <v>0</v>
      </c>
      <c r="Q97" s="204"/>
      <c r="R97" s="205">
        <f>SUM(R98:R99)</f>
        <v>0</v>
      </c>
      <c r="S97" s="204"/>
      <c r="T97" s="206">
        <f>SUM(T98:T99)</f>
        <v>0</v>
      </c>
      <c r="AR97" s="207" t="s">
        <v>81</v>
      </c>
      <c r="AT97" s="208" t="s">
        <v>72</v>
      </c>
      <c r="AU97" s="208" t="s">
        <v>73</v>
      </c>
      <c r="AY97" s="207" t="s">
        <v>161</v>
      </c>
      <c r="BK97" s="209">
        <f>SUM(BK98:BK99)</f>
        <v>0</v>
      </c>
    </row>
    <row r="98" s="1" customFormat="1" ht="16.5" customHeight="1">
      <c r="B98" s="39"/>
      <c r="C98" s="212" t="s">
        <v>167</v>
      </c>
      <c r="D98" s="212" t="s">
        <v>163</v>
      </c>
      <c r="E98" s="213" t="s">
        <v>3679</v>
      </c>
      <c r="F98" s="214" t="s">
        <v>3678</v>
      </c>
      <c r="G98" s="215" t="s">
        <v>166</v>
      </c>
      <c r="H98" s="216">
        <v>1</v>
      </c>
      <c r="I98" s="217"/>
      <c r="J98" s="218">
        <f>ROUND(I98*H98,2)</f>
        <v>0</v>
      </c>
      <c r="K98" s="214" t="s">
        <v>19</v>
      </c>
      <c r="L98" s="44"/>
      <c r="M98" s="219" t="s">
        <v>19</v>
      </c>
      <c r="N98" s="220" t="s">
        <v>44</v>
      </c>
      <c r="O98" s="84"/>
      <c r="P98" s="221">
        <f>O98*H98</f>
        <v>0</v>
      </c>
      <c r="Q98" s="221">
        <v>0</v>
      </c>
      <c r="R98" s="221">
        <f>Q98*H98</f>
        <v>0</v>
      </c>
      <c r="S98" s="221">
        <v>0</v>
      </c>
      <c r="T98" s="222">
        <f>S98*H98</f>
        <v>0</v>
      </c>
      <c r="AR98" s="223" t="s">
        <v>167</v>
      </c>
      <c r="AT98" s="223" t="s">
        <v>163</v>
      </c>
      <c r="AU98" s="223" t="s">
        <v>81</v>
      </c>
      <c r="AY98" s="18" t="s">
        <v>161</v>
      </c>
      <c r="BE98" s="224">
        <f>IF(N98="základní",J98,0)</f>
        <v>0</v>
      </c>
      <c r="BF98" s="224">
        <f>IF(N98="snížená",J98,0)</f>
        <v>0</v>
      </c>
      <c r="BG98" s="224">
        <f>IF(N98="zákl. přenesená",J98,0)</f>
        <v>0</v>
      </c>
      <c r="BH98" s="224">
        <f>IF(N98="sníž. přenesená",J98,0)</f>
        <v>0</v>
      </c>
      <c r="BI98" s="224">
        <f>IF(N98="nulová",J98,0)</f>
        <v>0</v>
      </c>
      <c r="BJ98" s="18" t="s">
        <v>81</v>
      </c>
      <c r="BK98" s="224">
        <f>ROUND(I98*H98,2)</f>
        <v>0</v>
      </c>
      <c r="BL98" s="18" t="s">
        <v>167</v>
      </c>
      <c r="BM98" s="223" t="s">
        <v>3680</v>
      </c>
    </row>
    <row r="99" s="13" customFormat="1">
      <c r="B99" s="238"/>
      <c r="C99" s="239"/>
      <c r="D99" s="225" t="s">
        <v>176</v>
      </c>
      <c r="E99" s="240" t="s">
        <v>19</v>
      </c>
      <c r="F99" s="241" t="s">
        <v>2318</v>
      </c>
      <c r="G99" s="239"/>
      <c r="H99" s="242">
        <v>1</v>
      </c>
      <c r="I99" s="243"/>
      <c r="J99" s="239"/>
      <c r="K99" s="239"/>
      <c r="L99" s="244"/>
      <c r="M99" s="245"/>
      <c r="N99" s="246"/>
      <c r="O99" s="246"/>
      <c r="P99" s="246"/>
      <c r="Q99" s="246"/>
      <c r="R99" s="246"/>
      <c r="S99" s="246"/>
      <c r="T99" s="247"/>
      <c r="AT99" s="248" t="s">
        <v>176</v>
      </c>
      <c r="AU99" s="248" t="s">
        <v>81</v>
      </c>
      <c r="AV99" s="13" t="s">
        <v>83</v>
      </c>
      <c r="AW99" s="13" t="s">
        <v>34</v>
      </c>
      <c r="AX99" s="13" t="s">
        <v>81</v>
      </c>
      <c r="AY99" s="248" t="s">
        <v>161</v>
      </c>
    </row>
    <row r="100" s="11" customFormat="1" ht="25.92" customHeight="1">
      <c r="B100" s="196"/>
      <c r="C100" s="197"/>
      <c r="D100" s="198" t="s">
        <v>72</v>
      </c>
      <c r="E100" s="199" t="s">
        <v>3681</v>
      </c>
      <c r="F100" s="199" t="s">
        <v>3682</v>
      </c>
      <c r="G100" s="197"/>
      <c r="H100" s="197"/>
      <c r="I100" s="200"/>
      <c r="J100" s="201">
        <f>BK100</f>
        <v>0</v>
      </c>
      <c r="K100" s="197"/>
      <c r="L100" s="202"/>
      <c r="M100" s="203"/>
      <c r="N100" s="204"/>
      <c r="O100" s="204"/>
      <c r="P100" s="205">
        <f>SUM(P101:P102)</f>
        <v>0</v>
      </c>
      <c r="Q100" s="204"/>
      <c r="R100" s="205">
        <f>SUM(R101:R102)</f>
        <v>0</v>
      </c>
      <c r="S100" s="204"/>
      <c r="T100" s="206">
        <f>SUM(T101:T102)</f>
        <v>0</v>
      </c>
      <c r="AR100" s="207" t="s">
        <v>81</v>
      </c>
      <c r="AT100" s="208" t="s">
        <v>72</v>
      </c>
      <c r="AU100" s="208" t="s">
        <v>73</v>
      </c>
      <c r="AY100" s="207" t="s">
        <v>161</v>
      </c>
      <c r="BK100" s="209">
        <f>SUM(BK101:BK102)</f>
        <v>0</v>
      </c>
    </row>
    <row r="101" s="1" customFormat="1" ht="16.5" customHeight="1">
      <c r="B101" s="39"/>
      <c r="C101" s="212" t="s">
        <v>189</v>
      </c>
      <c r="D101" s="212" t="s">
        <v>163</v>
      </c>
      <c r="E101" s="213" t="s">
        <v>3683</v>
      </c>
      <c r="F101" s="214" t="s">
        <v>3682</v>
      </c>
      <c r="G101" s="215" t="s">
        <v>166</v>
      </c>
      <c r="H101" s="216">
        <v>1</v>
      </c>
      <c r="I101" s="217"/>
      <c r="J101" s="218">
        <f>ROUND(I101*H101,2)</f>
        <v>0</v>
      </c>
      <c r="K101" s="214" t="s">
        <v>19</v>
      </c>
      <c r="L101" s="44"/>
      <c r="M101" s="219" t="s">
        <v>19</v>
      </c>
      <c r="N101" s="220" t="s">
        <v>44</v>
      </c>
      <c r="O101" s="84"/>
      <c r="P101" s="221">
        <f>O101*H101</f>
        <v>0</v>
      </c>
      <c r="Q101" s="221">
        <v>0</v>
      </c>
      <c r="R101" s="221">
        <f>Q101*H101</f>
        <v>0</v>
      </c>
      <c r="S101" s="221">
        <v>0</v>
      </c>
      <c r="T101" s="222">
        <f>S101*H101</f>
        <v>0</v>
      </c>
      <c r="AR101" s="223" t="s">
        <v>167</v>
      </c>
      <c r="AT101" s="223" t="s">
        <v>163</v>
      </c>
      <c r="AU101" s="223" t="s">
        <v>81</v>
      </c>
      <c r="AY101" s="18" t="s">
        <v>161</v>
      </c>
      <c r="BE101" s="224">
        <f>IF(N101="základní",J101,0)</f>
        <v>0</v>
      </c>
      <c r="BF101" s="224">
        <f>IF(N101="snížená",J101,0)</f>
        <v>0</v>
      </c>
      <c r="BG101" s="224">
        <f>IF(N101="zákl. přenesená",J101,0)</f>
        <v>0</v>
      </c>
      <c r="BH101" s="224">
        <f>IF(N101="sníž. přenesená",J101,0)</f>
        <v>0</v>
      </c>
      <c r="BI101" s="224">
        <f>IF(N101="nulová",J101,0)</f>
        <v>0</v>
      </c>
      <c r="BJ101" s="18" t="s">
        <v>81</v>
      </c>
      <c r="BK101" s="224">
        <f>ROUND(I101*H101,2)</f>
        <v>0</v>
      </c>
      <c r="BL101" s="18" t="s">
        <v>167</v>
      </c>
      <c r="BM101" s="223" t="s">
        <v>3684</v>
      </c>
    </row>
    <row r="102" s="13" customFormat="1">
      <c r="B102" s="238"/>
      <c r="C102" s="239"/>
      <c r="D102" s="225" t="s">
        <v>176</v>
      </c>
      <c r="E102" s="240" t="s">
        <v>19</v>
      </c>
      <c r="F102" s="241" t="s">
        <v>2318</v>
      </c>
      <c r="G102" s="239"/>
      <c r="H102" s="242">
        <v>1</v>
      </c>
      <c r="I102" s="243"/>
      <c r="J102" s="239"/>
      <c r="K102" s="239"/>
      <c r="L102" s="244"/>
      <c r="M102" s="282"/>
      <c r="N102" s="283"/>
      <c r="O102" s="283"/>
      <c r="P102" s="283"/>
      <c r="Q102" s="283"/>
      <c r="R102" s="283"/>
      <c r="S102" s="283"/>
      <c r="T102" s="284"/>
      <c r="AT102" s="248" t="s">
        <v>176</v>
      </c>
      <c r="AU102" s="248" t="s">
        <v>81</v>
      </c>
      <c r="AV102" s="13" t="s">
        <v>83</v>
      </c>
      <c r="AW102" s="13" t="s">
        <v>34</v>
      </c>
      <c r="AX102" s="13" t="s">
        <v>81</v>
      </c>
      <c r="AY102" s="248" t="s">
        <v>161</v>
      </c>
    </row>
    <row r="103" s="1" customFormat="1" ht="6.96" customHeight="1">
      <c r="B103" s="59"/>
      <c r="C103" s="60"/>
      <c r="D103" s="60"/>
      <c r="E103" s="60"/>
      <c r="F103" s="60"/>
      <c r="G103" s="60"/>
      <c r="H103" s="60"/>
      <c r="I103" s="162"/>
      <c r="J103" s="60"/>
      <c r="K103" s="60"/>
      <c r="L103" s="44"/>
    </row>
  </sheetData>
  <sheetProtection sheet="1" autoFilter="0" formatColumns="0" formatRows="0" objects="1" scenarios="1" spinCount="100000" saltValue="L7ihu42oBTQoZwVa+q9+7Hy66KnNmNVub2xIS9gWLZPNepkDkIFUBfqb/6VxFRz05o2w8QgVlA5r9Zdqr4o3TA==" hashValue="wp3xG0MlRNcNjr7ELpw4fCyrqFz6+q9Ewcu2BtJaIR5aHbwsIWBXbyysTU7waUDfymHiIzvrsGyke1nYUIJ8Hg==" algorithmName="SHA-512" password="CC35"/>
  <autoFilter ref="C83:K102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7" customWidth="1"/>
    <col min="8" max="8" width="11.5" customWidth="1"/>
    <col min="9" max="9" width="20.17" style="128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8" t="s">
        <v>90</v>
      </c>
    </row>
    <row r="3" ht="6.96" customHeight="1">
      <c r="B3" s="129"/>
      <c r="C3" s="130"/>
      <c r="D3" s="130"/>
      <c r="E3" s="130"/>
      <c r="F3" s="130"/>
      <c r="G3" s="130"/>
      <c r="H3" s="130"/>
      <c r="I3" s="131"/>
      <c r="J3" s="130"/>
      <c r="K3" s="130"/>
      <c r="L3" s="21"/>
      <c r="AT3" s="18" t="s">
        <v>83</v>
      </c>
    </row>
    <row r="4" ht="24.96" customHeight="1">
      <c r="B4" s="21"/>
      <c r="D4" s="132" t="s">
        <v>91</v>
      </c>
      <c r="L4" s="21"/>
      <c r="M4" s="133" t="s">
        <v>10</v>
      </c>
      <c r="AT4" s="18" t="s">
        <v>4</v>
      </c>
    </row>
    <row r="5" ht="6.96" customHeight="1">
      <c r="B5" s="21"/>
      <c r="L5" s="21"/>
    </row>
    <row r="6" ht="12" customHeight="1">
      <c r="B6" s="21"/>
      <c r="D6" s="134" t="s">
        <v>16</v>
      </c>
      <c r="L6" s="21"/>
    </row>
    <row r="7" ht="16.5" customHeight="1">
      <c r="B7" s="21"/>
      <c r="E7" s="135" t="str">
        <f>'Rekapitulace stavby'!K6</f>
        <v>Stavební úpravy objektu Husovo náměstí č.p.2 - SO0.1 Rekonstrukce stávajícího objektu a přístavba</v>
      </c>
      <c r="F7" s="134"/>
      <c r="G7" s="134"/>
      <c r="H7" s="134"/>
      <c r="L7" s="21"/>
    </row>
    <row r="8" s="1" customFormat="1" ht="12" customHeight="1">
      <c r="B8" s="44"/>
      <c r="D8" s="134" t="s">
        <v>92</v>
      </c>
      <c r="I8" s="136"/>
      <c r="L8" s="44"/>
    </row>
    <row r="9" s="1" customFormat="1" ht="36.96" customHeight="1">
      <c r="B9" s="44"/>
      <c r="E9" s="137" t="s">
        <v>3685</v>
      </c>
      <c r="F9" s="1"/>
      <c r="G9" s="1"/>
      <c r="H9" s="1"/>
      <c r="I9" s="136"/>
      <c r="L9" s="44"/>
    </row>
    <row r="10" s="1" customFormat="1">
      <c r="B10" s="44"/>
      <c r="I10" s="136"/>
      <c r="L10" s="44"/>
    </row>
    <row r="11" s="1" customFormat="1" ht="12" customHeight="1">
      <c r="B11" s="44"/>
      <c r="D11" s="134" t="s">
        <v>18</v>
      </c>
      <c r="F11" s="138" t="s">
        <v>19</v>
      </c>
      <c r="I11" s="139" t="s">
        <v>20</v>
      </c>
      <c r="J11" s="138" t="s">
        <v>19</v>
      </c>
      <c r="L11" s="44"/>
    </row>
    <row r="12" s="1" customFormat="1" ht="12" customHeight="1">
      <c r="B12" s="44"/>
      <c r="D12" s="134" t="s">
        <v>21</v>
      </c>
      <c r="F12" s="138" t="s">
        <v>22</v>
      </c>
      <c r="I12" s="139" t="s">
        <v>23</v>
      </c>
      <c r="J12" s="140" t="str">
        <f>'Rekapitulace stavby'!AN8</f>
        <v>7. 6. 2019</v>
      </c>
      <c r="L12" s="44"/>
    </row>
    <row r="13" s="1" customFormat="1" ht="10.8" customHeight="1">
      <c r="B13" s="44"/>
      <c r="I13" s="136"/>
      <c r="L13" s="44"/>
    </row>
    <row r="14" s="1" customFormat="1" ht="12" customHeight="1">
      <c r="B14" s="44"/>
      <c r="D14" s="134" t="s">
        <v>25</v>
      </c>
      <c r="I14" s="139" t="s">
        <v>26</v>
      </c>
      <c r="J14" s="138" t="s">
        <v>19</v>
      </c>
      <c r="L14" s="44"/>
    </row>
    <row r="15" s="1" customFormat="1" ht="18" customHeight="1">
      <c r="B15" s="44"/>
      <c r="E15" s="138" t="s">
        <v>28</v>
      </c>
      <c r="I15" s="139" t="s">
        <v>29</v>
      </c>
      <c r="J15" s="138" t="s">
        <v>19</v>
      </c>
      <c r="L15" s="44"/>
    </row>
    <row r="16" s="1" customFormat="1" ht="6.96" customHeight="1">
      <c r="B16" s="44"/>
      <c r="I16" s="136"/>
      <c r="L16" s="44"/>
    </row>
    <row r="17" s="1" customFormat="1" ht="12" customHeight="1">
      <c r="B17" s="44"/>
      <c r="D17" s="134" t="s">
        <v>30</v>
      </c>
      <c r="I17" s="139" t="s">
        <v>26</v>
      </c>
      <c r="J17" s="34" t="str">
        <f>'Rekapitulace stavby'!AN13</f>
        <v>Vyplň údaj</v>
      </c>
      <c r="L17" s="44"/>
    </row>
    <row r="18" s="1" customFormat="1" ht="18" customHeight="1">
      <c r="B18" s="44"/>
      <c r="E18" s="34" t="str">
        <f>'Rekapitulace stavby'!E14</f>
        <v>Vyplň údaj</v>
      </c>
      <c r="F18" s="138"/>
      <c r="G18" s="138"/>
      <c r="H18" s="138"/>
      <c r="I18" s="139" t="s">
        <v>29</v>
      </c>
      <c r="J18" s="34" t="str">
        <f>'Rekapitulace stavby'!AN14</f>
        <v>Vyplň údaj</v>
      </c>
      <c r="L18" s="44"/>
    </row>
    <row r="19" s="1" customFormat="1" ht="6.96" customHeight="1">
      <c r="B19" s="44"/>
      <c r="I19" s="136"/>
      <c r="L19" s="44"/>
    </row>
    <row r="20" s="1" customFormat="1" ht="12" customHeight="1">
      <c r="B20" s="44"/>
      <c r="D20" s="134" t="s">
        <v>32</v>
      </c>
      <c r="I20" s="139" t="s">
        <v>26</v>
      </c>
      <c r="J20" s="138" t="s">
        <v>19</v>
      </c>
      <c r="L20" s="44"/>
    </row>
    <row r="21" s="1" customFormat="1" ht="18" customHeight="1">
      <c r="B21" s="44"/>
      <c r="E21" s="138" t="s">
        <v>33</v>
      </c>
      <c r="I21" s="139" t="s">
        <v>29</v>
      </c>
      <c r="J21" s="138" t="s">
        <v>19</v>
      </c>
      <c r="L21" s="44"/>
    </row>
    <row r="22" s="1" customFormat="1" ht="6.96" customHeight="1">
      <c r="B22" s="44"/>
      <c r="I22" s="136"/>
      <c r="L22" s="44"/>
    </row>
    <row r="23" s="1" customFormat="1" ht="12" customHeight="1">
      <c r="B23" s="44"/>
      <c r="D23" s="134" t="s">
        <v>35</v>
      </c>
      <c r="I23" s="139" t="s">
        <v>26</v>
      </c>
      <c r="J23" s="138" t="str">
        <f>IF('Rekapitulace stavby'!AN19="","",'Rekapitulace stavby'!AN19)</f>
        <v/>
      </c>
      <c r="L23" s="44"/>
    </row>
    <row r="24" s="1" customFormat="1" ht="18" customHeight="1">
      <c r="B24" s="44"/>
      <c r="E24" s="138" t="str">
        <f>IF('Rekapitulace stavby'!E20="","",'Rekapitulace stavby'!E20)</f>
        <v xml:space="preserve"> </v>
      </c>
      <c r="I24" s="139" t="s">
        <v>29</v>
      </c>
      <c r="J24" s="138" t="str">
        <f>IF('Rekapitulace stavby'!AN20="","",'Rekapitulace stavby'!AN20)</f>
        <v/>
      </c>
      <c r="L24" s="44"/>
    </row>
    <row r="25" s="1" customFormat="1" ht="6.96" customHeight="1">
      <c r="B25" s="44"/>
      <c r="I25" s="136"/>
      <c r="L25" s="44"/>
    </row>
    <row r="26" s="1" customFormat="1" ht="12" customHeight="1">
      <c r="B26" s="44"/>
      <c r="D26" s="134" t="s">
        <v>37</v>
      </c>
      <c r="I26" s="136"/>
      <c r="L26" s="44"/>
    </row>
    <row r="27" s="7" customFormat="1" ht="51" customHeight="1">
      <c r="B27" s="141"/>
      <c r="E27" s="142" t="s">
        <v>38</v>
      </c>
      <c r="F27" s="142"/>
      <c r="G27" s="142"/>
      <c r="H27" s="142"/>
      <c r="I27" s="143"/>
      <c r="L27" s="141"/>
    </row>
    <row r="28" s="1" customFormat="1" ht="6.96" customHeight="1">
      <c r="B28" s="44"/>
      <c r="I28" s="136"/>
      <c r="L28" s="44"/>
    </row>
    <row r="29" s="1" customFormat="1" ht="6.96" customHeight="1">
      <c r="B29" s="44"/>
      <c r="D29" s="76"/>
      <c r="E29" s="76"/>
      <c r="F29" s="76"/>
      <c r="G29" s="76"/>
      <c r="H29" s="76"/>
      <c r="I29" s="144"/>
      <c r="J29" s="76"/>
      <c r="K29" s="76"/>
      <c r="L29" s="44"/>
    </row>
    <row r="30" s="1" customFormat="1" ht="25.44" customHeight="1">
      <c r="B30" s="44"/>
      <c r="D30" s="145" t="s">
        <v>39</v>
      </c>
      <c r="I30" s="136"/>
      <c r="J30" s="146">
        <f>ROUND(J80, 2)</f>
        <v>0</v>
      </c>
      <c r="L30" s="44"/>
    </row>
    <row r="31" s="1" customFormat="1" ht="6.96" customHeight="1">
      <c r="B31" s="44"/>
      <c r="D31" s="76"/>
      <c r="E31" s="76"/>
      <c r="F31" s="76"/>
      <c r="G31" s="76"/>
      <c r="H31" s="76"/>
      <c r="I31" s="144"/>
      <c r="J31" s="76"/>
      <c r="K31" s="76"/>
      <c r="L31" s="44"/>
    </row>
    <row r="32" s="1" customFormat="1" ht="14.4" customHeight="1">
      <c r="B32" s="44"/>
      <c r="F32" s="147" t="s">
        <v>41</v>
      </c>
      <c r="I32" s="148" t="s">
        <v>40</v>
      </c>
      <c r="J32" s="147" t="s">
        <v>42</v>
      </c>
      <c r="L32" s="44"/>
    </row>
    <row r="33" s="1" customFormat="1" ht="14.4" customHeight="1">
      <c r="B33" s="44"/>
      <c r="D33" s="149" t="s">
        <v>43</v>
      </c>
      <c r="E33" s="134" t="s">
        <v>44</v>
      </c>
      <c r="F33" s="150">
        <f>ROUND((SUM(BE80:BE83)),  2)</f>
        <v>0</v>
      </c>
      <c r="I33" s="151">
        <v>0.20999999999999999</v>
      </c>
      <c r="J33" s="150">
        <f>ROUND(((SUM(BE80:BE83))*I33),  2)</f>
        <v>0</v>
      </c>
      <c r="L33" s="44"/>
    </row>
    <row r="34" s="1" customFormat="1" ht="14.4" customHeight="1">
      <c r="B34" s="44"/>
      <c r="E34" s="134" t="s">
        <v>45</v>
      </c>
      <c r="F34" s="150">
        <f>ROUND((SUM(BF80:BF83)),  2)</f>
        <v>0</v>
      </c>
      <c r="I34" s="151">
        <v>0.14999999999999999</v>
      </c>
      <c r="J34" s="150">
        <f>ROUND(((SUM(BF80:BF83))*I34),  2)</f>
        <v>0</v>
      </c>
      <c r="L34" s="44"/>
    </row>
    <row r="35" hidden="1" s="1" customFormat="1" ht="14.4" customHeight="1">
      <c r="B35" s="44"/>
      <c r="E35" s="134" t="s">
        <v>46</v>
      </c>
      <c r="F35" s="150">
        <f>ROUND((SUM(BG80:BG83)),  2)</f>
        <v>0</v>
      </c>
      <c r="I35" s="151">
        <v>0.20999999999999999</v>
      </c>
      <c r="J35" s="150">
        <f>0</f>
        <v>0</v>
      </c>
      <c r="L35" s="44"/>
    </row>
    <row r="36" hidden="1" s="1" customFormat="1" ht="14.4" customHeight="1">
      <c r="B36" s="44"/>
      <c r="E36" s="134" t="s">
        <v>47</v>
      </c>
      <c r="F36" s="150">
        <f>ROUND((SUM(BH80:BH83)),  2)</f>
        <v>0</v>
      </c>
      <c r="I36" s="151">
        <v>0.14999999999999999</v>
      </c>
      <c r="J36" s="150">
        <f>0</f>
        <v>0</v>
      </c>
      <c r="L36" s="44"/>
    </row>
    <row r="37" hidden="1" s="1" customFormat="1" ht="14.4" customHeight="1">
      <c r="B37" s="44"/>
      <c r="E37" s="134" t="s">
        <v>48</v>
      </c>
      <c r="F37" s="150">
        <f>ROUND((SUM(BI80:BI83)),  2)</f>
        <v>0</v>
      </c>
      <c r="I37" s="151">
        <v>0</v>
      </c>
      <c r="J37" s="150">
        <f>0</f>
        <v>0</v>
      </c>
      <c r="L37" s="44"/>
    </row>
    <row r="38" s="1" customFormat="1" ht="6.96" customHeight="1">
      <c r="B38" s="44"/>
      <c r="I38" s="136"/>
      <c r="L38" s="44"/>
    </row>
    <row r="39" s="1" customFormat="1" ht="25.44" customHeight="1">
      <c r="B39" s="44"/>
      <c r="C39" s="152"/>
      <c r="D39" s="153" t="s">
        <v>49</v>
      </c>
      <c r="E39" s="154"/>
      <c r="F39" s="154"/>
      <c r="G39" s="155" t="s">
        <v>50</v>
      </c>
      <c r="H39" s="156" t="s">
        <v>51</v>
      </c>
      <c r="I39" s="157"/>
      <c r="J39" s="158">
        <f>SUM(J30:J37)</f>
        <v>0</v>
      </c>
      <c r="K39" s="159"/>
      <c r="L39" s="44"/>
    </row>
    <row r="40" s="1" customFormat="1" ht="14.4" customHeight="1">
      <c r="B40" s="160"/>
      <c r="C40" s="161"/>
      <c r="D40" s="161"/>
      <c r="E40" s="161"/>
      <c r="F40" s="161"/>
      <c r="G40" s="161"/>
      <c r="H40" s="161"/>
      <c r="I40" s="162"/>
      <c r="J40" s="161"/>
      <c r="K40" s="161"/>
      <c r="L40" s="44"/>
    </row>
    <row r="44" s="1" customFormat="1" ht="6.96" customHeight="1">
      <c r="B44" s="163"/>
      <c r="C44" s="164"/>
      <c r="D44" s="164"/>
      <c r="E44" s="164"/>
      <c r="F44" s="164"/>
      <c r="G44" s="164"/>
      <c r="H44" s="164"/>
      <c r="I44" s="165"/>
      <c r="J44" s="164"/>
      <c r="K44" s="164"/>
      <c r="L44" s="44"/>
    </row>
    <row r="45" s="1" customFormat="1" ht="24.96" customHeight="1">
      <c r="B45" s="39"/>
      <c r="C45" s="24" t="s">
        <v>94</v>
      </c>
      <c r="D45" s="40"/>
      <c r="E45" s="40"/>
      <c r="F45" s="40"/>
      <c r="G45" s="40"/>
      <c r="H45" s="40"/>
      <c r="I45" s="136"/>
      <c r="J45" s="40"/>
      <c r="K45" s="40"/>
      <c r="L45" s="44"/>
    </row>
    <row r="46" s="1" customFormat="1" ht="6.96" customHeight="1">
      <c r="B46" s="39"/>
      <c r="C46" s="40"/>
      <c r="D46" s="40"/>
      <c r="E46" s="40"/>
      <c r="F46" s="40"/>
      <c r="G46" s="40"/>
      <c r="H46" s="40"/>
      <c r="I46" s="136"/>
      <c r="J46" s="40"/>
      <c r="K46" s="40"/>
      <c r="L46" s="44"/>
    </row>
    <row r="47" s="1" customFormat="1" ht="12" customHeight="1">
      <c r="B47" s="39"/>
      <c r="C47" s="33" t="s">
        <v>16</v>
      </c>
      <c r="D47" s="40"/>
      <c r="E47" s="40"/>
      <c r="F47" s="40"/>
      <c r="G47" s="40"/>
      <c r="H47" s="40"/>
      <c r="I47" s="136"/>
      <c r="J47" s="40"/>
      <c r="K47" s="40"/>
      <c r="L47" s="44"/>
    </row>
    <row r="48" s="1" customFormat="1" ht="16.5" customHeight="1">
      <c r="B48" s="39"/>
      <c r="C48" s="40"/>
      <c r="D48" s="40"/>
      <c r="E48" s="166" t="str">
        <f>E7</f>
        <v>Stavební úpravy objektu Husovo náměstí č.p.2 - SO0.1 Rekonstrukce stávajícího objektu a přístavba</v>
      </c>
      <c r="F48" s="33"/>
      <c r="G48" s="33"/>
      <c r="H48" s="33"/>
      <c r="I48" s="136"/>
      <c r="J48" s="40"/>
      <c r="K48" s="40"/>
      <c r="L48" s="44"/>
    </row>
    <row r="49" s="1" customFormat="1" ht="12" customHeight="1">
      <c r="B49" s="39"/>
      <c r="C49" s="33" t="s">
        <v>92</v>
      </c>
      <c r="D49" s="40"/>
      <c r="E49" s="40"/>
      <c r="F49" s="40"/>
      <c r="G49" s="40"/>
      <c r="H49" s="40"/>
      <c r="I49" s="136"/>
      <c r="J49" s="40"/>
      <c r="K49" s="40"/>
      <c r="L49" s="44"/>
    </row>
    <row r="50" s="1" customFormat="1" ht="16.5" customHeight="1">
      <c r="B50" s="39"/>
      <c r="C50" s="40"/>
      <c r="D50" s="40"/>
      <c r="E50" s="69" t="str">
        <f>E9</f>
        <v>03 - Vedlejší a ostatní náklady</v>
      </c>
      <c r="F50" s="40"/>
      <c r="G50" s="40"/>
      <c r="H50" s="40"/>
      <c r="I50" s="136"/>
      <c r="J50" s="40"/>
      <c r="K50" s="40"/>
      <c r="L50" s="44"/>
    </row>
    <row r="51" s="1" customFormat="1" ht="6.96" customHeight="1">
      <c r="B51" s="39"/>
      <c r="C51" s="40"/>
      <c r="D51" s="40"/>
      <c r="E51" s="40"/>
      <c r="F51" s="40"/>
      <c r="G51" s="40"/>
      <c r="H51" s="40"/>
      <c r="I51" s="136"/>
      <c r="J51" s="40"/>
      <c r="K51" s="40"/>
      <c r="L51" s="44"/>
    </row>
    <row r="52" s="1" customFormat="1" ht="12" customHeight="1">
      <c r="B52" s="39"/>
      <c r="C52" s="33" t="s">
        <v>21</v>
      </c>
      <c r="D52" s="40"/>
      <c r="E52" s="40"/>
      <c r="F52" s="28" t="str">
        <f>F12</f>
        <v>Chabařovice</v>
      </c>
      <c r="G52" s="40"/>
      <c r="H52" s="40"/>
      <c r="I52" s="139" t="s">
        <v>23</v>
      </c>
      <c r="J52" s="72" t="str">
        <f>IF(J12="","",J12)</f>
        <v>7. 6. 2019</v>
      </c>
      <c r="K52" s="40"/>
      <c r="L52" s="44"/>
    </row>
    <row r="53" s="1" customFormat="1" ht="6.96" customHeight="1">
      <c r="B53" s="39"/>
      <c r="C53" s="40"/>
      <c r="D53" s="40"/>
      <c r="E53" s="40"/>
      <c r="F53" s="40"/>
      <c r="G53" s="40"/>
      <c r="H53" s="40"/>
      <c r="I53" s="136"/>
      <c r="J53" s="40"/>
      <c r="K53" s="40"/>
      <c r="L53" s="44"/>
    </row>
    <row r="54" s="1" customFormat="1" ht="27.9" customHeight="1">
      <c r="B54" s="39"/>
      <c r="C54" s="33" t="s">
        <v>25</v>
      </c>
      <c r="D54" s="40"/>
      <c r="E54" s="40"/>
      <c r="F54" s="28" t="str">
        <f>E15</f>
        <v>Město Chabařovice</v>
      </c>
      <c r="G54" s="40"/>
      <c r="H54" s="40"/>
      <c r="I54" s="139" t="s">
        <v>32</v>
      </c>
      <c r="J54" s="37" t="str">
        <f>E21</f>
        <v>Ing. Arch. Luboš Kotiš</v>
      </c>
      <c r="K54" s="40"/>
      <c r="L54" s="44"/>
    </row>
    <row r="55" s="1" customFormat="1" ht="15.15" customHeight="1">
      <c r="B55" s="39"/>
      <c r="C55" s="33" t="s">
        <v>30</v>
      </c>
      <c r="D55" s="40"/>
      <c r="E55" s="40"/>
      <c r="F55" s="28" t="str">
        <f>IF(E18="","",E18)</f>
        <v>Vyplň údaj</v>
      </c>
      <c r="G55" s="40"/>
      <c r="H55" s="40"/>
      <c r="I55" s="139" t="s">
        <v>35</v>
      </c>
      <c r="J55" s="37" t="str">
        <f>E24</f>
        <v xml:space="preserve"> </v>
      </c>
      <c r="K55" s="40"/>
      <c r="L55" s="44"/>
    </row>
    <row r="56" s="1" customFormat="1" ht="10.32" customHeight="1">
      <c r="B56" s="39"/>
      <c r="C56" s="40"/>
      <c r="D56" s="40"/>
      <c r="E56" s="40"/>
      <c r="F56" s="40"/>
      <c r="G56" s="40"/>
      <c r="H56" s="40"/>
      <c r="I56" s="136"/>
      <c r="J56" s="40"/>
      <c r="K56" s="40"/>
      <c r="L56" s="44"/>
    </row>
    <row r="57" s="1" customFormat="1" ht="29.28" customHeight="1">
      <c r="B57" s="39"/>
      <c r="C57" s="167" t="s">
        <v>95</v>
      </c>
      <c r="D57" s="168"/>
      <c r="E57" s="168"/>
      <c r="F57" s="168"/>
      <c r="G57" s="168"/>
      <c r="H57" s="168"/>
      <c r="I57" s="169"/>
      <c r="J57" s="170" t="s">
        <v>96</v>
      </c>
      <c r="K57" s="168"/>
      <c r="L57" s="44"/>
    </row>
    <row r="58" s="1" customFormat="1" ht="10.32" customHeight="1">
      <c r="B58" s="39"/>
      <c r="C58" s="40"/>
      <c r="D58" s="40"/>
      <c r="E58" s="40"/>
      <c r="F58" s="40"/>
      <c r="G58" s="40"/>
      <c r="H58" s="40"/>
      <c r="I58" s="136"/>
      <c r="J58" s="40"/>
      <c r="K58" s="40"/>
      <c r="L58" s="44"/>
    </row>
    <row r="59" s="1" customFormat="1" ht="22.8" customHeight="1">
      <c r="B59" s="39"/>
      <c r="C59" s="171" t="s">
        <v>71</v>
      </c>
      <c r="D59" s="40"/>
      <c r="E59" s="40"/>
      <c r="F59" s="40"/>
      <c r="G59" s="40"/>
      <c r="H59" s="40"/>
      <c r="I59" s="136"/>
      <c r="J59" s="102">
        <f>J80</f>
        <v>0</v>
      </c>
      <c r="K59" s="40"/>
      <c r="L59" s="44"/>
      <c r="AU59" s="18" t="s">
        <v>97</v>
      </c>
    </row>
    <row r="60" s="8" customFormat="1" ht="24.96" customHeight="1">
      <c r="B60" s="172"/>
      <c r="C60" s="173"/>
      <c r="D60" s="174" t="s">
        <v>3686</v>
      </c>
      <c r="E60" s="175"/>
      <c r="F60" s="175"/>
      <c r="G60" s="175"/>
      <c r="H60" s="175"/>
      <c r="I60" s="176"/>
      <c r="J60" s="177">
        <f>J81</f>
        <v>0</v>
      </c>
      <c r="K60" s="173"/>
      <c r="L60" s="178"/>
    </row>
    <row r="61" s="1" customFormat="1" ht="21.84" customHeight="1">
      <c r="B61" s="39"/>
      <c r="C61" s="40"/>
      <c r="D61" s="40"/>
      <c r="E61" s="40"/>
      <c r="F61" s="40"/>
      <c r="G61" s="40"/>
      <c r="H61" s="40"/>
      <c r="I61" s="136"/>
      <c r="J61" s="40"/>
      <c r="K61" s="40"/>
      <c r="L61" s="44"/>
    </row>
    <row r="62" s="1" customFormat="1" ht="6.96" customHeight="1">
      <c r="B62" s="59"/>
      <c r="C62" s="60"/>
      <c r="D62" s="60"/>
      <c r="E62" s="60"/>
      <c r="F62" s="60"/>
      <c r="G62" s="60"/>
      <c r="H62" s="60"/>
      <c r="I62" s="162"/>
      <c r="J62" s="60"/>
      <c r="K62" s="60"/>
      <c r="L62" s="44"/>
    </row>
    <row r="66" s="1" customFormat="1" ht="6.96" customHeight="1">
      <c r="B66" s="61"/>
      <c r="C66" s="62"/>
      <c r="D66" s="62"/>
      <c r="E66" s="62"/>
      <c r="F66" s="62"/>
      <c r="G66" s="62"/>
      <c r="H66" s="62"/>
      <c r="I66" s="165"/>
      <c r="J66" s="62"/>
      <c r="K66" s="62"/>
      <c r="L66" s="44"/>
    </row>
    <row r="67" s="1" customFormat="1" ht="24.96" customHeight="1">
      <c r="B67" s="39"/>
      <c r="C67" s="24" t="s">
        <v>146</v>
      </c>
      <c r="D67" s="40"/>
      <c r="E67" s="40"/>
      <c r="F67" s="40"/>
      <c r="G67" s="40"/>
      <c r="H67" s="40"/>
      <c r="I67" s="136"/>
      <c r="J67" s="40"/>
      <c r="K67" s="40"/>
      <c r="L67" s="44"/>
    </row>
    <row r="68" s="1" customFormat="1" ht="6.96" customHeight="1">
      <c r="B68" s="39"/>
      <c r="C68" s="40"/>
      <c r="D68" s="40"/>
      <c r="E68" s="40"/>
      <c r="F68" s="40"/>
      <c r="G68" s="40"/>
      <c r="H68" s="40"/>
      <c r="I68" s="136"/>
      <c r="J68" s="40"/>
      <c r="K68" s="40"/>
      <c r="L68" s="44"/>
    </row>
    <row r="69" s="1" customFormat="1" ht="12" customHeight="1">
      <c r="B69" s="39"/>
      <c r="C69" s="33" t="s">
        <v>16</v>
      </c>
      <c r="D69" s="40"/>
      <c r="E69" s="40"/>
      <c r="F69" s="40"/>
      <c r="G69" s="40"/>
      <c r="H69" s="40"/>
      <c r="I69" s="136"/>
      <c r="J69" s="40"/>
      <c r="K69" s="40"/>
      <c r="L69" s="44"/>
    </row>
    <row r="70" s="1" customFormat="1" ht="16.5" customHeight="1">
      <c r="B70" s="39"/>
      <c r="C70" s="40"/>
      <c r="D70" s="40"/>
      <c r="E70" s="166" t="str">
        <f>E7</f>
        <v>Stavební úpravy objektu Husovo náměstí č.p.2 - SO0.1 Rekonstrukce stávajícího objektu a přístavba</v>
      </c>
      <c r="F70" s="33"/>
      <c r="G70" s="33"/>
      <c r="H70" s="33"/>
      <c r="I70" s="136"/>
      <c r="J70" s="40"/>
      <c r="K70" s="40"/>
      <c r="L70" s="44"/>
    </row>
    <row r="71" s="1" customFormat="1" ht="12" customHeight="1">
      <c r="B71" s="39"/>
      <c r="C71" s="33" t="s">
        <v>92</v>
      </c>
      <c r="D71" s="40"/>
      <c r="E71" s="40"/>
      <c r="F71" s="40"/>
      <c r="G71" s="40"/>
      <c r="H71" s="40"/>
      <c r="I71" s="136"/>
      <c r="J71" s="40"/>
      <c r="K71" s="40"/>
      <c r="L71" s="44"/>
    </row>
    <row r="72" s="1" customFormat="1" ht="16.5" customHeight="1">
      <c r="B72" s="39"/>
      <c r="C72" s="40"/>
      <c r="D72" s="40"/>
      <c r="E72" s="69" t="str">
        <f>E9</f>
        <v>03 - Vedlejší a ostatní náklady</v>
      </c>
      <c r="F72" s="40"/>
      <c r="G72" s="40"/>
      <c r="H72" s="40"/>
      <c r="I72" s="136"/>
      <c r="J72" s="40"/>
      <c r="K72" s="40"/>
      <c r="L72" s="44"/>
    </row>
    <row r="73" s="1" customFormat="1" ht="6.96" customHeight="1">
      <c r="B73" s="39"/>
      <c r="C73" s="40"/>
      <c r="D73" s="40"/>
      <c r="E73" s="40"/>
      <c r="F73" s="40"/>
      <c r="G73" s="40"/>
      <c r="H73" s="40"/>
      <c r="I73" s="136"/>
      <c r="J73" s="40"/>
      <c r="K73" s="40"/>
      <c r="L73" s="44"/>
    </row>
    <row r="74" s="1" customFormat="1" ht="12" customHeight="1">
      <c r="B74" s="39"/>
      <c r="C74" s="33" t="s">
        <v>21</v>
      </c>
      <c r="D74" s="40"/>
      <c r="E74" s="40"/>
      <c r="F74" s="28" t="str">
        <f>F12</f>
        <v>Chabařovice</v>
      </c>
      <c r="G74" s="40"/>
      <c r="H74" s="40"/>
      <c r="I74" s="139" t="s">
        <v>23</v>
      </c>
      <c r="J74" s="72" t="str">
        <f>IF(J12="","",J12)</f>
        <v>7. 6. 2019</v>
      </c>
      <c r="K74" s="40"/>
      <c r="L74" s="44"/>
    </row>
    <row r="75" s="1" customFormat="1" ht="6.96" customHeight="1">
      <c r="B75" s="39"/>
      <c r="C75" s="40"/>
      <c r="D75" s="40"/>
      <c r="E75" s="40"/>
      <c r="F75" s="40"/>
      <c r="G75" s="40"/>
      <c r="H75" s="40"/>
      <c r="I75" s="136"/>
      <c r="J75" s="40"/>
      <c r="K75" s="40"/>
      <c r="L75" s="44"/>
    </row>
    <row r="76" s="1" customFormat="1" ht="27.9" customHeight="1">
      <c r="B76" s="39"/>
      <c r="C76" s="33" t="s">
        <v>25</v>
      </c>
      <c r="D76" s="40"/>
      <c r="E76" s="40"/>
      <c r="F76" s="28" t="str">
        <f>E15</f>
        <v>Město Chabařovice</v>
      </c>
      <c r="G76" s="40"/>
      <c r="H76" s="40"/>
      <c r="I76" s="139" t="s">
        <v>32</v>
      </c>
      <c r="J76" s="37" t="str">
        <f>E21</f>
        <v>Ing. Arch. Luboš Kotiš</v>
      </c>
      <c r="K76" s="40"/>
      <c r="L76" s="44"/>
    </row>
    <row r="77" s="1" customFormat="1" ht="15.15" customHeight="1">
      <c r="B77" s="39"/>
      <c r="C77" s="33" t="s">
        <v>30</v>
      </c>
      <c r="D77" s="40"/>
      <c r="E77" s="40"/>
      <c r="F77" s="28" t="str">
        <f>IF(E18="","",E18)</f>
        <v>Vyplň údaj</v>
      </c>
      <c r="G77" s="40"/>
      <c r="H77" s="40"/>
      <c r="I77" s="139" t="s">
        <v>35</v>
      </c>
      <c r="J77" s="37" t="str">
        <f>E24</f>
        <v xml:space="preserve"> </v>
      </c>
      <c r="K77" s="40"/>
      <c r="L77" s="44"/>
    </row>
    <row r="78" s="1" customFormat="1" ht="10.32" customHeight="1">
      <c r="B78" s="39"/>
      <c r="C78" s="40"/>
      <c r="D78" s="40"/>
      <c r="E78" s="40"/>
      <c r="F78" s="40"/>
      <c r="G78" s="40"/>
      <c r="H78" s="40"/>
      <c r="I78" s="136"/>
      <c r="J78" s="40"/>
      <c r="K78" s="40"/>
      <c r="L78" s="44"/>
    </row>
    <row r="79" s="10" customFormat="1" ht="29.28" customHeight="1">
      <c r="B79" s="186"/>
      <c r="C79" s="187" t="s">
        <v>147</v>
      </c>
      <c r="D79" s="188" t="s">
        <v>58</v>
      </c>
      <c r="E79" s="188" t="s">
        <v>54</v>
      </c>
      <c r="F79" s="188" t="s">
        <v>55</v>
      </c>
      <c r="G79" s="188" t="s">
        <v>148</v>
      </c>
      <c r="H79" s="188" t="s">
        <v>149</v>
      </c>
      <c r="I79" s="189" t="s">
        <v>150</v>
      </c>
      <c r="J79" s="188" t="s">
        <v>96</v>
      </c>
      <c r="K79" s="190" t="s">
        <v>151</v>
      </c>
      <c r="L79" s="191"/>
      <c r="M79" s="92" t="s">
        <v>19</v>
      </c>
      <c r="N79" s="93" t="s">
        <v>43</v>
      </c>
      <c r="O79" s="93" t="s">
        <v>152</v>
      </c>
      <c r="P79" s="93" t="s">
        <v>153</v>
      </c>
      <c r="Q79" s="93" t="s">
        <v>154</v>
      </c>
      <c r="R79" s="93" t="s">
        <v>155</v>
      </c>
      <c r="S79" s="93" t="s">
        <v>156</v>
      </c>
      <c r="T79" s="94" t="s">
        <v>157</v>
      </c>
    </row>
    <row r="80" s="1" customFormat="1" ht="22.8" customHeight="1">
      <c r="B80" s="39"/>
      <c r="C80" s="99" t="s">
        <v>158</v>
      </c>
      <c r="D80" s="40"/>
      <c r="E80" s="40"/>
      <c r="F80" s="40"/>
      <c r="G80" s="40"/>
      <c r="H80" s="40"/>
      <c r="I80" s="136"/>
      <c r="J80" s="192">
        <f>BK80</f>
        <v>0</v>
      </c>
      <c r="K80" s="40"/>
      <c r="L80" s="44"/>
      <c r="M80" s="95"/>
      <c r="N80" s="96"/>
      <c r="O80" s="96"/>
      <c r="P80" s="193">
        <f>P81</f>
        <v>0</v>
      </c>
      <c r="Q80" s="96"/>
      <c r="R80" s="193">
        <f>R81</f>
        <v>0</v>
      </c>
      <c r="S80" s="96"/>
      <c r="T80" s="194">
        <f>T81</f>
        <v>0</v>
      </c>
      <c r="AT80" s="18" t="s">
        <v>72</v>
      </c>
      <c r="AU80" s="18" t="s">
        <v>97</v>
      </c>
      <c r="BK80" s="195">
        <f>BK81</f>
        <v>0</v>
      </c>
    </row>
    <row r="81" s="11" customFormat="1" ht="25.92" customHeight="1">
      <c r="B81" s="196"/>
      <c r="C81" s="197"/>
      <c r="D81" s="198" t="s">
        <v>72</v>
      </c>
      <c r="E81" s="199" t="s">
        <v>3687</v>
      </c>
      <c r="F81" s="199" t="s">
        <v>3688</v>
      </c>
      <c r="G81" s="197"/>
      <c r="H81" s="197"/>
      <c r="I81" s="200"/>
      <c r="J81" s="201">
        <f>BK81</f>
        <v>0</v>
      </c>
      <c r="K81" s="197"/>
      <c r="L81" s="202"/>
      <c r="M81" s="203"/>
      <c r="N81" s="204"/>
      <c r="O81" s="204"/>
      <c r="P81" s="205">
        <f>SUM(P82:P83)</f>
        <v>0</v>
      </c>
      <c r="Q81" s="204"/>
      <c r="R81" s="205">
        <f>SUM(R82:R83)</f>
        <v>0</v>
      </c>
      <c r="S81" s="204"/>
      <c r="T81" s="206">
        <f>SUM(T82:T83)</f>
        <v>0</v>
      </c>
      <c r="AR81" s="207" t="s">
        <v>189</v>
      </c>
      <c r="AT81" s="208" t="s">
        <v>72</v>
      </c>
      <c r="AU81" s="208" t="s">
        <v>73</v>
      </c>
      <c r="AY81" s="207" t="s">
        <v>161</v>
      </c>
      <c r="BK81" s="209">
        <f>SUM(BK82:BK83)</f>
        <v>0</v>
      </c>
    </row>
    <row r="82" s="1" customFormat="1" ht="16.5" customHeight="1">
      <c r="B82" s="39"/>
      <c r="C82" s="212" t="s">
        <v>81</v>
      </c>
      <c r="D82" s="212" t="s">
        <v>163</v>
      </c>
      <c r="E82" s="213" t="s">
        <v>3689</v>
      </c>
      <c r="F82" s="214" t="s">
        <v>3690</v>
      </c>
      <c r="G82" s="215" t="s">
        <v>166</v>
      </c>
      <c r="H82" s="216">
        <v>1</v>
      </c>
      <c r="I82" s="217"/>
      <c r="J82" s="218">
        <f>ROUND(I82*H82,2)</f>
        <v>0</v>
      </c>
      <c r="K82" s="214" t="s">
        <v>19</v>
      </c>
      <c r="L82" s="44"/>
      <c r="M82" s="219" t="s">
        <v>19</v>
      </c>
      <c r="N82" s="220" t="s">
        <v>44</v>
      </c>
      <c r="O82" s="84"/>
      <c r="P82" s="221">
        <f>O82*H82</f>
        <v>0</v>
      </c>
      <c r="Q82" s="221">
        <v>0</v>
      </c>
      <c r="R82" s="221">
        <f>Q82*H82</f>
        <v>0</v>
      </c>
      <c r="S82" s="221">
        <v>0</v>
      </c>
      <c r="T82" s="222">
        <f>S82*H82</f>
        <v>0</v>
      </c>
      <c r="AR82" s="223" t="s">
        <v>3691</v>
      </c>
      <c r="AT82" s="223" t="s">
        <v>163</v>
      </c>
      <c r="AU82" s="223" t="s">
        <v>81</v>
      </c>
      <c r="AY82" s="18" t="s">
        <v>161</v>
      </c>
      <c r="BE82" s="224">
        <f>IF(N82="základní",J82,0)</f>
        <v>0</v>
      </c>
      <c r="BF82" s="224">
        <f>IF(N82="snížená",J82,0)</f>
        <v>0</v>
      </c>
      <c r="BG82" s="224">
        <f>IF(N82="zákl. přenesená",J82,0)</f>
        <v>0</v>
      </c>
      <c r="BH82" s="224">
        <f>IF(N82="sníž. přenesená",J82,0)</f>
        <v>0</v>
      </c>
      <c r="BI82" s="224">
        <f>IF(N82="nulová",J82,0)</f>
        <v>0</v>
      </c>
      <c r="BJ82" s="18" t="s">
        <v>81</v>
      </c>
      <c r="BK82" s="224">
        <f>ROUND(I82*H82,2)</f>
        <v>0</v>
      </c>
      <c r="BL82" s="18" t="s">
        <v>3691</v>
      </c>
      <c r="BM82" s="223" t="s">
        <v>3692</v>
      </c>
    </row>
    <row r="83" s="1" customFormat="1" ht="16.5" customHeight="1">
      <c r="B83" s="39"/>
      <c r="C83" s="212" t="s">
        <v>83</v>
      </c>
      <c r="D83" s="212" t="s">
        <v>163</v>
      </c>
      <c r="E83" s="213" t="s">
        <v>3693</v>
      </c>
      <c r="F83" s="214" t="s">
        <v>3694</v>
      </c>
      <c r="G83" s="215" t="s">
        <v>166</v>
      </c>
      <c r="H83" s="216">
        <v>1</v>
      </c>
      <c r="I83" s="217"/>
      <c r="J83" s="218">
        <f>ROUND(I83*H83,2)</f>
        <v>0</v>
      </c>
      <c r="K83" s="214" t="s">
        <v>19</v>
      </c>
      <c r="L83" s="44"/>
      <c r="M83" s="285" t="s">
        <v>19</v>
      </c>
      <c r="N83" s="286" t="s">
        <v>44</v>
      </c>
      <c r="O83" s="287"/>
      <c r="P83" s="288">
        <f>O83*H83</f>
        <v>0</v>
      </c>
      <c r="Q83" s="288">
        <v>0</v>
      </c>
      <c r="R83" s="288">
        <f>Q83*H83</f>
        <v>0</v>
      </c>
      <c r="S83" s="288">
        <v>0</v>
      </c>
      <c r="T83" s="289">
        <f>S83*H83</f>
        <v>0</v>
      </c>
      <c r="AR83" s="223" t="s">
        <v>3691</v>
      </c>
      <c r="AT83" s="223" t="s">
        <v>163</v>
      </c>
      <c r="AU83" s="223" t="s">
        <v>81</v>
      </c>
      <c r="AY83" s="18" t="s">
        <v>161</v>
      </c>
      <c r="BE83" s="224">
        <f>IF(N83="základní",J83,0)</f>
        <v>0</v>
      </c>
      <c r="BF83" s="224">
        <f>IF(N83="snížená",J83,0)</f>
        <v>0</v>
      </c>
      <c r="BG83" s="224">
        <f>IF(N83="zákl. přenesená",J83,0)</f>
        <v>0</v>
      </c>
      <c r="BH83" s="224">
        <f>IF(N83="sníž. přenesená",J83,0)</f>
        <v>0</v>
      </c>
      <c r="BI83" s="224">
        <f>IF(N83="nulová",J83,0)</f>
        <v>0</v>
      </c>
      <c r="BJ83" s="18" t="s">
        <v>81</v>
      </c>
      <c r="BK83" s="224">
        <f>ROUND(I83*H83,2)</f>
        <v>0</v>
      </c>
      <c r="BL83" s="18" t="s">
        <v>3691</v>
      </c>
      <c r="BM83" s="223" t="s">
        <v>3695</v>
      </c>
    </row>
    <row r="84" s="1" customFormat="1" ht="6.96" customHeight="1">
      <c r="B84" s="59"/>
      <c r="C84" s="60"/>
      <c r="D84" s="60"/>
      <c r="E84" s="60"/>
      <c r="F84" s="60"/>
      <c r="G84" s="60"/>
      <c r="H84" s="60"/>
      <c r="I84" s="162"/>
      <c r="J84" s="60"/>
      <c r="K84" s="60"/>
      <c r="L84" s="44"/>
    </row>
  </sheetData>
  <sheetProtection sheet="1" autoFilter="0" formatColumns="0" formatRows="0" objects="1" scenarios="1" spinCount="100000" saltValue="nNNMXmwRMPjPsWXWxAqGipxb8dJLWcaU/0PkvBZyXohyyAYs41E5k0pKErYMJwxpCjKVnfB+PBUQRRn0vL0tdg==" hashValue="BvLOkC1UbKjLqPKs6fZNXsJtjGmL2DtD6cOvQCyfy4L/uQ+ptsTa515EvpZCdo2ZxVqHhQNfS2RRzUFUhOIfMw==" algorithmName="SHA-512" password="CC35"/>
  <autoFilter ref="C79:K83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sheetFormatPr defaultRowHeight="13.5"/>
  <cols>
    <col min="1" max="1" width="8.33" style="290" customWidth="1"/>
    <col min="2" max="2" width="1.664063" style="290" customWidth="1"/>
    <col min="3" max="4" width="5" style="290" customWidth="1"/>
    <col min="5" max="5" width="11.67" style="290" customWidth="1"/>
    <col min="6" max="6" width="9.17" style="290" customWidth="1"/>
    <col min="7" max="7" width="5" style="290" customWidth="1"/>
    <col min="8" max="8" width="77.83" style="290" customWidth="1"/>
    <col min="9" max="10" width="20" style="290" customWidth="1"/>
    <col min="11" max="11" width="1.664063" style="290" customWidth="1"/>
  </cols>
  <sheetData>
    <row r="1" ht="37.5" customHeight="1"/>
    <row r="2" ht="7.5" customHeight="1">
      <c r="B2" s="291"/>
      <c r="C2" s="292"/>
      <c r="D2" s="292"/>
      <c r="E2" s="292"/>
      <c r="F2" s="292"/>
      <c r="G2" s="292"/>
      <c r="H2" s="292"/>
      <c r="I2" s="292"/>
      <c r="J2" s="292"/>
      <c r="K2" s="293"/>
    </row>
    <row r="3" s="16" customFormat="1" ht="45" customHeight="1">
      <c r="B3" s="294"/>
      <c r="C3" s="295" t="s">
        <v>3696</v>
      </c>
      <c r="D3" s="295"/>
      <c r="E3" s="295"/>
      <c r="F3" s="295"/>
      <c r="G3" s="295"/>
      <c r="H3" s="295"/>
      <c r="I3" s="295"/>
      <c r="J3" s="295"/>
      <c r="K3" s="296"/>
    </row>
    <row r="4" ht="25.5" customHeight="1">
      <c r="B4" s="297"/>
      <c r="C4" s="298" t="s">
        <v>3697</v>
      </c>
      <c r="D4" s="298"/>
      <c r="E4" s="298"/>
      <c r="F4" s="298"/>
      <c r="G4" s="298"/>
      <c r="H4" s="298"/>
      <c r="I4" s="298"/>
      <c r="J4" s="298"/>
      <c r="K4" s="299"/>
    </row>
    <row r="5" ht="5.25" customHeight="1">
      <c r="B5" s="297"/>
      <c r="C5" s="300"/>
      <c r="D5" s="300"/>
      <c r="E5" s="300"/>
      <c r="F5" s="300"/>
      <c r="G5" s="300"/>
      <c r="H5" s="300"/>
      <c r="I5" s="300"/>
      <c r="J5" s="300"/>
      <c r="K5" s="299"/>
    </row>
    <row r="6" ht="15" customHeight="1">
      <c r="B6" s="297"/>
      <c r="C6" s="301" t="s">
        <v>3698</v>
      </c>
      <c r="D6" s="301"/>
      <c r="E6" s="301"/>
      <c r="F6" s="301"/>
      <c r="G6" s="301"/>
      <c r="H6" s="301"/>
      <c r="I6" s="301"/>
      <c r="J6" s="301"/>
      <c r="K6" s="299"/>
    </row>
    <row r="7" ht="15" customHeight="1">
      <c r="B7" s="302"/>
      <c r="C7" s="301" t="s">
        <v>3699</v>
      </c>
      <c r="D7" s="301"/>
      <c r="E7" s="301"/>
      <c r="F7" s="301"/>
      <c r="G7" s="301"/>
      <c r="H7" s="301"/>
      <c r="I7" s="301"/>
      <c r="J7" s="301"/>
      <c r="K7" s="299"/>
    </row>
    <row r="8" ht="12.75" customHeight="1">
      <c r="B8" s="302"/>
      <c r="C8" s="301"/>
      <c r="D8" s="301"/>
      <c r="E8" s="301"/>
      <c r="F8" s="301"/>
      <c r="G8" s="301"/>
      <c r="H8" s="301"/>
      <c r="I8" s="301"/>
      <c r="J8" s="301"/>
      <c r="K8" s="299"/>
    </row>
    <row r="9" ht="15" customHeight="1">
      <c r="B9" s="302"/>
      <c r="C9" s="301" t="s">
        <v>3700</v>
      </c>
      <c r="D9" s="301"/>
      <c r="E9" s="301"/>
      <c r="F9" s="301"/>
      <c r="G9" s="301"/>
      <c r="H9" s="301"/>
      <c r="I9" s="301"/>
      <c r="J9" s="301"/>
      <c r="K9" s="299"/>
    </row>
    <row r="10" ht="15" customHeight="1">
      <c r="B10" s="302"/>
      <c r="C10" s="301"/>
      <c r="D10" s="301" t="s">
        <v>3701</v>
      </c>
      <c r="E10" s="301"/>
      <c r="F10" s="301"/>
      <c r="G10" s="301"/>
      <c r="H10" s="301"/>
      <c r="I10" s="301"/>
      <c r="J10" s="301"/>
      <c r="K10" s="299"/>
    </row>
    <row r="11" ht="15" customHeight="1">
      <c r="B11" s="302"/>
      <c r="C11" s="303"/>
      <c r="D11" s="301" t="s">
        <v>3702</v>
      </c>
      <c r="E11" s="301"/>
      <c r="F11" s="301"/>
      <c r="G11" s="301"/>
      <c r="H11" s="301"/>
      <c r="I11" s="301"/>
      <c r="J11" s="301"/>
      <c r="K11" s="299"/>
    </row>
    <row r="12" ht="15" customHeight="1">
      <c r="B12" s="302"/>
      <c r="C12" s="303"/>
      <c r="D12" s="301"/>
      <c r="E12" s="301"/>
      <c r="F12" s="301"/>
      <c r="G12" s="301"/>
      <c r="H12" s="301"/>
      <c r="I12" s="301"/>
      <c r="J12" s="301"/>
      <c r="K12" s="299"/>
    </row>
    <row r="13" ht="15" customHeight="1">
      <c r="B13" s="302"/>
      <c r="C13" s="303"/>
      <c r="D13" s="304" t="s">
        <v>3703</v>
      </c>
      <c r="E13" s="301"/>
      <c r="F13" s="301"/>
      <c r="G13" s="301"/>
      <c r="H13" s="301"/>
      <c r="I13" s="301"/>
      <c r="J13" s="301"/>
      <c r="K13" s="299"/>
    </row>
    <row r="14" ht="12.75" customHeight="1">
      <c r="B14" s="302"/>
      <c r="C14" s="303"/>
      <c r="D14" s="303"/>
      <c r="E14" s="303"/>
      <c r="F14" s="303"/>
      <c r="G14" s="303"/>
      <c r="H14" s="303"/>
      <c r="I14" s="303"/>
      <c r="J14" s="303"/>
      <c r="K14" s="299"/>
    </row>
    <row r="15" ht="15" customHeight="1">
      <c r="B15" s="302"/>
      <c r="C15" s="303"/>
      <c r="D15" s="301" t="s">
        <v>3704</v>
      </c>
      <c r="E15" s="301"/>
      <c r="F15" s="301"/>
      <c r="G15" s="301"/>
      <c r="H15" s="301"/>
      <c r="I15" s="301"/>
      <c r="J15" s="301"/>
      <c r="K15" s="299"/>
    </row>
    <row r="16" ht="15" customHeight="1">
      <c r="B16" s="302"/>
      <c r="C16" s="303"/>
      <c r="D16" s="301" t="s">
        <v>3705</v>
      </c>
      <c r="E16" s="301"/>
      <c r="F16" s="301"/>
      <c r="G16" s="301"/>
      <c r="H16" s="301"/>
      <c r="I16" s="301"/>
      <c r="J16" s="301"/>
      <c r="K16" s="299"/>
    </row>
    <row r="17" ht="15" customHeight="1">
      <c r="B17" s="302"/>
      <c r="C17" s="303"/>
      <c r="D17" s="301" t="s">
        <v>3706</v>
      </c>
      <c r="E17" s="301"/>
      <c r="F17" s="301"/>
      <c r="G17" s="301"/>
      <c r="H17" s="301"/>
      <c r="I17" s="301"/>
      <c r="J17" s="301"/>
      <c r="K17" s="299"/>
    </row>
    <row r="18" ht="15" customHeight="1">
      <c r="B18" s="302"/>
      <c r="C18" s="303"/>
      <c r="D18" s="303"/>
      <c r="E18" s="305" t="s">
        <v>80</v>
      </c>
      <c r="F18" s="301" t="s">
        <v>3707</v>
      </c>
      <c r="G18" s="301"/>
      <c r="H18" s="301"/>
      <c r="I18" s="301"/>
      <c r="J18" s="301"/>
      <c r="K18" s="299"/>
    </row>
    <row r="19" ht="15" customHeight="1">
      <c r="B19" s="302"/>
      <c r="C19" s="303"/>
      <c r="D19" s="303"/>
      <c r="E19" s="305" t="s">
        <v>3708</v>
      </c>
      <c r="F19" s="301" t="s">
        <v>3709</v>
      </c>
      <c r="G19" s="301"/>
      <c r="H19" s="301"/>
      <c r="I19" s="301"/>
      <c r="J19" s="301"/>
      <c r="K19" s="299"/>
    </row>
    <row r="20" ht="15" customHeight="1">
      <c r="B20" s="302"/>
      <c r="C20" s="303"/>
      <c r="D20" s="303"/>
      <c r="E20" s="305" t="s">
        <v>3710</v>
      </c>
      <c r="F20" s="301" t="s">
        <v>3711</v>
      </c>
      <c r="G20" s="301"/>
      <c r="H20" s="301"/>
      <c r="I20" s="301"/>
      <c r="J20" s="301"/>
      <c r="K20" s="299"/>
    </row>
    <row r="21" ht="15" customHeight="1">
      <c r="B21" s="302"/>
      <c r="C21" s="303"/>
      <c r="D21" s="303"/>
      <c r="E21" s="305" t="s">
        <v>89</v>
      </c>
      <c r="F21" s="301" t="s">
        <v>88</v>
      </c>
      <c r="G21" s="301"/>
      <c r="H21" s="301"/>
      <c r="I21" s="301"/>
      <c r="J21" s="301"/>
      <c r="K21" s="299"/>
    </row>
    <row r="22" ht="15" customHeight="1">
      <c r="B22" s="302"/>
      <c r="C22" s="303"/>
      <c r="D22" s="303"/>
      <c r="E22" s="305" t="s">
        <v>3712</v>
      </c>
      <c r="F22" s="301" t="s">
        <v>3694</v>
      </c>
      <c r="G22" s="301"/>
      <c r="H22" s="301"/>
      <c r="I22" s="301"/>
      <c r="J22" s="301"/>
      <c r="K22" s="299"/>
    </row>
    <row r="23" ht="15" customHeight="1">
      <c r="B23" s="302"/>
      <c r="C23" s="303"/>
      <c r="D23" s="303"/>
      <c r="E23" s="305" t="s">
        <v>3713</v>
      </c>
      <c r="F23" s="301" t="s">
        <v>3714</v>
      </c>
      <c r="G23" s="301"/>
      <c r="H23" s="301"/>
      <c r="I23" s="301"/>
      <c r="J23" s="301"/>
      <c r="K23" s="299"/>
    </row>
    <row r="24" ht="12.75" customHeight="1">
      <c r="B24" s="302"/>
      <c r="C24" s="303"/>
      <c r="D24" s="303"/>
      <c r="E24" s="303"/>
      <c r="F24" s="303"/>
      <c r="G24" s="303"/>
      <c r="H24" s="303"/>
      <c r="I24" s="303"/>
      <c r="J24" s="303"/>
      <c r="K24" s="299"/>
    </row>
    <row r="25" ht="15" customHeight="1">
      <c r="B25" s="302"/>
      <c r="C25" s="301" t="s">
        <v>3715</v>
      </c>
      <c r="D25" s="301"/>
      <c r="E25" s="301"/>
      <c r="F25" s="301"/>
      <c r="G25" s="301"/>
      <c r="H25" s="301"/>
      <c r="I25" s="301"/>
      <c r="J25" s="301"/>
      <c r="K25" s="299"/>
    </row>
    <row r="26" ht="15" customHeight="1">
      <c r="B26" s="302"/>
      <c r="C26" s="301" t="s">
        <v>3716</v>
      </c>
      <c r="D26" s="301"/>
      <c r="E26" s="301"/>
      <c r="F26" s="301"/>
      <c r="G26" s="301"/>
      <c r="H26" s="301"/>
      <c r="I26" s="301"/>
      <c r="J26" s="301"/>
      <c r="K26" s="299"/>
    </row>
    <row r="27" ht="15" customHeight="1">
      <c r="B27" s="302"/>
      <c r="C27" s="301"/>
      <c r="D27" s="301" t="s">
        <v>3717</v>
      </c>
      <c r="E27" s="301"/>
      <c r="F27" s="301"/>
      <c r="G27" s="301"/>
      <c r="H27" s="301"/>
      <c r="I27" s="301"/>
      <c r="J27" s="301"/>
      <c r="K27" s="299"/>
    </row>
    <row r="28" ht="15" customHeight="1">
      <c r="B28" s="302"/>
      <c r="C28" s="303"/>
      <c r="D28" s="301" t="s">
        <v>3718</v>
      </c>
      <c r="E28" s="301"/>
      <c r="F28" s="301"/>
      <c r="G28" s="301"/>
      <c r="H28" s="301"/>
      <c r="I28" s="301"/>
      <c r="J28" s="301"/>
      <c r="K28" s="299"/>
    </row>
    <row r="29" ht="12.75" customHeight="1">
      <c r="B29" s="302"/>
      <c r="C29" s="303"/>
      <c r="D29" s="303"/>
      <c r="E29" s="303"/>
      <c r="F29" s="303"/>
      <c r="G29" s="303"/>
      <c r="H29" s="303"/>
      <c r="I29" s="303"/>
      <c r="J29" s="303"/>
      <c r="K29" s="299"/>
    </row>
    <row r="30" ht="15" customHeight="1">
      <c r="B30" s="302"/>
      <c r="C30" s="303"/>
      <c r="D30" s="301" t="s">
        <v>3719</v>
      </c>
      <c r="E30" s="301"/>
      <c r="F30" s="301"/>
      <c r="G30" s="301"/>
      <c r="H30" s="301"/>
      <c r="I30" s="301"/>
      <c r="J30" s="301"/>
      <c r="K30" s="299"/>
    </row>
    <row r="31" ht="15" customHeight="1">
      <c r="B31" s="302"/>
      <c r="C31" s="303"/>
      <c r="D31" s="301" t="s">
        <v>3720</v>
      </c>
      <c r="E31" s="301"/>
      <c r="F31" s="301"/>
      <c r="G31" s="301"/>
      <c r="H31" s="301"/>
      <c r="I31" s="301"/>
      <c r="J31" s="301"/>
      <c r="K31" s="299"/>
    </row>
    <row r="32" ht="12.75" customHeight="1">
      <c r="B32" s="302"/>
      <c r="C32" s="303"/>
      <c r="D32" s="303"/>
      <c r="E32" s="303"/>
      <c r="F32" s="303"/>
      <c r="G32" s="303"/>
      <c r="H32" s="303"/>
      <c r="I32" s="303"/>
      <c r="J32" s="303"/>
      <c r="K32" s="299"/>
    </row>
    <row r="33" ht="15" customHeight="1">
      <c r="B33" s="302"/>
      <c r="C33" s="303"/>
      <c r="D33" s="301" t="s">
        <v>3721</v>
      </c>
      <c r="E33" s="301"/>
      <c r="F33" s="301"/>
      <c r="G33" s="301"/>
      <c r="H33" s="301"/>
      <c r="I33" s="301"/>
      <c r="J33" s="301"/>
      <c r="K33" s="299"/>
    </row>
    <row r="34" ht="15" customHeight="1">
      <c r="B34" s="302"/>
      <c r="C34" s="303"/>
      <c r="D34" s="301" t="s">
        <v>3722</v>
      </c>
      <c r="E34" s="301"/>
      <c r="F34" s="301"/>
      <c r="G34" s="301"/>
      <c r="H34" s="301"/>
      <c r="I34" s="301"/>
      <c r="J34" s="301"/>
      <c r="K34" s="299"/>
    </row>
    <row r="35" ht="15" customHeight="1">
      <c r="B35" s="302"/>
      <c r="C35" s="303"/>
      <c r="D35" s="301" t="s">
        <v>3723</v>
      </c>
      <c r="E35" s="301"/>
      <c r="F35" s="301"/>
      <c r="G35" s="301"/>
      <c r="H35" s="301"/>
      <c r="I35" s="301"/>
      <c r="J35" s="301"/>
      <c r="K35" s="299"/>
    </row>
    <row r="36" ht="15" customHeight="1">
      <c r="B36" s="302"/>
      <c r="C36" s="303"/>
      <c r="D36" s="301"/>
      <c r="E36" s="304" t="s">
        <v>147</v>
      </c>
      <c r="F36" s="301"/>
      <c r="G36" s="301" t="s">
        <v>3724</v>
      </c>
      <c r="H36" s="301"/>
      <c r="I36" s="301"/>
      <c r="J36" s="301"/>
      <c r="K36" s="299"/>
    </row>
    <row r="37" ht="30.75" customHeight="1">
      <c r="B37" s="302"/>
      <c r="C37" s="303"/>
      <c r="D37" s="301"/>
      <c r="E37" s="304" t="s">
        <v>3725</v>
      </c>
      <c r="F37" s="301"/>
      <c r="G37" s="301" t="s">
        <v>3726</v>
      </c>
      <c r="H37" s="301"/>
      <c r="I37" s="301"/>
      <c r="J37" s="301"/>
      <c r="K37" s="299"/>
    </row>
    <row r="38" ht="15" customHeight="1">
      <c r="B38" s="302"/>
      <c r="C38" s="303"/>
      <c r="D38" s="301"/>
      <c r="E38" s="304" t="s">
        <v>54</v>
      </c>
      <c r="F38" s="301"/>
      <c r="G38" s="301" t="s">
        <v>3727</v>
      </c>
      <c r="H38" s="301"/>
      <c r="I38" s="301"/>
      <c r="J38" s="301"/>
      <c r="K38" s="299"/>
    </row>
    <row r="39" ht="15" customHeight="1">
      <c r="B39" s="302"/>
      <c r="C39" s="303"/>
      <c r="D39" s="301"/>
      <c r="E39" s="304" t="s">
        <v>55</v>
      </c>
      <c r="F39" s="301"/>
      <c r="G39" s="301" t="s">
        <v>3728</v>
      </c>
      <c r="H39" s="301"/>
      <c r="I39" s="301"/>
      <c r="J39" s="301"/>
      <c r="K39" s="299"/>
    </row>
    <row r="40" ht="15" customHeight="1">
      <c r="B40" s="302"/>
      <c r="C40" s="303"/>
      <c r="D40" s="301"/>
      <c r="E40" s="304" t="s">
        <v>148</v>
      </c>
      <c r="F40" s="301"/>
      <c r="G40" s="301" t="s">
        <v>3729</v>
      </c>
      <c r="H40" s="301"/>
      <c r="I40" s="301"/>
      <c r="J40" s="301"/>
      <c r="K40" s="299"/>
    </row>
    <row r="41" ht="15" customHeight="1">
      <c r="B41" s="302"/>
      <c r="C41" s="303"/>
      <c r="D41" s="301"/>
      <c r="E41" s="304" t="s">
        <v>149</v>
      </c>
      <c r="F41" s="301"/>
      <c r="G41" s="301" t="s">
        <v>3730</v>
      </c>
      <c r="H41" s="301"/>
      <c r="I41" s="301"/>
      <c r="J41" s="301"/>
      <c r="K41" s="299"/>
    </row>
    <row r="42" ht="15" customHeight="1">
      <c r="B42" s="302"/>
      <c r="C42" s="303"/>
      <c r="D42" s="301"/>
      <c r="E42" s="304" t="s">
        <v>3731</v>
      </c>
      <c r="F42" s="301"/>
      <c r="G42" s="301" t="s">
        <v>3732</v>
      </c>
      <c r="H42" s="301"/>
      <c r="I42" s="301"/>
      <c r="J42" s="301"/>
      <c r="K42" s="299"/>
    </row>
    <row r="43" ht="15" customHeight="1">
      <c r="B43" s="302"/>
      <c r="C43" s="303"/>
      <c r="D43" s="301"/>
      <c r="E43" s="304"/>
      <c r="F43" s="301"/>
      <c r="G43" s="301" t="s">
        <v>3733</v>
      </c>
      <c r="H43" s="301"/>
      <c r="I43" s="301"/>
      <c r="J43" s="301"/>
      <c r="K43" s="299"/>
    </row>
    <row r="44" ht="15" customHeight="1">
      <c r="B44" s="302"/>
      <c r="C44" s="303"/>
      <c r="D44" s="301"/>
      <c r="E44" s="304" t="s">
        <v>3734</v>
      </c>
      <c r="F44" s="301"/>
      <c r="G44" s="301" t="s">
        <v>3735</v>
      </c>
      <c r="H44" s="301"/>
      <c r="I44" s="301"/>
      <c r="J44" s="301"/>
      <c r="K44" s="299"/>
    </row>
    <row r="45" ht="15" customHeight="1">
      <c r="B45" s="302"/>
      <c r="C45" s="303"/>
      <c r="D45" s="301"/>
      <c r="E45" s="304" t="s">
        <v>151</v>
      </c>
      <c r="F45" s="301"/>
      <c r="G45" s="301" t="s">
        <v>3736</v>
      </c>
      <c r="H45" s="301"/>
      <c r="I45" s="301"/>
      <c r="J45" s="301"/>
      <c r="K45" s="299"/>
    </row>
    <row r="46" ht="12.75" customHeight="1">
      <c r="B46" s="302"/>
      <c r="C46" s="303"/>
      <c r="D46" s="301"/>
      <c r="E46" s="301"/>
      <c r="F46" s="301"/>
      <c r="G46" s="301"/>
      <c r="H46" s="301"/>
      <c r="I46" s="301"/>
      <c r="J46" s="301"/>
      <c r="K46" s="299"/>
    </row>
    <row r="47" ht="15" customHeight="1">
      <c r="B47" s="302"/>
      <c r="C47" s="303"/>
      <c r="D47" s="301" t="s">
        <v>3737</v>
      </c>
      <c r="E47" s="301"/>
      <c r="F47" s="301"/>
      <c r="G47" s="301"/>
      <c r="H47" s="301"/>
      <c r="I47" s="301"/>
      <c r="J47" s="301"/>
      <c r="K47" s="299"/>
    </row>
    <row r="48" ht="15" customHeight="1">
      <c r="B48" s="302"/>
      <c r="C48" s="303"/>
      <c r="D48" s="303"/>
      <c r="E48" s="301" t="s">
        <v>3738</v>
      </c>
      <c r="F48" s="301"/>
      <c r="G48" s="301"/>
      <c r="H48" s="301"/>
      <c r="I48" s="301"/>
      <c r="J48" s="301"/>
      <c r="K48" s="299"/>
    </row>
    <row r="49" ht="15" customHeight="1">
      <c r="B49" s="302"/>
      <c r="C49" s="303"/>
      <c r="D49" s="303"/>
      <c r="E49" s="301" t="s">
        <v>3739</v>
      </c>
      <c r="F49" s="301"/>
      <c r="G49" s="301"/>
      <c r="H49" s="301"/>
      <c r="I49" s="301"/>
      <c r="J49" s="301"/>
      <c r="K49" s="299"/>
    </row>
    <row r="50" ht="15" customHeight="1">
      <c r="B50" s="302"/>
      <c r="C50" s="303"/>
      <c r="D50" s="303"/>
      <c r="E50" s="301" t="s">
        <v>3740</v>
      </c>
      <c r="F50" s="301"/>
      <c r="G50" s="301"/>
      <c r="H50" s="301"/>
      <c r="I50" s="301"/>
      <c r="J50" s="301"/>
      <c r="K50" s="299"/>
    </row>
    <row r="51" ht="15" customHeight="1">
      <c r="B51" s="302"/>
      <c r="C51" s="303"/>
      <c r="D51" s="301" t="s">
        <v>3741</v>
      </c>
      <c r="E51" s="301"/>
      <c r="F51" s="301"/>
      <c r="G51" s="301"/>
      <c r="H51" s="301"/>
      <c r="I51" s="301"/>
      <c r="J51" s="301"/>
      <c r="K51" s="299"/>
    </row>
    <row r="52" ht="25.5" customHeight="1">
      <c r="B52" s="297"/>
      <c r="C52" s="298" t="s">
        <v>3742</v>
      </c>
      <c r="D52" s="298"/>
      <c r="E52" s="298"/>
      <c r="F52" s="298"/>
      <c r="G52" s="298"/>
      <c r="H52" s="298"/>
      <c r="I52" s="298"/>
      <c r="J52" s="298"/>
      <c r="K52" s="299"/>
    </row>
    <row r="53" ht="5.25" customHeight="1">
      <c r="B53" s="297"/>
      <c r="C53" s="300"/>
      <c r="D53" s="300"/>
      <c r="E53" s="300"/>
      <c r="F53" s="300"/>
      <c r="G53" s="300"/>
      <c r="H53" s="300"/>
      <c r="I53" s="300"/>
      <c r="J53" s="300"/>
      <c r="K53" s="299"/>
    </row>
    <row r="54" ht="15" customHeight="1">
      <c r="B54" s="297"/>
      <c r="C54" s="301" t="s">
        <v>3743</v>
      </c>
      <c r="D54" s="301"/>
      <c r="E54" s="301"/>
      <c r="F54" s="301"/>
      <c r="G54" s="301"/>
      <c r="H54" s="301"/>
      <c r="I54" s="301"/>
      <c r="J54" s="301"/>
      <c r="K54" s="299"/>
    </row>
    <row r="55" ht="15" customHeight="1">
      <c r="B55" s="297"/>
      <c r="C55" s="301" t="s">
        <v>3744</v>
      </c>
      <c r="D55" s="301"/>
      <c r="E55" s="301"/>
      <c r="F55" s="301"/>
      <c r="G55" s="301"/>
      <c r="H55" s="301"/>
      <c r="I55" s="301"/>
      <c r="J55" s="301"/>
      <c r="K55" s="299"/>
    </row>
    <row r="56" ht="12.75" customHeight="1">
      <c r="B56" s="297"/>
      <c r="C56" s="301"/>
      <c r="D56" s="301"/>
      <c r="E56" s="301"/>
      <c r="F56" s="301"/>
      <c r="G56" s="301"/>
      <c r="H56" s="301"/>
      <c r="I56" s="301"/>
      <c r="J56" s="301"/>
      <c r="K56" s="299"/>
    </row>
    <row r="57" ht="15" customHeight="1">
      <c r="B57" s="297"/>
      <c r="C57" s="301" t="s">
        <v>3745</v>
      </c>
      <c r="D57" s="301"/>
      <c r="E57" s="301"/>
      <c r="F57" s="301"/>
      <c r="G57" s="301"/>
      <c r="H57" s="301"/>
      <c r="I57" s="301"/>
      <c r="J57" s="301"/>
      <c r="K57" s="299"/>
    </row>
    <row r="58" ht="15" customHeight="1">
      <c r="B58" s="297"/>
      <c r="C58" s="303"/>
      <c r="D58" s="301" t="s">
        <v>3746</v>
      </c>
      <c r="E58" s="301"/>
      <c r="F58" s="301"/>
      <c r="G58" s="301"/>
      <c r="H58" s="301"/>
      <c r="I58" s="301"/>
      <c r="J58" s="301"/>
      <c r="K58" s="299"/>
    </row>
    <row r="59" ht="15" customHeight="1">
      <c r="B59" s="297"/>
      <c r="C59" s="303"/>
      <c r="D59" s="301" t="s">
        <v>3747</v>
      </c>
      <c r="E59" s="301"/>
      <c r="F59" s="301"/>
      <c r="G59" s="301"/>
      <c r="H59" s="301"/>
      <c r="I59" s="301"/>
      <c r="J59" s="301"/>
      <c r="K59" s="299"/>
    </row>
    <row r="60" ht="15" customHeight="1">
      <c r="B60" s="297"/>
      <c r="C60" s="303"/>
      <c r="D60" s="301" t="s">
        <v>3748</v>
      </c>
      <c r="E60" s="301"/>
      <c r="F60" s="301"/>
      <c r="G60" s="301"/>
      <c r="H60" s="301"/>
      <c r="I60" s="301"/>
      <c r="J60" s="301"/>
      <c r="K60" s="299"/>
    </row>
    <row r="61" ht="15" customHeight="1">
      <c r="B61" s="297"/>
      <c r="C61" s="303"/>
      <c r="D61" s="301" t="s">
        <v>3749</v>
      </c>
      <c r="E61" s="301"/>
      <c r="F61" s="301"/>
      <c r="G61" s="301"/>
      <c r="H61" s="301"/>
      <c r="I61" s="301"/>
      <c r="J61" s="301"/>
      <c r="K61" s="299"/>
    </row>
    <row r="62" ht="15" customHeight="1">
      <c r="B62" s="297"/>
      <c r="C62" s="303"/>
      <c r="D62" s="306" t="s">
        <v>3750</v>
      </c>
      <c r="E62" s="306"/>
      <c r="F62" s="306"/>
      <c r="G62" s="306"/>
      <c r="H62" s="306"/>
      <c r="I62" s="306"/>
      <c r="J62" s="306"/>
      <c r="K62" s="299"/>
    </row>
    <row r="63" ht="15" customHeight="1">
      <c r="B63" s="297"/>
      <c r="C63" s="303"/>
      <c r="D63" s="301" t="s">
        <v>3751</v>
      </c>
      <c r="E63" s="301"/>
      <c r="F63" s="301"/>
      <c r="G63" s="301"/>
      <c r="H63" s="301"/>
      <c r="I63" s="301"/>
      <c r="J63" s="301"/>
      <c r="K63" s="299"/>
    </row>
    <row r="64" ht="12.75" customHeight="1">
      <c r="B64" s="297"/>
      <c r="C64" s="303"/>
      <c r="D64" s="303"/>
      <c r="E64" s="307"/>
      <c r="F64" s="303"/>
      <c r="G64" s="303"/>
      <c r="H64" s="303"/>
      <c r="I64" s="303"/>
      <c r="J64" s="303"/>
      <c r="K64" s="299"/>
    </row>
    <row r="65" ht="15" customHeight="1">
      <c r="B65" s="297"/>
      <c r="C65" s="303"/>
      <c r="D65" s="301" t="s">
        <v>3752</v>
      </c>
      <c r="E65" s="301"/>
      <c r="F65" s="301"/>
      <c r="G65" s="301"/>
      <c r="H65" s="301"/>
      <c r="I65" s="301"/>
      <c r="J65" s="301"/>
      <c r="K65" s="299"/>
    </row>
    <row r="66" ht="15" customHeight="1">
      <c r="B66" s="297"/>
      <c r="C66" s="303"/>
      <c r="D66" s="306" t="s">
        <v>3753</v>
      </c>
      <c r="E66" s="306"/>
      <c r="F66" s="306"/>
      <c r="G66" s="306"/>
      <c r="H66" s="306"/>
      <c r="I66" s="306"/>
      <c r="J66" s="306"/>
      <c r="K66" s="299"/>
    </row>
    <row r="67" ht="15" customHeight="1">
      <c r="B67" s="297"/>
      <c r="C67" s="303"/>
      <c r="D67" s="301" t="s">
        <v>3754</v>
      </c>
      <c r="E67" s="301"/>
      <c r="F67" s="301"/>
      <c r="G67" s="301"/>
      <c r="H67" s="301"/>
      <c r="I67" s="301"/>
      <c r="J67" s="301"/>
      <c r="K67" s="299"/>
    </row>
    <row r="68" ht="15" customHeight="1">
      <c r="B68" s="297"/>
      <c r="C68" s="303"/>
      <c r="D68" s="301" t="s">
        <v>3755</v>
      </c>
      <c r="E68" s="301"/>
      <c r="F68" s="301"/>
      <c r="G68" s="301"/>
      <c r="H68" s="301"/>
      <c r="I68" s="301"/>
      <c r="J68" s="301"/>
      <c r="K68" s="299"/>
    </row>
    <row r="69" ht="15" customHeight="1">
      <c r="B69" s="297"/>
      <c r="C69" s="303"/>
      <c r="D69" s="301" t="s">
        <v>3756</v>
      </c>
      <c r="E69" s="301"/>
      <c r="F69" s="301"/>
      <c r="G69" s="301"/>
      <c r="H69" s="301"/>
      <c r="I69" s="301"/>
      <c r="J69" s="301"/>
      <c r="K69" s="299"/>
    </row>
    <row r="70" ht="15" customHeight="1">
      <c r="B70" s="297"/>
      <c r="C70" s="303"/>
      <c r="D70" s="301" t="s">
        <v>3757</v>
      </c>
      <c r="E70" s="301"/>
      <c r="F70" s="301"/>
      <c r="G70" s="301"/>
      <c r="H70" s="301"/>
      <c r="I70" s="301"/>
      <c r="J70" s="301"/>
      <c r="K70" s="299"/>
    </row>
    <row r="71" ht="12.75" customHeight="1">
      <c r="B71" s="308"/>
      <c r="C71" s="309"/>
      <c r="D71" s="309"/>
      <c r="E71" s="309"/>
      <c r="F71" s="309"/>
      <c r="G71" s="309"/>
      <c r="H71" s="309"/>
      <c r="I71" s="309"/>
      <c r="J71" s="309"/>
      <c r="K71" s="310"/>
    </row>
    <row r="72" ht="18.75" customHeight="1">
      <c r="B72" s="311"/>
      <c r="C72" s="311"/>
      <c r="D72" s="311"/>
      <c r="E72" s="311"/>
      <c r="F72" s="311"/>
      <c r="G72" s="311"/>
      <c r="H72" s="311"/>
      <c r="I72" s="311"/>
      <c r="J72" s="311"/>
      <c r="K72" s="312"/>
    </row>
    <row r="73" ht="18.75" customHeight="1">
      <c r="B73" s="312"/>
      <c r="C73" s="312"/>
      <c r="D73" s="312"/>
      <c r="E73" s="312"/>
      <c r="F73" s="312"/>
      <c r="G73" s="312"/>
      <c r="H73" s="312"/>
      <c r="I73" s="312"/>
      <c r="J73" s="312"/>
      <c r="K73" s="312"/>
    </row>
    <row r="74" ht="7.5" customHeight="1">
      <c r="B74" s="313"/>
      <c r="C74" s="314"/>
      <c r="D74" s="314"/>
      <c r="E74" s="314"/>
      <c r="F74" s="314"/>
      <c r="G74" s="314"/>
      <c r="H74" s="314"/>
      <c r="I74" s="314"/>
      <c r="J74" s="314"/>
      <c r="K74" s="315"/>
    </row>
    <row r="75" ht="45" customHeight="1">
      <c r="B75" s="316"/>
      <c r="C75" s="317" t="s">
        <v>3758</v>
      </c>
      <c r="D75" s="317"/>
      <c r="E75" s="317"/>
      <c r="F75" s="317"/>
      <c r="G75" s="317"/>
      <c r="H75" s="317"/>
      <c r="I75" s="317"/>
      <c r="J75" s="317"/>
      <c r="K75" s="318"/>
    </row>
    <row r="76" ht="17.25" customHeight="1">
      <c r="B76" s="316"/>
      <c r="C76" s="319" t="s">
        <v>3759</v>
      </c>
      <c r="D76" s="319"/>
      <c r="E76" s="319"/>
      <c r="F76" s="319" t="s">
        <v>3760</v>
      </c>
      <c r="G76" s="320"/>
      <c r="H76" s="319" t="s">
        <v>55</v>
      </c>
      <c r="I76" s="319" t="s">
        <v>58</v>
      </c>
      <c r="J76" s="319" t="s">
        <v>3761</v>
      </c>
      <c r="K76" s="318"/>
    </row>
    <row r="77" ht="17.25" customHeight="1">
      <c r="B77" s="316"/>
      <c r="C77" s="321" t="s">
        <v>3762</v>
      </c>
      <c r="D77" s="321"/>
      <c r="E77" s="321"/>
      <c r="F77" s="322" t="s">
        <v>3763</v>
      </c>
      <c r="G77" s="323"/>
      <c r="H77" s="321"/>
      <c r="I77" s="321"/>
      <c r="J77" s="321" t="s">
        <v>3764</v>
      </c>
      <c r="K77" s="318"/>
    </row>
    <row r="78" ht="5.25" customHeight="1">
      <c r="B78" s="316"/>
      <c r="C78" s="324"/>
      <c r="D78" s="324"/>
      <c r="E78" s="324"/>
      <c r="F78" s="324"/>
      <c r="G78" s="325"/>
      <c r="H78" s="324"/>
      <c r="I78" s="324"/>
      <c r="J78" s="324"/>
      <c r="K78" s="318"/>
    </row>
    <row r="79" ht="15" customHeight="1">
      <c r="B79" s="316"/>
      <c r="C79" s="304" t="s">
        <v>54</v>
      </c>
      <c r="D79" s="324"/>
      <c r="E79" s="324"/>
      <c r="F79" s="326" t="s">
        <v>3765</v>
      </c>
      <c r="G79" s="325"/>
      <c r="H79" s="304" t="s">
        <v>3766</v>
      </c>
      <c r="I79" s="304" t="s">
        <v>3767</v>
      </c>
      <c r="J79" s="304">
        <v>20</v>
      </c>
      <c r="K79" s="318"/>
    </row>
    <row r="80" ht="15" customHeight="1">
      <c r="B80" s="316"/>
      <c r="C80" s="304" t="s">
        <v>3768</v>
      </c>
      <c r="D80" s="304"/>
      <c r="E80" s="304"/>
      <c r="F80" s="326" t="s">
        <v>3765</v>
      </c>
      <c r="G80" s="325"/>
      <c r="H80" s="304" t="s">
        <v>3769</v>
      </c>
      <c r="I80" s="304" t="s">
        <v>3767</v>
      </c>
      <c r="J80" s="304">
        <v>120</v>
      </c>
      <c r="K80" s="318"/>
    </row>
    <row r="81" ht="15" customHeight="1">
      <c r="B81" s="327"/>
      <c r="C81" s="304" t="s">
        <v>3770</v>
      </c>
      <c r="D81" s="304"/>
      <c r="E81" s="304"/>
      <c r="F81" s="326" t="s">
        <v>3771</v>
      </c>
      <c r="G81" s="325"/>
      <c r="H81" s="304" t="s">
        <v>3772</v>
      </c>
      <c r="I81" s="304" t="s">
        <v>3767</v>
      </c>
      <c r="J81" s="304">
        <v>50</v>
      </c>
      <c r="K81" s="318"/>
    </row>
    <row r="82" ht="15" customHeight="1">
      <c r="B82" s="327"/>
      <c r="C82" s="304" t="s">
        <v>3773</v>
      </c>
      <c r="D82" s="304"/>
      <c r="E82" s="304"/>
      <c r="F82" s="326" t="s">
        <v>3765</v>
      </c>
      <c r="G82" s="325"/>
      <c r="H82" s="304" t="s">
        <v>3774</v>
      </c>
      <c r="I82" s="304" t="s">
        <v>3775</v>
      </c>
      <c r="J82" s="304"/>
      <c r="K82" s="318"/>
    </row>
    <row r="83" ht="15" customHeight="1">
      <c r="B83" s="327"/>
      <c r="C83" s="328" t="s">
        <v>3776</v>
      </c>
      <c r="D83" s="328"/>
      <c r="E83" s="328"/>
      <c r="F83" s="329" t="s">
        <v>3771</v>
      </c>
      <c r="G83" s="328"/>
      <c r="H83" s="328" t="s">
        <v>3777</v>
      </c>
      <c r="I83" s="328" t="s">
        <v>3767</v>
      </c>
      <c r="J83" s="328">
        <v>15</v>
      </c>
      <c r="K83" s="318"/>
    </row>
    <row r="84" ht="15" customHeight="1">
      <c r="B84" s="327"/>
      <c r="C84" s="328" t="s">
        <v>3778</v>
      </c>
      <c r="D84" s="328"/>
      <c r="E84" s="328"/>
      <c r="F84" s="329" t="s">
        <v>3771</v>
      </c>
      <c r="G84" s="328"/>
      <c r="H84" s="328" t="s">
        <v>3779</v>
      </c>
      <c r="I84" s="328" t="s">
        <v>3767</v>
      </c>
      <c r="J84" s="328">
        <v>15</v>
      </c>
      <c r="K84" s="318"/>
    </row>
    <row r="85" ht="15" customHeight="1">
      <c r="B85" s="327"/>
      <c r="C85" s="328" t="s">
        <v>3780</v>
      </c>
      <c r="D85" s="328"/>
      <c r="E85" s="328"/>
      <c r="F85" s="329" t="s">
        <v>3771</v>
      </c>
      <c r="G85" s="328"/>
      <c r="H85" s="328" t="s">
        <v>3781</v>
      </c>
      <c r="I85" s="328" t="s">
        <v>3767</v>
      </c>
      <c r="J85" s="328">
        <v>20</v>
      </c>
      <c r="K85" s="318"/>
    </row>
    <row r="86" ht="15" customHeight="1">
      <c r="B86" s="327"/>
      <c r="C86" s="328" t="s">
        <v>3782</v>
      </c>
      <c r="D86" s="328"/>
      <c r="E86" s="328"/>
      <c r="F86" s="329" t="s">
        <v>3771</v>
      </c>
      <c r="G86" s="328"/>
      <c r="H86" s="328" t="s">
        <v>3783</v>
      </c>
      <c r="I86" s="328" t="s">
        <v>3767</v>
      </c>
      <c r="J86" s="328">
        <v>20</v>
      </c>
      <c r="K86" s="318"/>
    </row>
    <row r="87" ht="15" customHeight="1">
      <c r="B87" s="327"/>
      <c r="C87" s="304" t="s">
        <v>3784</v>
      </c>
      <c r="D87" s="304"/>
      <c r="E87" s="304"/>
      <c r="F87" s="326" t="s">
        <v>3771</v>
      </c>
      <c r="G87" s="325"/>
      <c r="H87" s="304" t="s">
        <v>3785</v>
      </c>
      <c r="I87" s="304" t="s">
        <v>3767</v>
      </c>
      <c r="J87" s="304">
        <v>50</v>
      </c>
      <c r="K87" s="318"/>
    </row>
    <row r="88" ht="15" customHeight="1">
      <c r="B88" s="327"/>
      <c r="C88" s="304" t="s">
        <v>3786</v>
      </c>
      <c r="D88" s="304"/>
      <c r="E88" s="304"/>
      <c r="F88" s="326" t="s">
        <v>3771</v>
      </c>
      <c r="G88" s="325"/>
      <c r="H88" s="304" t="s">
        <v>3787</v>
      </c>
      <c r="I88" s="304" t="s">
        <v>3767</v>
      </c>
      <c r="J88" s="304">
        <v>20</v>
      </c>
      <c r="K88" s="318"/>
    </row>
    <row r="89" ht="15" customHeight="1">
      <c r="B89" s="327"/>
      <c r="C89" s="304" t="s">
        <v>3788</v>
      </c>
      <c r="D89" s="304"/>
      <c r="E89" s="304"/>
      <c r="F89" s="326" t="s">
        <v>3771</v>
      </c>
      <c r="G89" s="325"/>
      <c r="H89" s="304" t="s">
        <v>3789</v>
      </c>
      <c r="I89" s="304" t="s">
        <v>3767</v>
      </c>
      <c r="J89" s="304">
        <v>20</v>
      </c>
      <c r="K89" s="318"/>
    </row>
    <row r="90" ht="15" customHeight="1">
      <c r="B90" s="327"/>
      <c r="C90" s="304" t="s">
        <v>3790</v>
      </c>
      <c r="D90" s="304"/>
      <c r="E90" s="304"/>
      <c r="F90" s="326" t="s">
        <v>3771</v>
      </c>
      <c r="G90" s="325"/>
      <c r="H90" s="304" t="s">
        <v>3791</v>
      </c>
      <c r="I90" s="304" t="s">
        <v>3767</v>
      </c>
      <c r="J90" s="304">
        <v>50</v>
      </c>
      <c r="K90" s="318"/>
    </row>
    <row r="91" ht="15" customHeight="1">
      <c r="B91" s="327"/>
      <c r="C91" s="304" t="s">
        <v>3792</v>
      </c>
      <c r="D91" s="304"/>
      <c r="E91" s="304"/>
      <c r="F91" s="326" t="s">
        <v>3771</v>
      </c>
      <c r="G91" s="325"/>
      <c r="H91" s="304" t="s">
        <v>3792</v>
      </c>
      <c r="I91" s="304" t="s">
        <v>3767</v>
      </c>
      <c r="J91" s="304">
        <v>50</v>
      </c>
      <c r="K91" s="318"/>
    </row>
    <row r="92" ht="15" customHeight="1">
      <c r="B92" s="327"/>
      <c r="C92" s="304" t="s">
        <v>3793</v>
      </c>
      <c r="D92" s="304"/>
      <c r="E92" s="304"/>
      <c r="F92" s="326" t="s">
        <v>3771</v>
      </c>
      <c r="G92" s="325"/>
      <c r="H92" s="304" t="s">
        <v>3794</v>
      </c>
      <c r="I92" s="304" t="s">
        <v>3767</v>
      </c>
      <c r="J92" s="304">
        <v>255</v>
      </c>
      <c r="K92" s="318"/>
    </row>
    <row r="93" ht="15" customHeight="1">
      <c r="B93" s="327"/>
      <c r="C93" s="304" t="s">
        <v>3795</v>
      </c>
      <c r="D93" s="304"/>
      <c r="E93" s="304"/>
      <c r="F93" s="326" t="s">
        <v>3765</v>
      </c>
      <c r="G93" s="325"/>
      <c r="H93" s="304" t="s">
        <v>3796</v>
      </c>
      <c r="I93" s="304" t="s">
        <v>3797</v>
      </c>
      <c r="J93" s="304"/>
      <c r="K93" s="318"/>
    </row>
    <row r="94" ht="15" customHeight="1">
      <c r="B94" s="327"/>
      <c r="C94" s="304" t="s">
        <v>3798</v>
      </c>
      <c r="D94" s="304"/>
      <c r="E94" s="304"/>
      <c r="F94" s="326" t="s">
        <v>3765</v>
      </c>
      <c r="G94" s="325"/>
      <c r="H94" s="304" t="s">
        <v>3799</v>
      </c>
      <c r="I94" s="304" t="s">
        <v>3800</v>
      </c>
      <c r="J94" s="304"/>
      <c r="K94" s="318"/>
    </row>
    <row r="95" ht="15" customHeight="1">
      <c r="B95" s="327"/>
      <c r="C95" s="304" t="s">
        <v>3801</v>
      </c>
      <c r="D95" s="304"/>
      <c r="E95" s="304"/>
      <c r="F95" s="326" t="s">
        <v>3765</v>
      </c>
      <c r="G95" s="325"/>
      <c r="H95" s="304" t="s">
        <v>3801</v>
      </c>
      <c r="I95" s="304" t="s">
        <v>3800</v>
      </c>
      <c r="J95" s="304"/>
      <c r="K95" s="318"/>
    </row>
    <row r="96" ht="15" customHeight="1">
      <c r="B96" s="327"/>
      <c r="C96" s="304" t="s">
        <v>39</v>
      </c>
      <c r="D96" s="304"/>
      <c r="E96" s="304"/>
      <c r="F96" s="326" t="s">
        <v>3765</v>
      </c>
      <c r="G96" s="325"/>
      <c r="H96" s="304" t="s">
        <v>3802</v>
      </c>
      <c r="I96" s="304" t="s">
        <v>3800</v>
      </c>
      <c r="J96" s="304"/>
      <c r="K96" s="318"/>
    </row>
    <row r="97" ht="15" customHeight="1">
      <c r="B97" s="327"/>
      <c r="C97" s="304" t="s">
        <v>49</v>
      </c>
      <c r="D97" s="304"/>
      <c r="E97" s="304"/>
      <c r="F97" s="326" t="s">
        <v>3765</v>
      </c>
      <c r="G97" s="325"/>
      <c r="H97" s="304" t="s">
        <v>3803</v>
      </c>
      <c r="I97" s="304" t="s">
        <v>3800</v>
      </c>
      <c r="J97" s="304"/>
      <c r="K97" s="318"/>
    </row>
    <row r="98" ht="15" customHeight="1">
      <c r="B98" s="330"/>
      <c r="C98" s="331"/>
      <c r="D98" s="331"/>
      <c r="E98" s="331"/>
      <c r="F98" s="331"/>
      <c r="G98" s="331"/>
      <c r="H98" s="331"/>
      <c r="I98" s="331"/>
      <c r="J98" s="331"/>
      <c r="K98" s="332"/>
    </row>
    <row r="99" ht="18.75" customHeight="1">
      <c r="B99" s="333"/>
      <c r="C99" s="334"/>
      <c r="D99" s="334"/>
      <c r="E99" s="334"/>
      <c r="F99" s="334"/>
      <c r="G99" s="334"/>
      <c r="H99" s="334"/>
      <c r="I99" s="334"/>
      <c r="J99" s="334"/>
      <c r="K99" s="333"/>
    </row>
    <row r="100" ht="18.75" customHeight="1">
      <c r="B100" s="312"/>
      <c r="C100" s="312"/>
      <c r="D100" s="312"/>
      <c r="E100" s="312"/>
      <c r="F100" s="312"/>
      <c r="G100" s="312"/>
      <c r="H100" s="312"/>
      <c r="I100" s="312"/>
      <c r="J100" s="312"/>
      <c r="K100" s="312"/>
    </row>
    <row r="101" ht="7.5" customHeight="1">
      <c r="B101" s="313"/>
      <c r="C101" s="314"/>
      <c r="D101" s="314"/>
      <c r="E101" s="314"/>
      <c r="F101" s="314"/>
      <c r="G101" s="314"/>
      <c r="H101" s="314"/>
      <c r="I101" s="314"/>
      <c r="J101" s="314"/>
      <c r="K101" s="315"/>
    </row>
    <row r="102" ht="45" customHeight="1">
      <c r="B102" s="316"/>
      <c r="C102" s="317" t="s">
        <v>3804</v>
      </c>
      <c r="D102" s="317"/>
      <c r="E102" s="317"/>
      <c r="F102" s="317"/>
      <c r="G102" s="317"/>
      <c r="H102" s="317"/>
      <c r="I102" s="317"/>
      <c r="J102" s="317"/>
      <c r="K102" s="318"/>
    </row>
    <row r="103" ht="17.25" customHeight="1">
      <c r="B103" s="316"/>
      <c r="C103" s="319" t="s">
        <v>3759</v>
      </c>
      <c r="D103" s="319"/>
      <c r="E103" s="319"/>
      <c r="F103" s="319" t="s">
        <v>3760</v>
      </c>
      <c r="G103" s="320"/>
      <c r="H103" s="319" t="s">
        <v>55</v>
      </c>
      <c r="I103" s="319" t="s">
        <v>58</v>
      </c>
      <c r="J103" s="319" t="s">
        <v>3761</v>
      </c>
      <c r="K103" s="318"/>
    </row>
    <row r="104" ht="17.25" customHeight="1">
      <c r="B104" s="316"/>
      <c r="C104" s="321" t="s">
        <v>3762</v>
      </c>
      <c r="D104" s="321"/>
      <c r="E104" s="321"/>
      <c r="F104" s="322" t="s">
        <v>3763</v>
      </c>
      <c r="G104" s="323"/>
      <c r="H104" s="321"/>
      <c r="I104" s="321"/>
      <c r="J104" s="321" t="s">
        <v>3764</v>
      </c>
      <c r="K104" s="318"/>
    </row>
    <row r="105" ht="5.25" customHeight="1">
      <c r="B105" s="316"/>
      <c r="C105" s="319"/>
      <c r="D105" s="319"/>
      <c r="E105" s="319"/>
      <c r="F105" s="319"/>
      <c r="G105" s="335"/>
      <c r="H105" s="319"/>
      <c r="I105" s="319"/>
      <c r="J105" s="319"/>
      <c r="K105" s="318"/>
    </row>
    <row r="106" ht="15" customHeight="1">
      <c r="B106" s="316"/>
      <c r="C106" s="304" t="s">
        <v>54</v>
      </c>
      <c r="D106" s="324"/>
      <c r="E106" s="324"/>
      <c r="F106" s="326" t="s">
        <v>3765</v>
      </c>
      <c r="G106" s="335"/>
      <c r="H106" s="304" t="s">
        <v>3805</v>
      </c>
      <c r="I106" s="304" t="s">
        <v>3767</v>
      </c>
      <c r="J106" s="304">
        <v>20</v>
      </c>
      <c r="K106" s="318"/>
    </row>
    <row r="107" ht="15" customHeight="1">
      <c r="B107" s="316"/>
      <c r="C107" s="304" t="s">
        <v>3768</v>
      </c>
      <c r="D107" s="304"/>
      <c r="E107" s="304"/>
      <c r="F107" s="326" t="s">
        <v>3765</v>
      </c>
      <c r="G107" s="304"/>
      <c r="H107" s="304" t="s">
        <v>3805</v>
      </c>
      <c r="I107" s="304" t="s">
        <v>3767</v>
      </c>
      <c r="J107" s="304">
        <v>120</v>
      </c>
      <c r="K107" s="318"/>
    </row>
    <row r="108" ht="15" customHeight="1">
      <c r="B108" s="327"/>
      <c r="C108" s="304" t="s">
        <v>3770</v>
      </c>
      <c r="D108" s="304"/>
      <c r="E108" s="304"/>
      <c r="F108" s="326" t="s">
        <v>3771</v>
      </c>
      <c r="G108" s="304"/>
      <c r="H108" s="304" t="s">
        <v>3805</v>
      </c>
      <c r="I108" s="304" t="s">
        <v>3767</v>
      </c>
      <c r="J108" s="304">
        <v>50</v>
      </c>
      <c r="K108" s="318"/>
    </row>
    <row r="109" ht="15" customHeight="1">
      <c r="B109" s="327"/>
      <c r="C109" s="304" t="s">
        <v>3773</v>
      </c>
      <c r="D109" s="304"/>
      <c r="E109" s="304"/>
      <c r="F109" s="326" t="s">
        <v>3765</v>
      </c>
      <c r="G109" s="304"/>
      <c r="H109" s="304" t="s">
        <v>3805</v>
      </c>
      <c r="I109" s="304" t="s">
        <v>3775</v>
      </c>
      <c r="J109" s="304"/>
      <c r="K109" s="318"/>
    </row>
    <row r="110" ht="15" customHeight="1">
      <c r="B110" s="327"/>
      <c r="C110" s="304" t="s">
        <v>3784</v>
      </c>
      <c r="D110" s="304"/>
      <c r="E110" s="304"/>
      <c r="F110" s="326" t="s">
        <v>3771</v>
      </c>
      <c r="G110" s="304"/>
      <c r="H110" s="304" t="s">
        <v>3805</v>
      </c>
      <c r="I110" s="304" t="s">
        <v>3767</v>
      </c>
      <c r="J110" s="304">
        <v>50</v>
      </c>
      <c r="K110" s="318"/>
    </row>
    <row r="111" ht="15" customHeight="1">
      <c r="B111" s="327"/>
      <c r="C111" s="304" t="s">
        <v>3792</v>
      </c>
      <c r="D111" s="304"/>
      <c r="E111" s="304"/>
      <c r="F111" s="326" t="s">
        <v>3771</v>
      </c>
      <c r="G111" s="304"/>
      <c r="H111" s="304" t="s">
        <v>3805</v>
      </c>
      <c r="I111" s="304" t="s">
        <v>3767</v>
      </c>
      <c r="J111" s="304">
        <v>50</v>
      </c>
      <c r="K111" s="318"/>
    </row>
    <row r="112" ht="15" customHeight="1">
      <c r="B112" s="327"/>
      <c r="C112" s="304" t="s">
        <v>3790</v>
      </c>
      <c r="D112" s="304"/>
      <c r="E112" s="304"/>
      <c r="F112" s="326" t="s">
        <v>3771</v>
      </c>
      <c r="G112" s="304"/>
      <c r="H112" s="304" t="s">
        <v>3805</v>
      </c>
      <c r="I112" s="304" t="s">
        <v>3767</v>
      </c>
      <c r="J112" s="304">
        <v>50</v>
      </c>
      <c r="K112" s="318"/>
    </row>
    <row r="113" ht="15" customHeight="1">
      <c r="B113" s="327"/>
      <c r="C113" s="304" t="s">
        <v>54</v>
      </c>
      <c r="D113" s="304"/>
      <c r="E113" s="304"/>
      <c r="F113" s="326" t="s">
        <v>3765</v>
      </c>
      <c r="G113" s="304"/>
      <c r="H113" s="304" t="s">
        <v>3806</v>
      </c>
      <c r="I113" s="304" t="s">
        <v>3767</v>
      </c>
      <c r="J113" s="304">
        <v>20</v>
      </c>
      <c r="K113" s="318"/>
    </row>
    <row r="114" ht="15" customHeight="1">
      <c r="B114" s="327"/>
      <c r="C114" s="304" t="s">
        <v>3807</v>
      </c>
      <c r="D114" s="304"/>
      <c r="E114" s="304"/>
      <c r="F114" s="326" t="s">
        <v>3765</v>
      </c>
      <c r="G114" s="304"/>
      <c r="H114" s="304" t="s">
        <v>3808</v>
      </c>
      <c r="I114" s="304" t="s">
        <v>3767</v>
      </c>
      <c r="J114" s="304">
        <v>120</v>
      </c>
      <c r="K114" s="318"/>
    </row>
    <row r="115" ht="15" customHeight="1">
      <c r="B115" s="327"/>
      <c r="C115" s="304" t="s">
        <v>39</v>
      </c>
      <c r="D115" s="304"/>
      <c r="E115" s="304"/>
      <c r="F115" s="326" t="s">
        <v>3765</v>
      </c>
      <c r="G115" s="304"/>
      <c r="H115" s="304" t="s">
        <v>3809</v>
      </c>
      <c r="I115" s="304" t="s">
        <v>3800</v>
      </c>
      <c r="J115" s="304"/>
      <c r="K115" s="318"/>
    </row>
    <row r="116" ht="15" customHeight="1">
      <c r="B116" s="327"/>
      <c r="C116" s="304" t="s">
        <v>49</v>
      </c>
      <c r="D116" s="304"/>
      <c r="E116" s="304"/>
      <c r="F116" s="326" t="s">
        <v>3765</v>
      </c>
      <c r="G116" s="304"/>
      <c r="H116" s="304" t="s">
        <v>3810</v>
      </c>
      <c r="I116" s="304" t="s">
        <v>3800</v>
      </c>
      <c r="J116" s="304"/>
      <c r="K116" s="318"/>
    </row>
    <row r="117" ht="15" customHeight="1">
      <c r="B117" s="327"/>
      <c r="C117" s="304" t="s">
        <v>58</v>
      </c>
      <c r="D117" s="304"/>
      <c r="E117" s="304"/>
      <c r="F117" s="326" t="s">
        <v>3765</v>
      </c>
      <c r="G117" s="304"/>
      <c r="H117" s="304" t="s">
        <v>3811</v>
      </c>
      <c r="I117" s="304" t="s">
        <v>3812</v>
      </c>
      <c r="J117" s="304"/>
      <c r="K117" s="318"/>
    </row>
    <row r="118" ht="15" customHeight="1">
      <c r="B118" s="330"/>
      <c r="C118" s="336"/>
      <c r="D118" s="336"/>
      <c r="E118" s="336"/>
      <c r="F118" s="336"/>
      <c r="G118" s="336"/>
      <c r="H118" s="336"/>
      <c r="I118" s="336"/>
      <c r="J118" s="336"/>
      <c r="K118" s="332"/>
    </row>
    <row r="119" ht="18.75" customHeight="1">
      <c r="B119" s="337"/>
      <c r="C119" s="301"/>
      <c r="D119" s="301"/>
      <c r="E119" s="301"/>
      <c r="F119" s="338"/>
      <c r="G119" s="301"/>
      <c r="H119" s="301"/>
      <c r="I119" s="301"/>
      <c r="J119" s="301"/>
      <c r="K119" s="337"/>
    </row>
    <row r="120" ht="18.75" customHeight="1">
      <c r="B120" s="312"/>
      <c r="C120" s="312"/>
      <c r="D120" s="312"/>
      <c r="E120" s="312"/>
      <c r="F120" s="312"/>
      <c r="G120" s="312"/>
      <c r="H120" s="312"/>
      <c r="I120" s="312"/>
      <c r="J120" s="312"/>
      <c r="K120" s="312"/>
    </row>
    <row r="121" ht="7.5" customHeight="1">
      <c r="B121" s="339"/>
      <c r="C121" s="340"/>
      <c r="D121" s="340"/>
      <c r="E121" s="340"/>
      <c r="F121" s="340"/>
      <c r="G121" s="340"/>
      <c r="H121" s="340"/>
      <c r="I121" s="340"/>
      <c r="J121" s="340"/>
      <c r="K121" s="341"/>
    </row>
    <row r="122" ht="45" customHeight="1">
      <c r="B122" s="342"/>
      <c r="C122" s="295" t="s">
        <v>3813</v>
      </c>
      <c r="D122" s="295"/>
      <c r="E122" s="295"/>
      <c r="F122" s="295"/>
      <c r="G122" s="295"/>
      <c r="H122" s="295"/>
      <c r="I122" s="295"/>
      <c r="J122" s="295"/>
      <c r="K122" s="343"/>
    </row>
    <row r="123" ht="17.25" customHeight="1">
      <c r="B123" s="344"/>
      <c r="C123" s="319" t="s">
        <v>3759</v>
      </c>
      <c r="D123" s="319"/>
      <c r="E123" s="319"/>
      <c r="F123" s="319" t="s">
        <v>3760</v>
      </c>
      <c r="G123" s="320"/>
      <c r="H123" s="319" t="s">
        <v>55</v>
      </c>
      <c r="I123" s="319" t="s">
        <v>58</v>
      </c>
      <c r="J123" s="319" t="s">
        <v>3761</v>
      </c>
      <c r="K123" s="345"/>
    </row>
    <row r="124" ht="17.25" customHeight="1">
      <c r="B124" s="344"/>
      <c r="C124" s="321" t="s">
        <v>3762</v>
      </c>
      <c r="D124" s="321"/>
      <c r="E124" s="321"/>
      <c r="F124" s="322" t="s">
        <v>3763</v>
      </c>
      <c r="G124" s="323"/>
      <c r="H124" s="321"/>
      <c r="I124" s="321"/>
      <c r="J124" s="321" t="s">
        <v>3764</v>
      </c>
      <c r="K124" s="345"/>
    </row>
    <row r="125" ht="5.25" customHeight="1">
      <c r="B125" s="346"/>
      <c r="C125" s="324"/>
      <c r="D125" s="324"/>
      <c r="E125" s="324"/>
      <c r="F125" s="324"/>
      <c r="G125" s="304"/>
      <c r="H125" s="324"/>
      <c r="I125" s="324"/>
      <c r="J125" s="324"/>
      <c r="K125" s="347"/>
    </row>
    <row r="126" ht="15" customHeight="1">
      <c r="B126" s="346"/>
      <c r="C126" s="304" t="s">
        <v>3768</v>
      </c>
      <c r="D126" s="324"/>
      <c r="E126" s="324"/>
      <c r="F126" s="326" t="s">
        <v>3765</v>
      </c>
      <c r="G126" s="304"/>
      <c r="H126" s="304" t="s">
        <v>3805</v>
      </c>
      <c r="I126" s="304" t="s">
        <v>3767</v>
      </c>
      <c r="J126" s="304">
        <v>120</v>
      </c>
      <c r="K126" s="348"/>
    </row>
    <row r="127" ht="15" customHeight="1">
      <c r="B127" s="346"/>
      <c r="C127" s="304" t="s">
        <v>3814</v>
      </c>
      <c r="D127" s="304"/>
      <c r="E127" s="304"/>
      <c r="F127" s="326" t="s">
        <v>3765</v>
      </c>
      <c r="G127" s="304"/>
      <c r="H127" s="304" t="s">
        <v>3815</v>
      </c>
      <c r="I127" s="304" t="s">
        <v>3767</v>
      </c>
      <c r="J127" s="304" t="s">
        <v>3816</v>
      </c>
      <c r="K127" s="348"/>
    </row>
    <row r="128" ht="15" customHeight="1">
      <c r="B128" s="346"/>
      <c r="C128" s="304" t="s">
        <v>3713</v>
      </c>
      <c r="D128" s="304"/>
      <c r="E128" s="304"/>
      <c r="F128" s="326" t="s">
        <v>3765</v>
      </c>
      <c r="G128" s="304"/>
      <c r="H128" s="304" t="s">
        <v>3817</v>
      </c>
      <c r="I128" s="304" t="s">
        <v>3767</v>
      </c>
      <c r="J128" s="304" t="s">
        <v>3816</v>
      </c>
      <c r="K128" s="348"/>
    </row>
    <row r="129" ht="15" customHeight="1">
      <c r="B129" s="346"/>
      <c r="C129" s="304" t="s">
        <v>3776</v>
      </c>
      <c r="D129" s="304"/>
      <c r="E129" s="304"/>
      <c r="F129" s="326" t="s">
        <v>3771</v>
      </c>
      <c r="G129" s="304"/>
      <c r="H129" s="304" t="s">
        <v>3777</v>
      </c>
      <c r="I129" s="304" t="s">
        <v>3767</v>
      </c>
      <c r="J129" s="304">
        <v>15</v>
      </c>
      <c r="K129" s="348"/>
    </row>
    <row r="130" ht="15" customHeight="1">
      <c r="B130" s="346"/>
      <c r="C130" s="328" t="s">
        <v>3778</v>
      </c>
      <c r="D130" s="328"/>
      <c r="E130" s="328"/>
      <c r="F130" s="329" t="s">
        <v>3771</v>
      </c>
      <c r="G130" s="328"/>
      <c r="H130" s="328" t="s">
        <v>3779</v>
      </c>
      <c r="I130" s="328" t="s">
        <v>3767</v>
      </c>
      <c r="J130" s="328">
        <v>15</v>
      </c>
      <c r="K130" s="348"/>
    </row>
    <row r="131" ht="15" customHeight="1">
      <c r="B131" s="346"/>
      <c r="C131" s="328" t="s">
        <v>3780</v>
      </c>
      <c r="D131" s="328"/>
      <c r="E131" s="328"/>
      <c r="F131" s="329" t="s">
        <v>3771</v>
      </c>
      <c r="G131" s="328"/>
      <c r="H131" s="328" t="s">
        <v>3781</v>
      </c>
      <c r="I131" s="328" t="s">
        <v>3767</v>
      </c>
      <c r="J131" s="328">
        <v>20</v>
      </c>
      <c r="K131" s="348"/>
    </row>
    <row r="132" ht="15" customHeight="1">
      <c r="B132" s="346"/>
      <c r="C132" s="328" t="s">
        <v>3782</v>
      </c>
      <c r="D132" s="328"/>
      <c r="E132" s="328"/>
      <c r="F132" s="329" t="s">
        <v>3771</v>
      </c>
      <c r="G132" s="328"/>
      <c r="H132" s="328" t="s">
        <v>3783</v>
      </c>
      <c r="I132" s="328" t="s">
        <v>3767</v>
      </c>
      <c r="J132" s="328">
        <v>20</v>
      </c>
      <c r="K132" s="348"/>
    </row>
    <row r="133" ht="15" customHeight="1">
      <c r="B133" s="346"/>
      <c r="C133" s="304" t="s">
        <v>3770</v>
      </c>
      <c r="D133" s="304"/>
      <c r="E133" s="304"/>
      <c r="F133" s="326" t="s">
        <v>3771</v>
      </c>
      <c r="G133" s="304"/>
      <c r="H133" s="304" t="s">
        <v>3805</v>
      </c>
      <c r="I133" s="304" t="s">
        <v>3767</v>
      </c>
      <c r="J133" s="304">
        <v>50</v>
      </c>
      <c r="K133" s="348"/>
    </row>
    <row r="134" ht="15" customHeight="1">
      <c r="B134" s="346"/>
      <c r="C134" s="304" t="s">
        <v>3784</v>
      </c>
      <c r="D134" s="304"/>
      <c r="E134" s="304"/>
      <c r="F134" s="326" t="s">
        <v>3771</v>
      </c>
      <c r="G134" s="304"/>
      <c r="H134" s="304" t="s">
        <v>3805</v>
      </c>
      <c r="I134" s="304" t="s">
        <v>3767</v>
      </c>
      <c r="J134" s="304">
        <v>50</v>
      </c>
      <c r="K134" s="348"/>
    </row>
    <row r="135" ht="15" customHeight="1">
      <c r="B135" s="346"/>
      <c r="C135" s="304" t="s">
        <v>3790</v>
      </c>
      <c r="D135" s="304"/>
      <c r="E135" s="304"/>
      <c r="F135" s="326" t="s">
        <v>3771</v>
      </c>
      <c r="G135" s="304"/>
      <c r="H135" s="304" t="s">
        <v>3805</v>
      </c>
      <c r="I135" s="304" t="s">
        <v>3767</v>
      </c>
      <c r="J135" s="304">
        <v>50</v>
      </c>
      <c r="K135" s="348"/>
    </row>
    <row r="136" ht="15" customHeight="1">
      <c r="B136" s="346"/>
      <c r="C136" s="304" t="s">
        <v>3792</v>
      </c>
      <c r="D136" s="304"/>
      <c r="E136" s="304"/>
      <c r="F136" s="326" t="s">
        <v>3771</v>
      </c>
      <c r="G136" s="304"/>
      <c r="H136" s="304" t="s">
        <v>3805</v>
      </c>
      <c r="I136" s="304" t="s">
        <v>3767</v>
      </c>
      <c r="J136" s="304">
        <v>50</v>
      </c>
      <c r="K136" s="348"/>
    </row>
    <row r="137" ht="15" customHeight="1">
      <c r="B137" s="346"/>
      <c r="C137" s="304" t="s">
        <v>3793</v>
      </c>
      <c r="D137" s="304"/>
      <c r="E137" s="304"/>
      <c r="F137" s="326" t="s">
        <v>3771</v>
      </c>
      <c r="G137" s="304"/>
      <c r="H137" s="304" t="s">
        <v>3818</v>
      </c>
      <c r="I137" s="304" t="s">
        <v>3767</v>
      </c>
      <c r="J137" s="304">
        <v>255</v>
      </c>
      <c r="K137" s="348"/>
    </row>
    <row r="138" ht="15" customHeight="1">
      <c r="B138" s="346"/>
      <c r="C138" s="304" t="s">
        <v>3795</v>
      </c>
      <c r="D138" s="304"/>
      <c r="E138" s="304"/>
      <c r="F138" s="326" t="s">
        <v>3765</v>
      </c>
      <c r="G138" s="304"/>
      <c r="H138" s="304" t="s">
        <v>3819</v>
      </c>
      <c r="I138" s="304" t="s">
        <v>3797</v>
      </c>
      <c r="J138" s="304"/>
      <c r="K138" s="348"/>
    </row>
    <row r="139" ht="15" customHeight="1">
      <c r="B139" s="346"/>
      <c r="C139" s="304" t="s">
        <v>3798</v>
      </c>
      <c r="D139" s="304"/>
      <c r="E139" s="304"/>
      <c r="F139" s="326" t="s">
        <v>3765</v>
      </c>
      <c r="G139" s="304"/>
      <c r="H139" s="304" t="s">
        <v>3820</v>
      </c>
      <c r="I139" s="304" t="s">
        <v>3800</v>
      </c>
      <c r="J139" s="304"/>
      <c r="K139" s="348"/>
    </row>
    <row r="140" ht="15" customHeight="1">
      <c r="B140" s="346"/>
      <c r="C140" s="304" t="s">
        <v>3801</v>
      </c>
      <c r="D140" s="304"/>
      <c r="E140" s="304"/>
      <c r="F140" s="326" t="s">
        <v>3765</v>
      </c>
      <c r="G140" s="304"/>
      <c r="H140" s="304" t="s">
        <v>3801</v>
      </c>
      <c r="I140" s="304" t="s">
        <v>3800</v>
      </c>
      <c r="J140" s="304"/>
      <c r="K140" s="348"/>
    </row>
    <row r="141" ht="15" customHeight="1">
      <c r="B141" s="346"/>
      <c r="C141" s="304" t="s">
        <v>39</v>
      </c>
      <c r="D141" s="304"/>
      <c r="E141" s="304"/>
      <c r="F141" s="326" t="s">
        <v>3765</v>
      </c>
      <c r="G141" s="304"/>
      <c r="H141" s="304" t="s">
        <v>3821</v>
      </c>
      <c r="I141" s="304" t="s">
        <v>3800</v>
      </c>
      <c r="J141" s="304"/>
      <c r="K141" s="348"/>
    </row>
    <row r="142" ht="15" customHeight="1">
      <c r="B142" s="346"/>
      <c r="C142" s="304" t="s">
        <v>3822</v>
      </c>
      <c r="D142" s="304"/>
      <c r="E142" s="304"/>
      <c r="F142" s="326" t="s">
        <v>3765</v>
      </c>
      <c r="G142" s="304"/>
      <c r="H142" s="304" t="s">
        <v>3823</v>
      </c>
      <c r="I142" s="304" t="s">
        <v>3800</v>
      </c>
      <c r="J142" s="304"/>
      <c r="K142" s="348"/>
    </row>
    <row r="143" ht="15" customHeight="1">
      <c r="B143" s="349"/>
      <c r="C143" s="350"/>
      <c r="D143" s="350"/>
      <c r="E143" s="350"/>
      <c r="F143" s="350"/>
      <c r="G143" s="350"/>
      <c r="H143" s="350"/>
      <c r="I143" s="350"/>
      <c r="J143" s="350"/>
      <c r="K143" s="351"/>
    </row>
    <row r="144" ht="18.75" customHeight="1">
      <c r="B144" s="301"/>
      <c r="C144" s="301"/>
      <c r="D144" s="301"/>
      <c r="E144" s="301"/>
      <c r="F144" s="338"/>
      <c r="G144" s="301"/>
      <c r="H144" s="301"/>
      <c r="I144" s="301"/>
      <c r="J144" s="301"/>
      <c r="K144" s="301"/>
    </row>
    <row r="145" ht="18.75" customHeight="1">
      <c r="B145" s="312"/>
      <c r="C145" s="312"/>
      <c r="D145" s="312"/>
      <c r="E145" s="312"/>
      <c r="F145" s="312"/>
      <c r="G145" s="312"/>
      <c r="H145" s="312"/>
      <c r="I145" s="312"/>
      <c r="J145" s="312"/>
      <c r="K145" s="312"/>
    </row>
    <row r="146" ht="7.5" customHeight="1">
      <c r="B146" s="313"/>
      <c r="C146" s="314"/>
      <c r="D146" s="314"/>
      <c r="E146" s="314"/>
      <c r="F146" s="314"/>
      <c r="G146" s="314"/>
      <c r="H146" s="314"/>
      <c r="I146" s="314"/>
      <c r="J146" s="314"/>
      <c r="K146" s="315"/>
    </row>
    <row r="147" ht="45" customHeight="1">
      <c r="B147" s="316"/>
      <c r="C147" s="317" t="s">
        <v>3824</v>
      </c>
      <c r="D147" s="317"/>
      <c r="E147" s="317"/>
      <c r="F147" s="317"/>
      <c r="G147" s="317"/>
      <c r="H147" s="317"/>
      <c r="I147" s="317"/>
      <c r="J147" s="317"/>
      <c r="K147" s="318"/>
    </row>
    <row r="148" ht="17.25" customHeight="1">
      <c r="B148" s="316"/>
      <c r="C148" s="319" t="s">
        <v>3759</v>
      </c>
      <c r="D148" s="319"/>
      <c r="E148" s="319"/>
      <c r="F148" s="319" t="s">
        <v>3760</v>
      </c>
      <c r="G148" s="320"/>
      <c r="H148" s="319" t="s">
        <v>55</v>
      </c>
      <c r="I148" s="319" t="s">
        <v>58</v>
      </c>
      <c r="J148" s="319" t="s">
        <v>3761</v>
      </c>
      <c r="K148" s="318"/>
    </row>
    <row r="149" ht="17.25" customHeight="1">
      <c r="B149" s="316"/>
      <c r="C149" s="321" t="s">
        <v>3762</v>
      </c>
      <c r="D149" s="321"/>
      <c r="E149" s="321"/>
      <c r="F149" s="322" t="s">
        <v>3763</v>
      </c>
      <c r="G149" s="323"/>
      <c r="H149" s="321"/>
      <c r="I149" s="321"/>
      <c r="J149" s="321" t="s">
        <v>3764</v>
      </c>
      <c r="K149" s="318"/>
    </row>
    <row r="150" ht="5.25" customHeight="1">
      <c r="B150" s="327"/>
      <c r="C150" s="324"/>
      <c r="D150" s="324"/>
      <c r="E150" s="324"/>
      <c r="F150" s="324"/>
      <c r="G150" s="325"/>
      <c r="H150" s="324"/>
      <c r="I150" s="324"/>
      <c r="J150" s="324"/>
      <c r="K150" s="348"/>
    </row>
    <row r="151" ht="15" customHeight="1">
      <c r="B151" s="327"/>
      <c r="C151" s="352" t="s">
        <v>3768</v>
      </c>
      <c r="D151" s="304"/>
      <c r="E151" s="304"/>
      <c r="F151" s="353" t="s">
        <v>3765</v>
      </c>
      <c r="G151" s="304"/>
      <c r="H151" s="352" t="s">
        <v>3805</v>
      </c>
      <c r="I151" s="352" t="s">
        <v>3767</v>
      </c>
      <c r="J151" s="352">
        <v>120</v>
      </c>
      <c r="K151" s="348"/>
    </row>
    <row r="152" ht="15" customHeight="1">
      <c r="B152" s="327"/>
      <c r="C152" s="352" t="s">
        <v>3814</v>
      </c>
      <c r="D152" s="304"/>
      <c r="E152" s="304"/>
      <c r="F152" s="353" t="s">
        <v>3765</v>
      </c>
      <c r="G152" s="304"/>
      <c r="H152" s="352" t="s">
        <v>3825</v>
      </c>
      <c r="I152" s="352" t="s">
        <v>3767</v>
      </c>
      <c r="J152" s="352" t="s">
        <v>3816</v>
      </c>
      <c r="K152" s="348"/>
    </row>
    <row r="153" ht="15" customHeight="1">
      <c r="B153" s="327"/>
      <c r="C153" s="352" t="s">
        <v>3713</v>
      </c>
      <c r="D153" s="304"/>
      <c r="E153" s="304"/>
      <c r="F153" s="353" t="s">
        <v>3765</v>
      </c>
      <c r="G153" s="304"/>
      <c r="H153" s="352" t="s">
        <v>3826</v>
      </c>
      <c r="I153" s="352" t="s">
        <v>3767</v>
      </c>
      <c r="J153" s="352" t="s">
        <v>3816</v>
      </c>
      <c r="K153" s="348"/>
    </row>
    <row r="154" ht="15" customHeight="1">
      <c r="B154" s="327"/>
      <c r="C154" s="352" t="s">
        <v>3770</v>
      </c>
      <c r="D154" s="304"/>
      <c r="E154" s="304"/>
      <c r="F154" s="353" t="s">
        <v>3771</v>
      </c>
      <c r="G154" s="304"/>
      <c r="H154" s="352" t="s">
        <v>3805</v>
      </c>
      <c r="I154" s="352" t="s">
        <v>3767</v>
      </c>
      <c r="J154" s="352">
        <v>50</v>
      </c>
      <c r="K154" s="348"/>
    </row>
    <row r="155" ht="15" customHeight="1">
      <c r="B155" s="327"/>
      <c r="C155" s="352" t="s">
        <v>3773</v>
      </c>
      <c r="D155" s="304"/>
      <c r="E155" s="304"/>
      <c r="F155" s="353" t="s">
        <v>3765</v>
      </c>
      <c r="G155" s="304"/>
      <c r="H155" s="352" t="s">
        <v>3805</v>
      </c>
      <c r="I155" s="352" t="s">
        <v>3775</v>
      </c>
      <c r="J155" s="352"/>
      <c r="K155" s="348"/>
    </row>
    <row r="156" ht="15" customHeight="1">
      <c r="B156" s="327"/>
      <c r="C156" s="352" t="s">
        <v>3784</v>
      </c>
      <c r="D156" s="304"/>
      <c r="E156" s="304"/>
      <c r="F156" s="353" t="s">
        <v>3771</v>
      </c>
      <c r="G156" s="304"/>
      <c r="H156" s="352" t="s">
        <v>3805</v>
      </c>
      <c r="I156" s="352" t="s">
        <v>3767</v>
      </c>
      <c r="J156" s="352">
        <v>50</v>
      </c>
      <c r="K156" s="348"/>
    </row>
    <row r="157" ht="15" customHeight="1">
      <c r="B157" s="327"/>
      <c r="C157" s="352" t="s">
        <v>3792</v>
      </c>
      <c r="D157" s="304"/>
      <c r="E157" s="304"/>
      <c r="F157" s="353" t="s">
        <v>3771</v>
      </c>
      <c r="G157" s="304"/>
      <c r="H157" s="352" t="s">
        <v>3805</v>
      </c>
      <c r="I157" s="352" t="s">
        <v>3767</v>
      </c>
      <c r="J157" s="352">
        <v>50</v>
      </c>
      <c r="K157" s="348"/>
    </row>
    <row r="158" ht="15" customHeight="1">
      <c r="B158" s="327"/>
      <c r="C158" s="352" t="s">
        <v>3790</v>
      </c>
      <c r="D158" s="304"/>
      <c r="E158" s="304"/>
      <c r="F158" s="353" t="s">
        <v>3771</v>
      </c>
      <c r="G158" s="304"/>
      <c r="H158" s="352" t="s">
        <v>3805</v>
      </c>
      <c r="I158" s="352" t="s">
        <v>3767</v>
      </c>
      <c r="J158" s="352">
        <v>50</v>
      </c>
      <c r="K158" s="348"/>
    </row>
    <row r="159" ht="15" customHeight="1">
      <c r="B159" s="327"/>
      <c r="C159" s="352" t="s">
        <v>95</v>
      </c>
      <c r="D159" s="304"/>
      <c r="E159" s="304"/>
      <c r="F159" s="353" t="s">
        <v>3765</v>
      </c>
      <c r="G159" s="304"/>
      <c r="H159" s="352" t="s">
        <v>3827</v>
      </c>
      <c r="I159" s="352" t="s">
        <v>3767</v>
      </c>
      <c r="J159" s="352" t="s">
        <v>3828</v>
      </c>
      <c r="K159" s="348"/>
    </row>
    <row r="160" ht="15" customHeight="1">
      <c r="B160" s="327"/>
      <c r="C160" s="352" t="s">
        <v>3829</v>
      </c>
      <c r="D160" s="304"/>
      <c r="E160" s="304"/>
      <c r="F160" s="353" t="s">
        <v>3765</v>
      </c>
      <c r="G160" s="304"/>
      <c r="H160" s="352" t="s">
        <v>3830</v>
      </c>
      <c r="I160" s="352" t="s">
        <v>3800</v>
      </c>
      <c r="J160" s="352"/>
      <c r="K160" s="348"/>
    </row>
    <row r="161" ht="15" customHeight="1">
      <c r="B161" s="354"/>
      <c r="C161" s="336"/>
      <c r="D161" s="336"/>
      <c r="E161" s="336"/>
      <c r="F161" s="336"/>
      <c r="G161" s="336"/>
      <c r="H161" s="336"/>
      <c r="I161" s="336"/>
      <c r="J161" s="336"/>
      <c r="K161" s="355"/>
    </row>
    <row r="162" ht="18.75" customHeight="1">
      <c r="B162" s="301"/>
      <c r="C162" s="304"/>
      <c r="D162" s="304"/>
      <c r="E162" s="304"/>
      <c r="F162" s="326"/>
      <c r="G162" s="304"/>
      <c r="H162" s="304"/>
      <c r="I162" s="304"/>
      <c r="J162" s="304"/>
      <c r="K162" s="301"/>
    </row>
    <row r="163" ht="18.75" customHeight="1">
      <c r="B163" s="312"/>
      <c r="C163" s="312"/>
      <c r="D163" s="312"/>
      <c r="E163" s="312"/>
      <c r="F163" s="312"/>
      <c r="G163" s="312"/>
      <c r="H163" s="312"/>
      <c r="I163" s="312"/>
      <c r="J163" s="312"/>
      <c r="K163" s="312"/>
    </row>
    <row r="164" ht="7.5" customHeight="1">
      <c r="B164" s="291"/>
      <c r="C164" s="292"/>
      <c r="D164" s="292"/>
      <c r="E164" s="292"/>
      <c r="F164" s="292"/>
      <c r="G164" s="292"/>
      <c r="H164" s="292"/>
      <c r="I164" s="292"/>
      <c r="J164" s="292"/>
      <c r="K164" s="293"/>
    </row>
    <row r="165" ht="45" customHeight="1">
      <c r="B165" s="294"/>
      <c r="C165" s="295" t="s">
        <v>3831</v>
      </c>
      <c r="D165" s="295"/>
      <c r="E165" s="295"/>
      <c r="F165" s="295"/>
      <c r="G165" s="295"/>
      <c r="H165" s="295"/>
      <c r="I165" s="295"/>
      <c r="J165" s="295"/>
      <c r="K165" s="296"/>
    </row>
    <row r="166" ht="17.25" customHeight="1">
      <c r="B166" s="294"/>
      <c r="C166" s="319" t="s">
        <v>3759</v>
      </c>
      <c r="D166" s="319"/>
      <c r="E166" s="319"/>
      <c r="F166" s="319" t="s">
        <v>3760</v>
      </c>
      <c r="G166" s="356"/>
      <c r="H166" s="357" t="s">
        <v>55</v>
      </c>
      <c r="I166" s="357" t="s">
        <v>58</v>
      </c>
      <c r="J166" s="319" t="s">
        <v>3761</v>
      </c>
      <c r="K166" s="296"/>
    </row>
    <row r="167" ht="17.25" customHeight="1">
      <c r="B167" s="297"/>
      <c r="C167" s="321" t="s">
        <v>3762</v>
      </c>
      <c r="D167" s="321"/>
      <c r="E167" s="321"/>
      <c r="F167" s="322" t="s">
        <v>3763</v>
      </c>
      <c r="G167" s="358"/>
      <c r="H167" s="359"/>
      <c r="I167" s="359"/>
      <c r="J167" s="321" t="s">
        <v>3764</v>
      </c>
      <c r="K167" s="299"/>
    </row>
    <row r="168" ht="5.25" customHeight="1">
      <c r="B168" s="327"/>
      <c r="C168" s="324"/>
      <c r="D168" s="324"/>
      <c r="E168" s="324"/>
      <c r="F168" s="324"/>
      <c r="G168" s="325"/>
      <c r="H168" s="324"/>
      <c r="I168" s="324"/>
      <c r="J168" s="324"/>
      <c r="K168" s="348"/>
    </row>
    <row r="169" ht="15" customHeight="1">
      <c r="B169" s="327"/>
      <c r="C169" s="304" t="s">
        <v>3768</v>
      </c>
      <c r="D169" s="304"/>
      <c r="E169" s="304"/>
      <c r="F169" s="326" t="s">
        <v>3765</v>
      </c>
      <c r="G169" s="304"/>
      <c r="H169" s="304" t="s">
        <v>3805</v>
      </c>
      <c r="I169" s="304" t="s">
        <v>3767</v>
      </c>
      <c r="J169" s="304">
        <v>120</v>
      </c>
      <c r="K169" s="348"/>
    </row>
    <row r="170" ht="15" customHeight="1">
      <c r="B170" s="327"/>
      <c r="C170" s="304" t="s">
        <v>3814</v>
      </c>
      <c r="D170" s="304"/>
      <c r="E170" s="304"/>
      <c r="F170" s="326" t="s">
        <v>3765</v>
      </c>
      <c r="G170" s="304"/>
      <c r="H170" s="304" t="s">
        <v>3815</v>
      </c>
      <c r="I170" s="304" t="s">
        <v>3767</v>
      </c>
      <c r="J170" s="304" t="s">
        <v>3816</v>
      </c>
      <c r="K170" s="348"/>
    </row>
    <row r="171" ht="15" customHeight="1">
      <c r="B171" s="327"/>
      <c r="C171" s="304" t="s">
        <v>3713</v>
      </c>
      <c r="D171" s="304"/>
      <c r="E171" s="304"/>
      <c r="F171" s="326" t="s">
        <v>3765</v>
      </c>
      <c r="G171" s="304"/>
      <c r="H171" s="304" t="s">
        <v>3832</v>
      </c>
      <c r="I171" s="304" t="s">
        <v>3767</v>
      </c>
      <c r="J171" s="304" t="s">
        <v>3816</v>
      </c>
      <c r="K171" s="348"/>
    </row>
    <row r="172" ht="15" customHeight="1">
      <c r="B172" s="327"/>
      <c r="C172" s="304" t="s">
        <v>3770</v>
      </c>
      <c r="D172" s="304"/>
      <c r="E172" s="304"/>
      <c r="F172" s="326" t="s">
        <v>3771</v>
      </c>
      <c r="G172" s="304"/>
      <c r="H172" s="304" t="s">
        <v>3832</v>
      </c>
      <c r="I172" s="304" t="s">
        <v>3767</v>
      </c>
      <c r="J172" s="304">
        <v>50</v>
      </c>
      <c r="K172" s="348"/>
    </row>
    <row r="173" ht="15" customHeight="1">
      <c r="B173" s="327"/>
      <c r="C173" s="304" t="s">
        <v>3773</v>
      </c>
      <c r="D173" s="304"/>
      <c r="E173" s="304"/>
      <c r="F173" s="326" t="s">
        <v>3765</v>
      </c>
      <c r="G173" s="304"/>
      <c r="H173" s="304" t="s">
        <v>3832</v>
      </c>
      <c r="I173" s="304" t="s">
        <v>3775</v>
      </c>
      <c r="J173" s="304"/>
      <c r="K173" s="348"/>
    </row>
    <row r="174" ht="15" customHeight="1">
      <c r="B174" s="327"/>
      <c r="C174" s="304" t="s">
        <v>3784</v>
      </c>
      <c r="D174" s="304"/>
      <c r="E174" s="304"/>
      <c r="F174" s="326" t="s">
        <v>3771</v>
      </c>
      <c r="G174" s="304"/>
      <c r="H174" s="304" t="s">
        <v>3832</v>
      </c>
      <c r="I174" s="304" t="s">
        <v>3767</v>
      </c>
      <c r="J174" s="304">
        <v>50</v>
      </c>
      <c r="K174" s="348"/>
    </row>
    <row r="175" ht="15" customHeight="1">
      <c r="B175" s="327"/>
      <c r="C175" s="304" t="s">
        <v>3792</v>
      </c>
      <c r="D175" s="304"/>
      <c r="E175" s="304"/>
      <c r="F175" s="326" t="s">
        <v>3771</v>
      </c>
      <c r="G175" s="304"/>
      <c r="H175" s="304" t="s">
        <v>3832</v>
      </c>
      <c r="I175" s="304" t="s">
        <v>3767</v>
      </c>
      <c r="J175" s="304">
        <v>50</v>
      </c>
      <c r="K175" s="348"/>
    </row>
    <row r="176" ht="15" customHeight="1">
      <c r="B176" s="327"/>
      <c r="C176" s="304" t="s">
        <v>3790</v>
      </c>
      <c r="D176" s="304"/>
      <c r="E176" s="304"/>
      <c r="F176" s="326" t="s">
        <v>3771</v>
      </c>
      <c r="G176" s="304"/>
      <c r="H176" s="304" t="s">
        <v>3832</v>
      </c>
      <c r="I176" s="304" t="s">
        <v>3767</v>
      </c>
      <c r="J176" s="304">
        <v>50</v>
      </c>
      <c r="K176" s="348"/>
    </row>
    <row r="177" ht="15" customHeight="1">
      <c r="B177" s="327"/>
      <c r="C177" s="304" t="s">
        <v>147</v>
      </c>
      <c r="D177" s="304"/>
      <c r="E177" s="304"/>
      <c r="F177" s="326" t="s">
        <v>3765</v>
      </c>
      <c r="G177" s="304"/>
      <c r="H177" s="304" t="s">
        <v>3833</v>
      </c>
      <c r="I177" s="304" t="s">
        <v>3834</v>
      </c>
      <c r="J177" s="304"/>
      <c r="K177" s="348"/>
    </row>
    <row r="178" ht="15" customHeight="1">
      <c r="B178" s="327"/>
      <c r="C178" s="304" t="s">
        <v>58</v>
      </c>
      <c r="D178" s="304"/>
      <c r="E178" s="304"/>
      <c r="F178" s="326" t="s">
        <v>3765</v>
      </c>
      <c r="G178" s="304"/>
      <c r="H178" s="304" t="s">
        <v>3835</v>
      </c>
      <c r="I178" s="304" t="s">
        <v>3836</v>
      </c>
      <c r="J178" s="304">
        <v>1</v>
      </c>
      <c r="K178" s="348"/>
    </row>
    <row r="179" ht="15" customHeight="1">
      <c r="B179" s="327"/>
      <c r="C179" s="304" t="s">
        <v>54</v>
      </c>
      <c r="D179" s="304"/>
      <c r="E179" s="304"/>
      <c r="F179" s="326" t="s">
        <v>3765</v>
      </c>
      <c r="G179" s="304"/>
      <c r="H179" s="304" t="s">
        <v>3837</v>
      </c>
      <c r="I179" s="304" t="s">
        <v>3767</v>
      </c>
      <c r="J179" s="304">
        <v>20</v>
      </c>
      <c r="K179" s="348"/>
    </row>
    <row r="180" ht="15" customHeight="1">
      <c r="B180" s="327"/>
      <c r="C180" s="304" t="s">
        <v>55</v>
      </c>
      <c r="D180" s="304"/>
      <c r="E180" s="304"/>
      <c r="F180" s="326" t="s">
        <v>3765</v>
      </c>
      <c r="G180" s="304"/>
      <c r="H180" s="304" t="s">
        <v>3838</v>
      </c>
      <c r="I180" s="304" t="s">
        <v>3767</v>
      </c>
      <c r="J180" s="304">
        <v>255</v>
      </c>
      <c r="K180" s="348"/>
    </row>
    <row r="181" ht="15" customHeight="1">
      <c r="B181" s="327"/>
      <c r="C181" s="304" t="s">
        <v>148</v>
      </c>
      <c r="D181" s="304"/>
      <c r="E181" s="304"/>
      <c r="F181" s="326" t="s">
        <v>3765</v>
      </c>
      <c r="G181" s="304"/>
      <c r="H181" s="304" t="s">
        <v>3729</v>
      </c>
      <c r="I181" s="304" t="s">
        <v>3767</v>
      </c>
      <c r="J181" s="304">
        <v>10</v>
      </c>
      <c r="K181" s="348"/>
    </row>
    <row r="182" ht="15" customHeight="1">
      <c r="B182" s="327"/>
      <c r="C182" s="304" t="s">
        <v>149</v>
      </c>
      <c r="D182" s="304"/>
      <c r="E182" s="304"/>
      <c r="F182" s="326" t="s">
        <v>3765</v>
      </c>
      <c r="G182" s="304"/>
      <c r="H182" s="304" t="s">
        <v>3839</v>
      </c>
      <c r="I182" s="304" t="s">
        <v>3800</v>
      </c>
      <c r="J182" s="304"/>
      <c r="K182" s="348"/>
    </row>
    <row r="183" ht="15" customHeight="1">
      <c r="B183" s="327"/>
      <c r="C183" s="304" t="s">
        <v>3840</v>
      </c>
      <c r="D183" s="304"/>
      <c r="E183" s="304"/>
      <c r="F183" s="326" t="s">
        <v>3765</v>
      </c>
      <c r="G183" s="304"/>
      <c r="H183" s="304" t="s">
        <v>3841</v>
      </c>
      <c r="I183" s="304" t="s">
        <v>3800</v>
      </c>
      <c r="J183" s="304"/>
      <c r="K183" s="348"/>
    </row>
    <row r="184" ht="15" customHeight="1">
      <c r="B184" s="327"/>
      <c r="C184" s="304" t="s">
        <v>3829</v>
      </c>
      <c r="D184" s="304"/>
      <c r="E184" s="304"/>
      <c r="F184" s="326" t="s">
        <v>3765</v>
      </c>
      <c r="G184" s="304"/>
      <c r="H184" s="304" t="s">
        <v>3842</v>
      </c>
      <c r="I184" s="304" t="s">
        <v>3800</v>
      </c>
      <c r="J184" s="304"/>
      <c r="K184" s="348"/>
    </row>
    <row r="185" ht="15" customHeight="1">
      <c r="B185" s="327"/>
      <c r="C185" s="304" t="s">
        <v>151</v>
      </c>
      <c r="D185" s="304"/>
      <c r="E185" s="304"/>
      <c r="F185" s="326" t="s">
        <v>3771</v>
      </c>
      <c r="G185" s="304"/>
      <c r="H185" s="304" t="s">
        <v>3843</v>
      </c>
      <c r="I185" s="304" t="s">
        <v>3767</v>
      </c>
      <c r="J185" s="304">
        <v>50</v>
      </c>
      <c r="K185" s="348"/>
    </row>
    <row r="186" ht="15" customHeight="1">
      <c r="B186" s="327"/>
      <c r="C186" s="304" t="s">
        <v>3844</v>
      </c>
      <c r="D186" s="304"/>
      <c r="E186" s="304"/>
      <c r="F186" s="326" t="s">
        <v>3771</v>
      </c>
      <c r="G186" s="304"/>
      <c r="H186" s="304" t="s">
        <v>3845</v>
      </c>
      <c r="I186" s="304" t="s">
        <v>3846</v>
      </c>
      <c r="J186" s="304"/>
      <c r="K186" s="348"/>
    </row>
    <row r="187" ht="15" customHeight="1">
      <c r="B187" s="327"/>
      <c r="C187" s="304" t="s">
        <v>3847</v>
      </c>
      <c r="D187" s="304"/>
      <c r="E187" s="304"/>
      <c r="F187" s="326" t="s">
        <v>3771</v>
      </c>
      <c r="G187" s="304"/>
      <c r="H187" s="304" t="s">
        <v>3848</v>
      </c>
      <c r="I187" s="304" t="s">
        <v>3846</v>
      </c>
      <c r="J187" s="304"/>
      <c r="K187" s="348"/>
    </row>
    <row r="188" ht="15" customHeight="1">
      <c r="B188" s="327"/>
      <c r="C188" s="304" t="s">
        <v>3849</v>
      </c>
      <c r="D188" s="304"/>
      <c r="E188" s="304"/>
      <c r="F188" s="326" t="s">
        <v>3771</v>
      </c>
      <c r="G188" s="304"/>
      <c r="H188" s="304" t="s">
        <v>3850</v>
      </c>
      <c r="I188" s="304" t="s">
        <v>3846</v>
      </c>
      <c r="J188" s="304"/>
      <c r="K188" s="348"/>
    </row>
    <row r="189" ht="15" customHeight="1">
      <c r="B189" s="327"/>
      <c r="C189" s="360" t="s">
        <v>3851</v>
      </c>
      <c r="D189" s="304"/>
      <c r="E189" s="304"/>
      <c r="F189" s="326" t="s">
        <v>3771</v>
      </c>
      <c r="G189" s="304"/>
      <c r="H189" s="304" t="s">
        <v>3852</v>
      </c>
      <c r="I189" s="304" t="s">
        <v>3853</v>
      </c>
      <c r="J189" s="361" t="s">
        <v>3854</v>
      </c>
      <c r="K189" s="348"/>
    </row>
    <row r="190" ht="15" customHeight="1">
      <c r="B190" s="327"/>
      <c r="C190" s="311" t="s">
        <v>43</v>
      </c>
      <c r="D190" s="304"/>
      <c r="E190" s="304"/>
      <c r="F190" s="326" t="s">
        <v>3765</v>
      </c>
      <c r="G190" s="304"/>
      <c r="H190" s="301" t="s">
        <v>3855</v>
      </c>
      <c r="I190" s="304" t="s">
        <v>3856</v>
      </c>
      <c r="J190" s="304"/>
      <c r="K190" s="348"/>
    </row>
    <row r="191" ht="15" customHeight="1">
      <c r="B191" s="327"/>
      <c r="C191" s="311" t="s">
        <v>3857</v>
      </c>
      <c r="D191" s="304"/>
      <c r="E191" s="304"/>
      <c r="F191" s="326" t="s">
        <v>3765</v>
      </c>
      <c r="G191" s="304"/>
      <c r="H191" s="304" t="s">
        <v>3858</v>
      </c>
      <c r="I191" s="304" t="s">
        <v>3800</v>
      </c>
      <c r="J191" s="304"/>
      <c r="K191" s="348"/>
    </row>
    <row r="192" ht="15" customHeight="1">
      <c r="B192" s="327"/>
      <c r="C192" s="311" t="s">
        <v>3859</v>
      </c>
      <c r="D192" s="304"/>
      <c r="E192" s="304"/>
      <c r="F192" s="326" t="s">
        <v>3765</v>
      </c>
      <c r="G192" s="304"/>
      <c r="H192" s="304" t="s">
        <v>3860</v>
      </c>
      <c r="I192" s="304" t="s">
        <v>3800</v>
      </c>
      <c r="J192" s="304"/>
      <c r="K192" s="348"/>
    </row>
    <row r="193" ht="15" customHeight="1">
      <c r="B193" s="327"/>
      <c r="C193" s="311" t="s">
        <v>3861</v>
      </c>
      <c r="D193" s="304"/>
      <c r="E193" s="304"/>
      <c r="F193" s="326" t="s">
        <v>3771</v>
      </c>
      <c r="G193" s="304"/>
      <c r="H193" s="304" t="s">
        <v>3862</v>
      </c>
      <c r="I193" s="304" t="s">
        <v>3800</v>
      </c>
      <c r="J193" s="304"/>
      <c r="K193" s="348"/>
    </row>
    <row r="194" ht="15" customHeight="1">
      <c r="B194" s="354"/>
      <c r="C194" s="362"/>
      <c r="D194" s="336"/>
      <c r="E194" s="336"/>
      <c r="F194" s="336"/>
      <c r="G194" s="336"/>
      <c r="H194" s="336"/>
      <c r="I194" s="336"/>
      <c r="J194" s="336"/>
      <c r="K194" s="355"/>
    </row>
    <row r="195" ht="18.75" customHeight="1">
      <c r="B195" s="301"/>
      <c r="C195" s="304"/>
      <c r="D195" s="304"/>
      <c r="E195" s="304"/>
      <c r="F195" s="326"/>
      <c r="G195" s="304"/>
      <c r="H195" s="304"/>
      <c r="I195" s="304"/>
      <c r="J195" s="304"/>
      <c r="K195" s="301"/>
    </row>
    <row r="196" ht="18.75" customHeight="1">
      <c r="B196" s="301"/>
      <c r="C196" s="304"/>
      <c r="D196" s="304"/>
      <c r="E196" s="304"/>
      <c r="F196" s="326"/>
      <c r="G196" s="304"/>
      <c r="H196" s="304"/>
      <c r="I196" s="304"/>
      <c r="J196" s="304"/>
      <c r="K196" s="301"/>
    </row>
    <row r="197" ht="18.75" customHeight="1">
      <c r="B197" s="312"/>
      <c r="C197" s="312"/>
      <c r="D197" s="312"/>
      <c r="E197" s="312"/>
      <c r="F197" s="312"/>
      <c r="G197" s="312"/>
      <c r="H197" s="312"/>
      <c r="I197" s="312"/>
      <c r="J197" s="312"/>
      <c r="K197" s="312"/>
    </row>
    <row r="198" ht="13.5">
      <c r="B198" s="291"/>
      <c r="C198" s="292"/>
      <c r="D198" s="292"/>
      <c r="E198" s="292"/>
      <c r="F198" s="292"/>
      <c r="G198" s="292"/>
      <c r="H198" s="292"/>
      <c r="I198" s="292"/>
      <c r="J198" s="292"/>
      <c r="K198" s="293"/>
    </row>
    <row r="199" ht="21">
      <c r="B199" s="294"/>
      <c r="C199" s="295" t="s">
        <v>3863</v>
      </c>
      <c r="D199" s="295"/>
      <c r="E199" s="295"/>
      <c r="F199" s="295"/>
      <c r="G199" s="295"/>
      <c r="H199" s="295"/>
      <c r="I199" s="295"/>
      <c r="J199" s="295"/>
      <c r="K199" s="296"/>
    </row>
    <row r="200" ht="25.5" customHeight="1">
      <c r="B200" s="294"/>
      <c r="C200" s="363" t="s">
        <v>3864</v>
      </c>
      <c r="D200" s="363"/>
      <c r="E200" s="363"/>
      <c r="F200" s="363" t="s">
        <v>3865</v>
      </c>
      <c r="G200" s="364"/>
      <c r="H200" s="363" t="s">
        <v>3866</v>
      </c>
      <c r="I200" s="363"/>
      <c r="J200" s="363"/>
      <c r="K200" s="296"/>
    </row>
    <row r="201" ht="5.25" customHeight="1">
      <c r="B201" s="327"/>
      <c r="C201" s="324"/>
      <c r="D201" s="324"/>
      <c r="E201" s="324"/>
      <c r="F201" s="324"/>
      <c r="G201" s="304"/>
      <c r="H201" s="324"/>
      <c r="I201" s="324"/>
      <c r="J201" s="324"/>
      <c r="K201" s="348"/>
    </row>
    <row r="202" ht="15" customHeight="1">
      <c r="B202" s="327"/>
      <c r="C202" s="304" t="s">
        <v>3856</v>
      </c>
      <c r="D202" s="304"/>
      <c r="E202" s="304"/>
      <c r="F202" s="326" t="s">
        <v>44</v>
      </c>
      <c r="G202" s="304"/>
      <c r="H202" s="304" t="s">
        <v>3867</v>
      </c>
      <c r="I202" s="304"/>
      <c r="J202" s="304"/>
      <c r="K202" s="348"/>
    </row>
    <row r="203" ht="15" customHeight="1">
      <c r="B203" s="327"/>
      <c r="C203" s="333"/>
      <c r="D203" s="304"/>
      <c r="E203" s="304"/>
      <c r="F203" s="326" t="s">
        <v>45</v>
      </c>
      <c r="G203" s="304"/>
      <c r="H203" s="304" t="s">
        <v>3868</v>
      </c>
      <c r="I203" s="304"/>
      <c r="J203" s="304"/>
      <c r="K203" s="348"/>
    </row>
    <row r="204" ht="15" customHeight="1">
      <c r="B204" s="327"/>
      <c r="C204" s="333"/>
      <c r="D204" s="304"/>
      <c r="E204" s="304"/>
      <c r="F204" s="326" t="s">
        <v>48</v>
      </c>
      <c r="G204" s="304"/>
      <c r="H204" s="304" t="s">
        <v>3869</v>
      </c>
      <c r="I204" s="304"/>
      <c r="J204" s="304"/>
      <c r="K204" s="348"/>
    </row>
    <row r="205" ht="15" customHeight="1">
      <c r="B205" s="327"/>
      <c r="C205" s="304"/>
      <c r="D205" s="304"/>
      <c r="E205" s="304"/>
      <c r="F205" s="326" t="s">
        <v>46</v>
      </c>
      <c r="G205" s="304"/>
      <c r="H205" s="304" t="s">
        <v>3870</v>
      </c>
      <c r="I205" s="304"/>
      <c r="J205" s="304"/>
      <c r="K205" s="348"/>
    </row>
    <row r="206" ht="15" customHeight="1">
      <c r="B206" s="327"/>
      <c r="C206" s="304"/>
      <c r="D206" s="304"/>
      <c r="E206" s="304"/>
      <c r="F206" s="326" t="s">
        <v>47</v>
      </c>
      <c r="G206" s="304"/>
      <c r="H206" s="304" t="s">
        <v>3871</v>
      </c>
      <c r="I206" s="304"/>
      <c r="J206" s="304"/>
      <c r="K206" s="348"/>
    </row>
    <row r="207" ht="15" customHeight="1">
      <c r="B207" s="327"/>
      <c r="C207" s="304"/>
      <c r="D207" s="304"/>
      <c r="E207" s="304"/>
      <c r="F207" s="326"/>
      <c r="G207" s="304"/>
      <c r="H207" s="304"/>
      <c r="I207" s="304"/>
      <c r="J207" s="304"/>
      <c r="K207" s="348"/>
    </row>
    <row r="208" ht="15" customHeight="1">
      <c r="B208" s="327"/>
      <c r="C208" s="304" t="s">
        <v>3812</v>
      </c>
      <c r="D208" s="304"/>
      <c r="E208" s="304"/>
      <c r="F208" s="326" t="s">
        <v>80</v>
      </c>
      <c r="G208" s="304"/>
      <c r="H208" s="304" t="s">
        <v>3872</v>
      </c>
      <c r="I208" s="304"/>
      <c r="J208" s="304"/>
      <c r="K208" s="348"/>
    </row>
    <row r="209" ht="15" customHeight="1">
      <c r="B209" s="327"/>
      <c r="C209" s="333"/>
      <c r="D209" s="304"/>
      <c r="E209" s="304"/>
      <c r="F209" s="326" t="s">
        <v>3710</v>
      </c>
      <c r="G209" s="304"/>
      <c r="H209" s="304" t="s">
        <v>3711</v>
      </c>
      <c r="I209" s="304"/>
      <c r="J209" s="304"/>
      <c r="K209" s="348"/>
    </row>
    <row r="210" ht="15" customHeight="1">
      <c r="B210" s="327"/>
      <c r="C210" s="304"/>
      <c r="D210" s="304"/>
      <c r="E210" s="304"/>
      <c r="F210" s="326" t="s">
        <v>3708</v>
      </c>
      <c r="G210" s="304"/>
      <c r="H210" s="304" t="s">
        <v>3873</v>
      </c>
      <c r="I210" s="304"/>
      <c r="J210" s="304"/>
      <c r="K210" s="348"/>
    </row>
    <row r="211" ht="15" customHeight="1">
      <c r="B211" s="365"/>
      <c r="C211" s="333"/>
      <c r="D211" s="333"/>
      <c r="E211" s="333"/>
      <c r="F211" s="326" t="s">
        <v>89</v>
      </c>
      <c r="G211" s="311"/>
      <c r="H211" s="352" t="s">
        <v>88</v>
      </c>
      <c r="I211" s="352"/>
      <c r="J211" s="352"/>
      <c r="K211" s="366"/>
    </row>
    <row r="212" ht="15" customHeight="1">
      <c r="B212" s="365"/>
      <c r="C212" s="333"/>
      <c r="D212" s="333"/>
      <c r="E212" s="333"/>
      <c r="F212" s="326" t="s">
        <v>3712</v>
      </c>
      <c r="G212" s="311"/>
      <c r="H212" s="352" t="s">
        <v>3874</v>
      </c>
      <c r="I212" s="352"/>
      <c r="J212" s="352"/>
      <c r="K212" s="366"/>
    </row>
    <row r="213" ht="15" customHeight="1">
      <c r="B213" s="365"/>
      <c r="C213" s="333"/>
      <c r="D213" s="333"/>
      <c r="E213" s="333"/>
      <c r="F213" s="367"/>
      <c r="G213" s="311"/>
      <c r="H213" s="368"/>
      <c r="I213" s="368"/>
      <c r="J213" s="368"/>
      <c r="K213" s="366"/>
    </row>
    <row r="214" ht="15" customHeight="1">
      <c r="B214" s="365"/>
      <c r="C214" s="304" t="s">
        <v>3836</v>
      </c>
      <c r="D214" s="333"/>
      <c r="E214" s="333"/>
      <c r="F214" s="326">
        <v>1</v>
      </c>
      <c r="G214" s="311"/>
      <c r="H214" s="352" t="s">
        <v>3875</v>
      </c>
      <c r="I214" s="352"/>
      <c r="J214" s="352"/>
      <c r="K214" s="366"/>
    </row>
    <row r="215" ht="15" customHeight="1">
      <c r="B215" s="365"/>
      <c r="C215" s="333"/>
      <c r="D215" s="333"/>
      <c r="E215" s="333"/>
      <c r="F215" s="326">
        <v>2</v>
      </c>
      <c r="G215" s="311"/>
      <c r="H215" s="352" t="s">
        <v>3876</v>
      </c>
      <c r="I215" s="352"/>
      <c r="J215" s="352"/>
      <c r="K215" s="366"/>
    </row>
    <row r="216" ht="15" customHeight="1">
      <c r="B216" s="365"/>
      <c r="C216" s="333"/>
      <c r="D216" s="333"/>
      <c r="E216" s="333"/>
      <c r="F216" s="326">
        <v>3</v>
      </c>
      <c r="G216" s="311"/>
      <c r="H216" s="352" t="s">
        <v>3877</v>
      </c>
      <c r="I216" s="352"/>
      <c r="J216" s="352"/>
      <c r="K216" s="366"/>
    </row>
    <row r="217" ht="15" customHeight="1">
      <c r="B217" s="365"/>
      <c r="C217" s="333"/>
      <c r="D217" s="333"/>
      <c r="E217" s="333"/>
      <c r="F217" s="326">
        <v>4</v>
      </c>
      <c r="G217" s="311"/>
      <c r="H217" s="352" t="s">
        <v>3878</v>
      </c>
      <c r="I217" s="352"/>
      <c r="J217" s="352"/>
      <c r="K217" s="366"/>
    </row>
    <row r="218" ht="12.75" customHeight="1">
      <c r="B218" s="369"/>
      <c r="C218" s="370"/>
      <c r="D218" s="370"/>
      <c r="E218" s="370"/>
      <c r="F218" s="370"/>
      <c r="G218" s="370"/>
      <c r="H218" s="370"/>
      <c r="I218" s="370"/>
      <c r="J218" s="370"/>
      <c r="K218" s="371"/>
    </row>
  </sheetData>
  <sheetProtection autoFilter="0" deleteColumns="0" deleteRows="0" formatCells="0" formatColumns="0" formatRows="0" insertColumns="0" insertHyperlinks="0" insertRows="0" pivotTables="0" sort="0"/>
  <mergeCells count="77">
    <mergeCell ref="H217:J217"/>
    <mergeCell ref="H210:J210"/>
    <mergeCell ref="H205:J205"/>
    <mergeCell ref="H203:J203"/>
    <mergeCell ref="H214:J214"/>
    <mergeCell ref="H216:J216"/>
    <mergeCell ref="H215:J215"/>
    <mergeCell ref="H212:J212"/>
    <mergeCell ref="H211:J211"/>
    <mergeCell ref="H209:J209"/>
    <mergeCell ref="H200:J200"/>
    <mergeCell ref="C199:J199"/>
    <mergeCell ref="H208:J208"/>
    <mergeCell ref="H206:J206"/>
    <mergeCell ref="H204:J204"/>
    <mergeCell ref="H202:J202"/>
    <mergeCell ref="C165:J165"/>
    <mergeCell ref="C122:J122"/>
    <mergeCell ref="C147:J147"/>
    <mergeCell ref="C102:J102"/>
    <mergeCell ref="C75:J75"/>
    <mergeCell ref="D70:J70"/>
    <mergeCell ref="D68:J68"/>
    <mergeCell ref="D67:J67"/>
    <mergeCell ref="D69:J69"/>
    <mergeCell ref="D66:J66"/>
    <mergeCell ref="D61:J61"/>
    <mergeCell ref="D62:J62"/>
    <mergeCell ref="D65:J65"/>
    <mergeCell ref="D63:J63"/>
    <mergeCell ref="D60:J60"/>
    <mergeCell ref="D59:J59"/>
    <mergeCell ref="D58:J58"/>
    <mergeCell ref="D47:J47"/>
    <mergeCell ref="C52:J52"/>
    <mergeCell ref="C54:J54"/>
    <mergeCell ref="C55:J55"/>
    <mergeCell ref="C57:J57"/>
    <mergeCell ref="D51:J51"/>
    <mergeCell ref="E50:J50"/>
    <mergeCell ref="E49:J49"/>
    <mergeCell ref="E48:J48"/>
    <mergeCell ref="G45:J45"/>
    <mergeCell ref="G44:J44"/>
    <mergeCell ref="D35:J35"/>
    <mergeCell ref="G40:J40"/>
    <mergeCell ref="G41:J41"/>
    <mergeCell ref="G42:J42"/>
    <mergeCell ref="G43:J43"/>
    <mergeCell ref="G36:J36"/>
    <mergeCell ref="G37:J37"/>
    <mergeCell ref="G38:J38"/>
    <mergeCell ref="G39:J39"/>
    <mergeCell ref="D33:J33"/>
    <mergeCell ref="D34:J34"/>
    <mergeCell ref="D31:J31"/>
    <mergeCell ref="D30:J30"/>
    <mergeCell ref="D28:J28"/>
    <mergeCell ref="C25:J25"/>
    <mergeCell ref="D27:J27"/>
    <mergeCell ref="C26:J26"/>
    <mergeCell ref="F20:J20"/>
    <mergeCell ref="F23:J23"/>
    <mergeCell ref="F21:J21"/>
    <mergeCell ref="F22:J22"/>
    <mergeCell ref="D16:J16"/>
    <mergeCell ref="D17:J17"/>
    <mergeCell ref="F18:J18"/>
    <mergeCell ref="F19:J19"/>
    <mergeCell ref="D15:J15"/>
    <mergeCell ref="C3:J3"/>
    <mergeCell ref="C9:J9"/>
    <mergeCell ref="D11:J11"/>
    <mergeCell ref="D10:J10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MARTINPC\marti</dc:creator>
  <cp:lastModifiedBy>MARTINPC\marti</cp:lastModifiedBy>
  <dcterms:created xsi:type="dcterms:W3CDTF">2019-06-28T09:27:25Z</dcterms:created>
  <dcterms:modified xsi:type="dcterms:W3CDTF">2019-06-28T09:27:36Z</dcterms:modified>
</cp:coreProperties>
</file>